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Documents\!Информатика\"/>
    </mc:Choice>
  </mc:AlternateContent>
  <bookViews>
    <workbookView xWindow="0" yWindow="0" windowWidth="28800" windowHeight="12435" tabRatio="930" firstSheet="24" activeTab="37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52511"/>
  <fileRecoveryPr repairLoad="1"/>
</workbook>
</file>

<file path=xl/calcChain.xml><?xml version="1.0" encoding="utf-8"?>
<calcChain xmlns="http://schemas.openxmlformats.org/spreadsheetml/2006/main">
  <c r="H16261" i="75" l="1"/>
  <c r="H16260" i="75"/>
  <c r="H16259" i="75"/>
  <c r="H16258" i="75"/>
  <c r="H16257" i="75"/>
  <c r="H16256" i="75"/>
  <c r="H16255" i="75"/>
  <c r="H16254" i="75"/>
  <c r="H16253" i="75"/>
  <c r="H16252" i="75"/>
  <c r="H16251" i="75"/>
  <c r="H16250" i="75"/>
  <c r="H16249" i="75"/>
  <c r="H16248" i="75"/>
  <c r="H16247" i="75"/>
  <c r="H16246" i="75"/>
  <c r="H16245" i="75"/>
  <c r="H16244" i="75"/>
  <c r="H16243" i="75"/>
  <c r="H16242" i="75"/>
  <c r="H16241" i="75"/>
  <c r="H16240" i="75"/>
  <c r="H16239" i="75"/>
  <c r="H16238" i="75"/>
  <c r="H16237" i="75"/>
  <c r="H16236" i="75"/>
  <c r="H16235" i="75"/>
  <c r="H16234" i="75"/>
  <c r="H16233" i="75"/>
  <c r="H16232" i="75"/>
  <c r="H16231" i="75"/>
  <c r="H16230" i="75"/>
  <c r="H16229" i="75"/>
  <c r="H16228" i="75"/>
  <c r="H16227" i="75"/>
  <c r="H16226" i="75"/>
  <c r="H15956" i="75"/>
  <c r="H15955" i="75"/>
  <c r="H15957" i="75"/>
  <c r="H16147" i="75"/>
  <c r="H16146" i="75"/>
  <c r="H16145" i="75"/>
  <c r="H16102" i="75"/>
  <c r="H16101" i="75"/>
  <c r="H16100" i="75"/>
  <c r="H16282" i="75"/>
  <c r="H16281" i="75"/>
  <c r="H16280" i="75"/>
  <c r="H16005" i="75"/>
  <c r="H16004" i="75"/>
  <c r="H16003" i="75"/>
  <c r="H16002" i="75"/>
  <c r="H16001" i="75"/>
  <c r="H16000" i="75"/>
  <c r="H15999" i="75"/>
  <c r="H15998" i="75"/>
  <c r="H15997" i="75"/>
  <c r="H15996" i="75"/>
  <c r="H15995" i="75"/>
  <c r="H15994" i="75"/>
  <c r="H15993" i="75"/>
  <c r="H15992" i="75"/>
  <c r="H15991" i="75"/>
  <c r="H15990" i="75"/>
  <c r="H15989" i="75"/>
  <c r="H15988" i="75"/>
  <c r="H15987" i="75"/>
  <c r="H15986" i="75"/>
  <c r="H15985" i="75"/>
  <c r="H15984" i="75"/>
  <c r="H15983" i="75"/>
  <c r="H15982" i="75"/>
  <c r="H15981" i="75"/>
  <c r="H15980" i="75"/>
  <c r="H15979" i="75"/>
  <c r="H15978" i="75"/>
  <c r="H15977" i="75"/>
  <c r="H15976" i="75"/>
  <c r="H15975" i="75"/>
  <c r="H15974" i="75"/>
  <c r="H15973" i="75"/>
  <c r="H15972" i="75"/>
  <c r="H15971" i="75"/>
  <c r="H15970" i="75"/>
  <c r="H15969" i="75"/>
  <c r="H15968" i="75"/>
  <c r="H15967" i="75"/>
  <c r="H15966" i="75"/>
  <c r="H15965" i="75"/>
  <c r="H15964" i="75"/>
  <c r="H15963" i="75"/>
  <c r="H15962" i="75"/>
  <c r="H15961" i="75"/>
  <c r="H15960" i="75"/>
  <c r="H15959" i="75"/>
  <c r="H15958" i="75"/>
  <c r="H16179" i="75"/>
  <c r="H16180" i="75"/>
  <c r="H16181" i="75"/>
  <c r="H16182" i="75"/>
  <c r="H16183" i="75"/>
  <c r="H16184" i="75"/>
  <c r="H16185" i="75"/>
  <c r="H16186" i="75"/>
  <c r="H16187" i="75"/>
  <c r="H16188" i="75"/>
  <c r="H16189" i="75"/>
  <c r="H16190" i="75"/>
  <c r="H16191" i="75"/>
  <c r="H16192" i="75"/>
  <c r="H16193" i="75"/>
  <c r="H16194" i="75"/>
  <c r="H16195" i="75"/>
  <c r="H16196" i="75"/>
  <c r="H16197" i="75"/>
  <c r="H16198" i="75"/>
  <c r="H16199" i="75"/>
  <c r="H16200" i="75"/>
  <c r="H16201" i="75"/>
  <c r="H16202" i="75"/>
  <c r="H16203" i="75"/>
  <c r="H16204" i="75"/>
  <c r="H16205" i="75"/>
  <c r="H16206" i="75"/>
  <c r="H16207" i="75"/>
  <c r="H16208" i="75"/>
  <c r="H16209" i="75"/>
  <c r="H16210" i="75"/>
  <c r="H16211" i="75"/>
  <c r="H16212" i="75"/>
  <c r="H16278" i="75"/>
  <c r="H16213" i="75"/>
  <c r="H16279" i="75"/>
  <c r="H16178" i="75"/>
  <c r="H16277" i="75"/>
  <c r="H15798" i="75"/>
  <c r="H15799" i="75"/>
  <c r="H15800" i="75"/>
  <c r="H15801" i="75"/>
  <c r="H15802" i="75"/>
  <c r="H15803" i="75"/>
  <c r="H15804" i="75"/>
  <c r="H15805" i="75"/>
  <c r="H15806" i="75"/>
  <c r="H15807" i="75"/>
  <c r="H15808" i="75"/>
  <c r="H15809" i="75"/>
  <c r="H15810" i="75"/>
  <c r="H15811" i="75"/>
  <c r="H15812" i="75"/>
  <c r="H15813" i="75"/>
  <c r="H15814" i="75"/>
  <c r="H15815" i="75"/>
  <c r="H15816" i="75"/>
  <c r="H15817" i="75"/>
  <c r="H15818" i="75"/>
  <c r="H15819" i="75"/>
  <c r="H15820" i="75"/>
  <c r="H15821" i="75"/>
  <c r="H15822" i="75"/>
  <c r="H15823" i="75"/>
  <c r="H15824" i="75"/>
  <c r="H15825" i="75"/>
  <c r="H15826" i="75"/>
  <c r="H15827" i="75"/>
  <c r="H15828" i="75"/>
  <c r="H15829" i="75"/>
  <c r="H15830" i="75"/>
  <c r="H15831" i="75"/>
  <c r="H15832" i="75"/>
  <c r="H15833" i="75"/>
  <c r="H15834" i="75"/>
  <c r="H15835" i="75"/>
  <c r="H15836" i="75"/>
  <c r="H15837" i="75"/>
  <c r="H15838" i="75"/>
  <c r="H15839" i="75"/>
  <c r="H15840" i="75"/>
  <c r="H15841" i="75"/>
  <c r="H15842" i="75"/>
  <c r="H15843" i="75"/>
  <c r="H15844" i="75"/>
  <c r="H15845" i="75"/>
  <c r="H15846" i="75"/>
  <c r="H15847" i="75"/>
  <c r="H15848" i="75"/>
  <c r="H15849" i="75"/>
  <c r="H15850" i="75"/>
  <c r="H15851" i="75"/>
  <c r="H15852" i="75"/>
  <c r="H15853" i="75"/>
  <c r="H15854" i="75"/>
  <c r="H15855" i="75"/>
  <c r="H15856" i="75"/>
  <c r="H15857" i="75"/>
  <c r="H15858" i="75"/>
  <c r="H15859" i="75"/>
  <c r="H15860" i="75"/>
  <c r="H15861" i="75"/>
  <c r="H15862" i="75"/>
  <c r="H15863" i="75"/>
  <c r="H15864" i="75"/>
  <c r="H15865" i="75"/>
  <c r="H15866" i="75"/>
  <c r="H15867" i="75"/>
  <c r="H15868" i="75"/>
  <c r="H15869" i="75"/>
  <c r="H15870" i="75"/>
  <c r="H15871" i="75"/>
  <c r="H15872" i="75"/>
  <c r="H15873" i="75"/>
  <c r="H15874" i="75"/>
  <c r="H15875" i="75"/>
  <c r="H15876" i="75"/>
  <c r="H15877" i="75"/>
  <c r="H15878" i="75"/>
  <c r="H15879" i="75"/>
  <c r="H15880" i="75"/>
  <c r="H15881" i="75"/>
  <c r="H15882" i="75"/>
  <c r="H15883" i="75"/>
  <c r="H15884" i="75"/>
  <c r="H15885" i="75"/>
  <c r="H15886" i="75"/>
  <c r="H15887" i="75"/>
  <c r="H15888" i="75"/>
  <c r="H15889" i="75"/>
  <c r="H15890" i="75"/>
  <c r="H15891" i="75"/>
  <c r="H15892" i="75"/>
  <c r="H15893" i="75"/>
  <c r="H15894" i="75"/>
  <c r="H15895" i="75"/>
  <c r="H15896" i="75"/>
  <c r="H15897" i="75"/>
  <c r="H15898" i="75"/>
  <c r="H15899" i="75"/>
  <c r="H15900" i="75"/>
  <c r="H15901" i="75"/>
  <c r="H15902" i="75"/>
  <c r="H15903" i="75"/>
  <c r="H15904" i="75"/>
  <c r="H15905" i="75"/>
  <c r="H15906" i="75"/>
  <c r="H15907" i="75"/>
  <c r="H15908" i="75"/>
  <c r="H15909" i="75"/>
  <c r="H15910" i="75"/>
  <c r="H15911" i="75"/>
  <c r="H15912" i="75"/>
  <c r="H15913" i="75"/>
  <c r="H15914" i="75"/>
  <c r="H15915" i="75"/>
  <c r="H15916" i="75"/>
  <c r="H15917" i="75"/>
  <c r="H15918" i="75"/>
  <c r="H15919" i="75"/>
  <c r="H15920" i="75"/>
  <c r="H15921" i="75"/>
  <c r="H15922" i="75"/>
  <c r="H15923" i="75"/>
  <c r="H15924" i="75"/>
  <c r="H15925" i="75"/>
  <c r="H15926" i="75"/>
  <c r="H15927" i="75"/>
  <c r="H15928" i="75"/>
  <c r="H15929" i="75"/>
  <c r="H15930" i="75"/>
  <c r="H15931" i="75"/>
  <c r="H15932" i="75"/>
  <c r="H15933" i="75"/>
  <c r="H15934" i="75"/>
  <c r="H15935" i="75"/>
  <c r="H15936" i="75"/>
  <c r="H15937" i="75"/>
  <c r="H15938" i="75"/>
  <c r="H15939" i="75"/>
  <c r="H15940" i="75"/>
  <c r="H15941" i="75"/>
  <c r="H15942" i="75"/>
  <c r="H15943" i="75"/>
  <c r="H15944" i="75"/>
  <c r="H15945" i="75"/>
  <c r="H15946" i="75"/>
  <c r="H15947" i="75"/>
  <c r="H15948" i="75"/>
  <c r="H15949" i="75"/>
  <c r="H15950" i="75"/>
  <c r="H15951" i="75"/>
  <c r="H15952" i="75"/>
  <c r="H15953" i="75"/>
  <c r="H15954" i="75"/>
  <c r="H16006" i="75"/>
  <c r="H16007" i="75"/>
  <c r="H16008" i="75"/>
  <c r="H16009" i="75"/>
  <c r="H16010" i="75"/>
  <c r="H16011" i="75"/>
  <c r="H16012" i="75"/>
  <c r="H16013" i="75"/>
  <c r="H16014" i="75"/>
  <c r="H16015" i="75"/>
  <c r="H16016" i="75"/>
  <c r="H16017" i="75"/>
  <c r="H16018" i="75"/>
  <c r="H16019" i="75"/>
  <c r="H16020" i="75"/>
  <c r="H16021" i="75"/>
  <c r="H16022" i="75"/>
  <c r="H16023" i="75"/>
  <c r="H16024" i="75"/>
  <c r="H16025" i="75"/>
  <c r="H16026" i="75"/>
  <c r="H16027" i="75"/>
  <c r="H16028" i="75"/>
  <c r="H16029" i="75"/>
  <c r="H16030" i="75"/>
  <c r="H16031" i="75"/>
  <c r="H16032" i="75"/>
  <c r="H16033" i="75"/>
  <c r="H16034" i="75"/>
  <c r="H16035" i="75"/>
  <c r="H16036" i="75"/>
  <c r="H16037" i="75"/>
  <c r="H16038" i="75"/>
  <c r="H16039" i="75"/>
  <c r="H16040" i="75"/>
  <c r="H16041" i="75"/>
  <c r="H16042" i="75"/>
  <c r="H16043" i="75"/>
  <c r="H16044" i="75"/>
  <c r="H16045" i="75"/>
  <c r="H16046" i="75"/>
  <c r="H16047" i="75"/>
  <c r="H16048" i="75"/>
  <c r="H16049" i="75"/>
  <c r="H16050" i="75"/>
  <c r="H16051" i="75"/>
  <c r="H16052" i="75"/>
  <c r="H16053" i="75"/>
  <c r="H16054" i="75"/>
  <c r="H16055" i="75"/>
  <c r="H16056" i="75"/>
  <c r="H16057" i="75"/>
  <c r="H16058" i="75"/>
  <c r="H16059" i="75"/>
  <c r="H16060" i="75"/>
  <c r="H16061" i="75"/>
  <c r="H16062" i="75"/>
  <c r="H16063" i="75"/>
  <c r="H16064" i="75"/>
  <c r="H16065" i="75"/>
  <c r="H16066" i="75"/>
  <c r="H16067" i="75"/>
  <c r="H16068" i="75"/>
  <c r="H16069" i="75"/>
  <c r="H16070" i="75"/>
  <c r="H16071" i="75"/>
  <c r="H16072" i="75"/>
  <c r="H16073" i="75"/>
  <c r="H16074" i="75"/>
  <c r="H16075" i="75"/>
  <c r="H16076" i="75"/>
  <c r="H16077" i="75"/>
  <c r="H16078" i="75"/>
  <c r="H16079" i="75"/>
  <c r="H16080" i="75"/>
  <c r="H16081" i="75"/>
  <c r="H16082" i="75"/>
  <c r="H16083" i="75"/>
  <c r="H16084" i="75"/>
  <c r="H16085" i="75"/>
  <c r="H16086" i="75"/>
  <c r="H16087" i="75"/>
  <c r="H16088" i="75"/>
  <c r="H16089" i="75"/>
  <c r="H16090" i="75"/>
  <c r="H16091" i="75"/>
  <c r="H16092" i="75"/>
  <c r="H16093" i="75"/>
  <c r="H16094" i="75"/>
  <c r="H16095" i="75"/>
  <c r="H16096" i="75"/>
  <c r="H16097" i="75"/>
  <c r="H16098" i="75"/>
  <c r="H16099" i="75"/>
  <c r="H16103" i="75"/>
  <c r="H16104" i="75"/>
  <c r="H16105" i="75"/>
  <c r="H16106" i="75"/>
  <c r="H16107" i="75"/>
  <c r="H16108" i="75"/>
  <c r="H16109" i="75"/>
  <c r="H16110" i="75"/>
  <c r="H16111" i="75"/>
  <c r="H16112" i="75"/>
  <c r="H16113" i="75"/>
  <c r="H16114" i="75"/>
  <c r="H16115" i="75"/>
  <c r="H16116" i="75"/>
  <c r="H16117" i="75"/>
  <c r="H16118" i="75"/>
  <c r="H16119" i="75"/>
  <c r="H16120" i="75"/>
  <c r="H16121" i="75"/>
  <c r="H16122" i="75"/>
  <c r="H16123" i="75"/>
  <c r="H16124" i="75"/>
  <c r="H16125" i="75"/>
  <c r="H16126" i="75"/>
  <c r="H16127" i="75"/>
  <c r="H16128" i="75"/>
  <c r="H16129" i="75"/>
  <c r="H16130" i="75"/>
  <c r="H16131" i="75"/>
  <c r="H16132" i="75"/>
  <c r="H16133" i="75"/>
  <c r="H16134" i="75"/>
  <c r="H16135" i="75"/>
  <c r="H16136" i="75"/>
  <c r="H16137" i="75"/>
  <c r="H16138" i="75"/>
  <c r="H16139" i="75"/>
  <c r="H16140" i="75"/>
  <c r="H16141" i="75"/>
  <c r="H16142" i="75"/>
  <c r="H16143" i="75"/>
  <c r="H16144" i="75"/>
  <c r="H16148" i="75"/>
  <c r="H16149" i="75"/>
  <c r="H16150" i="75"/>
  <c r="H16151" i="75"/>
  <c r="H16152" i="75"/>
  <c r="H16153" i="75"/>
  <c r="H16154" i="75"/>
  <c r="H16155" i="75"/>
  <c r="H16156" i="75"/>
  <c r="H16157" i="75"/>
  <c r="H16158" i="75"/>
  <c r="H16159" i="75"/>
  <c r="H16160" i="75"/>
  <c r="H16161" i="75"/>
  <c r="H16162" i="75"/>
  <c r="H16163" i="75"/>
  <c r="H16164" i="75"/>
  <c r="H16165" i="75"/>
  <c r="H16166" i="75"/>
  <c r="H16167" i="75"/>
  <c r="H16168" i="75"/>
  <c r="H16169" i="75"/>
  <c r="H16170" i="75"/>
  <c r="H16171" i="75"/>
  <c r="H16172" i="75"/>
  <c r="H16173" i="75"/>
  <c r="H16174" i="75"/>
  <c r="H16175" i="75"/>
  <c r="H16176" i="75"/>
  <c r="H16177" i="75"/>
  <c r="H16214" i="75"/>
  <c r="H16215" i="75"/>
  <c r="H16216" i="75"/>
  <c r="H16217" i="75"/>
  <c r="H16218" i="75"/>
  <c r="H16219" i="75"/>
  <c r="H16220" i="75"/>
  <c r="H16221" i="75"/>
  <c r="H16222" i="75"/>
  <c r="H16223" i="75"/>
  <c r="H16224" i="75"/>
  <c r="H16225" i="75"/>
  <c r="H16262" i="75"/>
  <c r="H16263" i="75"/>
  <c r="H16264" i="75"/>
  <c r="H16265" i="75"/>
  <c r="H16266" i="75"/>
  <c r="H16267" i="75"/>
  <c r="H16268" i="75"/>
  <c r="H16269" i="75"/>
  <c r="H16270" i="75"/>
  <c r="H16271" i="75"/>
  <c r="H16272" i="75"/>
  <c r="H16273" i="75"/>
  <c r="H16274" i="75"/>
  <c r="H16275" i="75"/>
  <c r="H16276" i="75"/>
  <c r="A16262" i="75"/>
  <c r="A16263" i="75"/>
  <c r="A16264" i="75"/>
  <c r="A16265" i="75"/>
  <c r="A16266" i="75"/>
  <c r="A16267" i="75"/>
  <c r="A16268" i="75"/>
  <c r="A16269" i="75"/>
  <c r="A16270" i="75"/>
  <c r="A16271" i="75"/>
  <c r="A16272" i="75"/>
  <c r="A16273" i="75"/>
  <c r="A16274" i="75"/>
  <c r="A16275" i="75"/>
  <c r="A16276" i="75"/>
  <c r="A16277" i="75"/>
  <c r="A16278" i="75"/>
  <c r="A16279" i="75"/>
  <c r="A16280" i="75"/>
  <c r="A16281" i="75"/>
  <c r="A16282" i="75"/>
  <c r="A16226" i="75"/>
  <c r="A16227" i="75"/>
  <c r="A16228" i="75"/>
  <c r="A16229" i="75"/>
  <c r="A16230" i="75"/>
  <c r="A16231" i="75"/>
  <c r="A16232" i="75"/>
  <c r="A16233" i="75"/>
  <c r="A16234" i="75"/>
  <c r="A16235" i="75"/>
  <c r="A16236" i="75"/>
  <c r="A16237" i="75"/>
  <c r="A16238" i="75"/>
  <c r="A16239" i="75"/>
  <c r="A16240" i="75"/>
  <c r="A16241" i="75"/>
  <c r="A16242" i="75"/>
  <c r="A16243" i="75"/>
  <c r="A16244" i="75"/>
  <c r="A16245" i="75"/>
  <c r="A16246" i="75"/>
  <c r="A16247" i="75"/>
  <c r="A16248" i="75"/>
  <c r="A16249" i="75"/>
  <c r="A16250" i="75"/>
  <c r="A16251" i="75"/>
  <c r="A16252" i="75"/>
  <c r="A16253" i="75"/>
  <c r="A16254" i="75"/>
  <c r="A16255" i="75"/>
  <c r="A16256" i="75"/>
  <c r="A16257" i="75"/>
  <c r="A16258" i="75"/>
  <c r="A16259" i="75"/>
  <c r="A16260" i="75"/>
  <c r="A16261" i="75"/>
  <c r="A16214" i="75"/>
  <c r="A16215" i="75"/>
  <c r="A16216" i="75"/>
  <c r="A16217" i="75"/>
  <c r="A16218" i="75"/>
  <c r="A16219" i="75"/>
  <c r="A16220" i="75"/>
  <c r="A16221" i="75"/>
  <c r="A16222" i="75"/>
  <c r="A16223" i="75"/>
  <c r="A16224" i="75"/>
  <c r="A16225" i="75"/>
  <c r="A15953" i="75"/>
  <c r="A15954" i="75"/>
  <c r="A15955" i="75"/>
  <c r="A15956" i="75"/>
  <c r="A15957" i="75"/>
  <c r="A15958" i="75"/>
  <c r="A15959" i="75"/>
  <c r="A15960" i="75"/>
  <c r="A15961" i="75"/>
  <c r="A15962" i="75"/>
  <c r="A15963" i="75"/>
  <c r="A15964" i="75"/>
  <c r="A15965" i="75"/>
  <c r="A15966" i="75"/>
  <c r="A15967" i="75"/>
  <c r="A15968" i="75"/>
  <c r="A15969" i="75"/>
  <c r="A15970" i="75"/>
  <c r="A15971" i="75"/>
  <c r="A15972" i="75"/>
  <c r="A15973" i="75"/>
  <c r="A15974" i="75"/>
  <c r="A15975" i="75"/>
  <c r="A15976" i="75"/>
  <c r="A15977" i="75"/>
  <c r="A15978" i="75"/>
  <c r="A15979" i="75"/>
  <c r="A15980" i="75"/>
  <c r="A15981" i="75"/>
  <c r="A15982" i="75"/>
  <c r="A15983" i="75"/>
  <c r="A15984" i="75"/>
  <c r="A15985" i="75"/>
  <c r="A15986" i="75"/>
  <c r="A15987" i="75"/>
  <c r="A15988" i="75"/>
  <c r="A15989" i="75"/>
  <c r="A15990" i="75"/>
  <c r="A15991" i="75"/>
  <c r="A15992" i="75"/>
  <c r="A15993" i="75"/>
  <c r="A15994" i="75"/>
  <c r="A15995" i="75"/>
  <c r="A15996" i="75"/>
  <c r="A15997" i="75"/>
  <c r="A15998" i="75"/>
  <c r="A15999" i="75"/>
  <c r="A16000" i="75"/>
  <c r="A16001" i="75"/>
  <c r="A16002" i="75"/>
  <c r="A16003" i="75"/>
  <c r="A16004" i="75"/>
  <c r="A16005" i="75"/>
  <c r="A16006" i="75"/>
  <c r="A16007" i="75"/>
  <c r="A16008" i="75"/>
  <c r="A16009" i="75"/>
  <c r="A16010" i="75"/>
  <c r="A16011" i="75"/>
  <c r="A16012" i="75"/>
  <c r="A16013" i="75"/>
  <c r="A16014" i="75"/>
  <c r="A16015" i="75"/>
  <c r="A16016" i="75"/>
  <c r="A16017" i="75"/>
  <c r="A16018" i="75"/>
  <c r="A16019" i="75"/>
  <c r="A16020" i="75"/>
  <c r="A16021" i="75"/>
  <c r="A16022" i="75"/>
  <c r="A16023" i="75"/>
  <c r="A16024" i="75"/>
  <c r="A16025" i="75"/>
  <c r="A16026" i="75"/>
  <c r="A16027" i="75"/>
  <c r="A16028" i="75"/>
  <c r="A16029" i="75"/>
  <c r="A16030" i="75"/>
  <c r="A16031" i="75"/>
  <c r="A16032" i="75"/>
  <c r="A16033" i="75"/>
  <c r="A16034" i="75"/>
  <c r="A16035" i="75"/>
  <c r="A16036" i="75"/>
  <c r="A16037" i="75"/>
  <c r="A16038" i="75"/>
  <c r="A16039" i="75"/>
  <c r="A16040" i="75"/>
  <c r="A16041" i="75"/>
  <c r="A16042" i="75"/>
  <c r="A16043" i="75"/>
  <c r="A16044" i="75"/>
  <c r="A16045" i="75"/>
  <c r="A16046" i="75"/>
  <c r="A16047" i="75"/>
  <c r="A16048" i="75"/>
  <c r="A16049" i="75"/>
  <c r="A16050" i="75"/>
  <c r="A16051" i="75"/>
  <c r="A16052" i="75"/>
  <c r="A16053" i="75"/>
  <c r="A16054" i="75"/>
  <c r="A16055" i="75"/>
  <c r="A16056" i="75"/>
  <c r="A16057" i="75"/>
  <c r="A16058" i="75"/>
  <c r="A16059" i="75"/>
  <c r="A16060" i="75"/>
  <c r="A16061" i="75"/>
  <c r="A16062" i="75"/>
  <c r="A16063" i="75"/>
  <c r="A16064" i="75"/>
  <c r="A16065" i="75"/>
  <c r="A16066" i="75"/>
  <c r="A16067" i="75"/>
  <c r="A16068" i="75"/>
  <c r="A16069" i="75"/>
  <c r="A16070" i="75"/>
  <c r="A16071" i="75"/>
  <c r="A16072" i="75"/>
  <c r="A16073" i="75"/>
  <c r="A16074" i="75"/>
  <c r="A16075" i="75"/>
  <c r="A16076" i="75"/>
  <c r="A16077" i="75"/>
  <c r="A16078" i="75"/>
  <c r="A16079" i="75"/>
  <c r="A16080" i="75"/>
  <c r="A16081" i="75"/>
  <c r="A16082" i="75"/>
  <c r="A16083" i="75"/>
  <c r="A16084" i="75"/>
  <c r="A16085" i="75"/>
  <c r="A16086" i="75"/>
  <c r="A16087" i="75"/>
  <c r="A16088" i="75"/>
  <c r="A16089" i="75"/>
  <c r="A16090" i="75"/>
  <c r="A16091" i="75"/>
  <c r="A16092" i="75"/>
  <c r="A16093" i="75"/>
  <c r="A16094" i="75"/>
  <c r="A16095" i="75"/>
  <c r="A16096" i="75"/>
  <c r="A16097" i="75"/>
  <c r="A16098" i="75"/>
  <c r="A16099" i="75"/>
  <c r="A16100" i="75"/>
  <c r="A16101" i="75"/>
  <c r="A16102" i="75"/>
  <c r="A16103" i="75"/>
  <c r="A16104" i="75"/>
  <c r="A16105" i="75"/>
  <c r="A16106" i="75"/>
  <c r="A16107" i="75"/>
  <c r="A16108" i="75"/>
  <c r="A16109" i="75"/>
  <c r="A16110" i="75"/>
  <c r="A16111" i="75"/>
  <c r="A16112" i="75"/>
  <c r="A16113" i="75"/>
  <c r="A16114" i="75"/>
  <c r="A16115" i="75"/>
  <c r="A16116" i="75"/>
  <c r="A16117" i="75"/>
  <c r="A16118" i="75"/>
  <c r="A16119" i="75"/>
  <c r="A16120" i="75"/>
  <c r="A16121" i="75"/>
  <c r="A16122" i="75"/>
  <c r="A16123" i="75"/>
  <c r="A16124" i="75"/>
  <c r="A16125" i="75"/>
  <c r="A16126" i="75"/>
  <c r="A16127" i="75"/>
  <c r="A16128" i="75"/>
  <c r="A16129" i="75"/>
  <c r="A16130" i="75"/>
  <c r="A16131" i="75"/>
  <c r="A16132" i="75"/>
  <c r="A16133" i="75"/>
  <c r="A16134" i="75"/>
  <c r="A16135" i="75"/>
  <c r="A16136" i="75"/>
  <c r="A16137" i="75"/>
  <c r="A16138" i="75"/>
  <c r="A16139" i="75"/>
  <c r="A16140" i="75"/>
  <c r="A16141" i="75"/>
  <c r="A16142" i="75"/>
  <c r="A16143" i="75"/>
  <c r="A16144" i="75"/>
  <c r="A16145" i="75"/>
  <c r="A16146" i="75"/>
  <c r="A16147" i="75"/>
  <c r="A16148" i="75"/>
  <c r="A16149" i="75"/>
  <c r="A16150" i="75"/>
  <c r="A16151" i="75"/>
  <c r="A16152" i="75"/>
  <c r="A16153" i="75"/>
  <c r="A16154" i="75"/>
  <c r="A16155" i="75"/>
  <c r="A16156" i="75"/>
  <c r="A16157" i="75"/>
  <c r="A16158" i="75"/>
  <c r="A16159" i="75"/>
  <c r="A16160" i="75"/>
  <c r="A16161" i="75"/>
  <c r="A16162" i="75"/>
  <c r="A16163" i="75"/>
  <c r="A16164" i="75"/>
  <c r="A16165" i="75"/>
  <c r="A16166" i="75"/>
  <c r="A16167" i="75"/>
  <c r="A16168" i="75"/>
  <c r="A16169" i="75"/>
  <c r="A16170" i="75"/>
  <c r="A16171" i="75"/>
  <c r="A16172" i="75"/>
  <c r="A16173" i="75"/>
  <c r="A16174" i="75"/>
  <c r="A16175" i="75"/>
  <c r="A16176" i="75"/>
  <c r="A16177" i="75"/>
  <c r="A16178" i="75"/>
  <c r="A16179" i="75"/>
  <c r="A16180" i="75"/>
  <c r="A16181" i="75"/>
  <c r="A16182" i="75"/>
  <c r="A16183" i="75"/>
  <c r="A16184" i="75"/>
  <c r="A16185" i="75"/>
  <c r="A16186" i="75"/>
  <c r="A16187" i="75"/>
  <c r="A16188" i="75"/>
  <c r="A16189" i="75"/>
  <c r="A16190" i="75"/>
  <c r="A16191" i="75"/>
  <c r="A16192" i="75"/>
  <c r="A16193" i="75"/>
  <c r="A16194" i="75"/>
  <c r="A16195" i="75"/>
  <c r="A16196" i="75"/>
  <c r="A16197" i="75"/>
  <c r="A16198" i="75"/>
  <c r="A16199" i="75"/>
  <c r="A16200" i="75"/>
  <c r="A16201" i="75"/>
  <c r="A16202" i="75"/>
  <c r="A16203" i="75"/>
  <c r="A16204" i="75"/>
  <c r="A16205" i="75"/>
  <c r="A16206" i="75"/>
  <c r="A16207" i="75"/>
  <c r="A16208" i="75"/>
  <c r="A16209" i="75"/>
  <c r="A16210" i="75"/>
  <c r="A16211" i="75"/>
  <c r="A16212" i="75"/>
  <c r="A16213" i="75"/>
  <c r="H9128" i="75"/>
  <c r="H9127" i="75"/>
  <c r="H9126" i="75"/>
  <c r="H9125" i="75"/>
  <c r="H9124" i="75"/>
  <c r="H9123" i="75"/>
  <c r="H9122" i="75"/>
  <c r="H9121" i="75"/>
  <c r="H9120" i="75"/>
  <c r="H9119" i="75"/>
  <c r="H9118" i="75"/>
  <c r="H9117" i="75"/>
  <c r="H9116" i="75"/>
  <c r="H9115" i="75"/>
  <c r="H9114" i="75"/>
  <c r="H9113" i="75"/>
  <c r="H9112" i="75"/>
  <c r="H9111" i="75"/>
  <c r="H9110" i="75"/>
  <c r="H9109" i="75"/>
  <c r="H9108" i="75"/>
  <c r="H9107" i="75"/>
  <c r="H9106" i="75"/>
  <c r="H9105" i="75"/>
  <c r="H9104" i="75"/>
  <c r="H9103" i="75"/>
  <c r="H9102" i="75"/>
  <c r="H9101" i="75"/>
  <c r="H9100" i="75"/>
  <c r="H9099" i="75"/>
  <c r="H9098" i="75"/>
  <c r="H9097" i="75"/>
  <c r="H9096" i="75"/>
  <c r="H9095" i="75"/>
  <c r="H9094" i="75"/>
  <c r="H9093" i="75"/>
  <c r="H9092" i="75"/>
  <c r="H9091" i="75"/>
  <c r="H9090" i="75"/>
  <c r="H9089" i="75"/>
  <c r="H9088" i="75"/>
  <c r="H9087" i="75"/>
  <c r="H9171" i="75"/>
  <c r="H9170" i="75"/>
  <c r="H9169" i="75"/>
  <c r="H9168" i="75"/>
  <c r="H9167" i="75"/>
  <c r="H9166" i="75"/>
  <c r="H9165" i="75"/>
  <c r="H9164" i="75"/>
  <c r="H9163" i="75"/>
  <c r="H9162" i="75"/>
  <c r="H9161" i="75"/>
  <c r="H9160" i="75"/>
  <c r="H9159" i="75"/>
  <c r="H9158" i="75"/>
  <c r="H9157" i="75"/>
  <c r="H9156" i="75"/>
  <c r="H9155" i="75"/>
  <c r="H9154" i="75"/>
  <c r="H9153" i="75"/>
  <c r="H9152" i="75"/>
  <c r="H9151" i="75"/>
  <c r="H9150" i="75"/>
  <c r="H9149" i="75"/>
  <c r="H9148" i="75"/>
  <c r="H9147" i="75"/>
  <c r="H9146" i="75"/>
  <c r="H9145" i="75"/>
  <c r="H9144" i="75"/>
  <c r="H9143" i="75"/>
  <c r="H9142" i="75"/>
  <c r="H9141" i="75"/>
  <c r="H9140" i="75"/>
  <c r="H9139" i="75"/>
  <c r="H9138" i="75"/>
  <c r="H9137" i="75"/>
  <c r="H9136" i="75"/>
  <c r="H9135" i="75"/>
  <c r="H9134" i="75"/>
  <c r="H9133" i="75"/>
  <c r="H9132" i="75"/>
  <c r="H9131" i="75"/>
  <c r="H9130" i="75"/>
  <c r="H9085" i="75"/>
  <c r="H9084" i="75"/>
  <c r="H9083" i="75"/>
  <c r="H9082" i="75"/>
  <c r="H9081" i="75"/>
  <c r="H9080" i="75"/>
  <c r="H9079" i="75"/>
  <c r="H9078" i="75"/>
  <c r="H9077" i="75"/>
  <c r="H9076" i="75"/>
  <c r="H9075" i="75"/>
  <c r="H9074" i="75"/>
  <c r="H9073" i="75"/>
  <c r="H9072" i="75"/>
  <c r="H9071" i="75"/>
  <c r="H9070" i="75"/>
  <c r="H9069" i="75"/>
  <c r="H9068" i="75"/>
  <c r="H9067" i="75"/>
  <c r="H9066" i="75"/>
  <c r="H9065" i="75"/>
  <c r="H9064" i="75"/>
  <c r="H9063" i="75"/>
  <c r="H9062" i="75"/>
  <c r="H9061" i="75"/>
  <c r="H9060" i="75"/>
  <c r="H9059" i="75"/>
  <c r="H9058" i="75"/>
  <c r="H9057" i="75"/>
  <c r="H9056" i="75"/>
  <c r="H9055" i="75"/>
  <c r="H9054" i="75"/>
  <c r="H9053" i="75"/>
  <c r="H9052" i="75"/>
  <c r="H9051" i="75"/>
  <c r="H9050" i="75"/>
  <c r="H9049" i="75"/>
  <c r="H9048" i="75"/>
  <c r="H9047" i="75"/>
  <c r="H9046" i="75"/>
  <c r="H9045" i="75"/>
  <c r="H9044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38" i="75"/>
  <c r="A9137" i="75"/>
  <c r="A9136" i="75"/>
  <c r="A9135" i="75"/>
  <c r="A9134" i="75"/>
  <c r="A9133" i="75"/>
  <c r="A9132" i="75"/>
  <c r="A9131" i="75"/>
  <c r="A9130" i="75"/>
  <c r="A9128" i="75"/>
  <c r="A9127" i="75"/>
  <c r="A9126" i="75"/>
  <c r="A9125" i="75"/>
  <c r="A9124" i="75"/>
  <c r="A9123" i="75"/>
  <c r="A9122" i="75"/>
  <c r="A9121" i="75"/>
  <c r="A9120" i="75"/>
  <c r="A9119" i="75"/>
  <c r="A9118" i="75"/>
  <c r="A9117" i="75"/>
  <c r="A9116" i="75"/>
  <c r="A9115" i="75"/>
  <c r="A9114" i="75"/>
  <c r="A9113" i="75"/>
  <c r="A9112" i="75"/>
  <c r="A9111" i="75"/>
  <c r="A9110" i="75"/>
  <c r="A9109" i="75"/>
  <c r="A9108" i="75"/>
  <c r="A9107" i="75"/>
  <c r="A9106" i="75"/>
  <c r="A9105" i="75"/>
  <c r="A9104" i="75"/>
  <c r="A9103" i="75"/>
  <c r="A9102" i="75"/>
  <c r="A9101" i="75"/>
  <c r="A9100" i="75"/>
  <c r="A9099" i="75"/>
  <c r="A9098" i="75"/>
  <c r="A9097" i="75"/>
  <c r="A9096" i="75"/>
  <c r="A9095" i="75"/>
  <c r="A9094" i="75"/>
  <c r="A9093" i="75"/>
  <c r="A9092" i="75"/>
  <c r="A9091" i="75"/>
  <c r="A9090" i="75"/>
  <c r="A9089" i="75"/>
  <c r="A9088" i="75"/>
  <c r="A9087" i="75"/>
  <c r="A9085" i="75"/>
  <c r="A9051" i="75"/>
  <c r="A9052" i="75"/>
  <c r="A9053" i="75"/>
  <c r="A9054" i="75"/>
  <c r="A9055" i="75"/>
  <c r="A9056" i="75"/>
  <c r="A9057" i="75"/>
  <c r="A9058" i="75"/>
  <c r="A9059" i="75"/>
  <c r="A9060" i="75"/>
  <c r="A9061" i="75"/>
  <c r="A9062" i="75"/>
  <c r="A9063" i="75"/>
  <c r="A9064" i="75"/>
  <c r="A9065" i="75"/>
  <c r="A9066" i="75"/>
  <c r="A9067" i="75"/>
  <c r="A9068" i="75"/>
  <c r="A9069" i="75"/>
  <c r="A9070" i="75"/>
  <c r="A9071" i="75"/>
  <c r="A9072" i="75"/>
  <c r="A9073" i="75"/>
  <c r="A9074" i="75"/>
  <c r="A9075" i="75"/>
  <c r="A9076" i="75"/>
  <c r="A9077" i="75"/>
  <c r="A9078" i="75"/>
  <c r="A9079" i="75"/>
  <c r="A9080" i="75"/>
  <c r="A9081" i="75"/>
  <c r="A9082" i="75"/>
  <c r="A9083" i="75"/>
  <c r="A9084" i="75"/>
  <c r="A3043" i="75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5036" i="75"/>
  <c r="H13858" i="75"/>
  <c r="H13859" i="75"/>
  <c r="H13860" i="75"/>
  <c r="H13861" i="75"/>
  <c r="H13862" i="75"/>
  <c r="H13863" i="75"/>
  <c r="H13864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H13857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5078" i="75"/>
  <c r="H15079" i="75"/>
  <c r="H15069" i="75"/>
  <c r="H15070" i="75"/>
  <c r="H15071" i="75"/>
  <c r="H15072" i="75"/>
  <c r="H15073" i="75"/>
  <c r="H15074" i="75"/>
  <c r="H15075" i="75"/>
  <c r="H15076" i="75"/>
  <c r="H15077" i="75"/>
  <c r="H15060" i="75"/>
  <c r="H15061" i="75"/>
  <c r="H15062" i="75"/>
  <c r="H15063" i="75"/>
  <c r="H15064" i="75"/>
  <c r="H15065" i="75"/>
  <c r="H15066" i="75"/>
  <c r="H15067" i="75"/>
  <c r="H15068" i="75"/>
  <c r="H15059" i="75"/>
  <c r="H14801" i="75"/>
  <c r="H14793" i="75"/>
  <c r="H14794" i="75"/>
  <c r="H14795" i="75"/>
  <c r="H14796" i="75"/>
  <c r="H14797" i="75"/>
  <c r="H14798" i="75"/>
  <c r="H14799" i="75"/>
  <c r="H14800" i="75"/>
  <c r="H14792" i="75"/>
  <c r="H14551" i="75"/>
  <c r="H14552" i="75"/>
  <c r="H14553" i="75"/>
  <c r="H14554" i="75"/>
  <c r="H14555" i="75"/>
  <c r="H14556" i="75"/>
  <c r="H14543" i="75"/>
  <c r="H14544" i="75"/>
  <c r="H14545" i="75"/>
  <c r="H14546" i="75"/>
  <c r="H14547" i="75"/>
  <c r="H14548" i="75"/>
  <c r="H14549" i="75"/>
  <c r="H14550" i="75"/>
  <c r="H14542" i="75"/>
  <c r="H13826" i="75"/>
  <c r="H13827" i="75"/>
  <c r="H13828" i="75"/>
  <c r="H13829" i="75"/>
  <c r="H13830" i="75"/>
  <c r="H13819" i="75"/>
  <c r="H13820" i="75"/>
  <c r="H13821" i="75"/>
  <c r="H13822" i="75"/>
  <c r="H13823" i="75"/>
  <c r="H13824" i="75"/>
  <c r="H13825" i="75"/>
  <c r="H13818" i="75"/>
  <c r="H139" i="75"/>
  <c r="H138" i="75"/>
  <c r="H137" i="75"/>
  <c r="H136" i="75"/>
  <c r="H135" i="75"/>
  <c r="H134" i="75"/>
  <c r="H133" i="75"/>
  <c r="H132" i="75"/>
  <c r="H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A7546" i="75"/>
  <c r="H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H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A15951" i="75"/>
  <c r="A15952" i="75"/>
  <c r="A15950" i="75"/>
  <c r="A15949" i="75"/>
  <c r="A15948" i="75"/>
  <c r="A15947" i="75"/>
  <c r="A15946" i="75"/>
  <c r="A15945" i="75"/>
  <c r="A15944" i="75"/>
  <c r="A15943" i="75"/>
  <c r="A15942" i="75"/>
  <c r="A15941" i="75"/>
  <c r="A15940" i="75"/>
  <c r="A15939" i="75"/>
  <c r="A15938" i="75"/>
  <c r="A15937" i="75"/>
  <c r="A15936" i="75"/>
  <c r="A15935" i="75"/>
  <c r="A15934" i="75"/>
  <c r="A15933" i="75"/>
  <c r="A15932" i="75"/>
  <c r="A15931" i="75"/>
  <c r="A15930" i="75"/>
  <c r="A15929" i="75"/>
  <c r="A15928" i="75"/>
  <c r="A15927" i="75"/>
  <c r="A15926" i="75"/>
  <c r="A15925" i="75"/>
  <c r="A15924" i="75"/>
  <c r="A15923" i="75"/>
  <c r="A15922" i="75"/>
  <c r="A15921" i="75"/>
  <c r="A15920" i="75"/>
  <c r="A15919" i="75"/>
  <c r="A15918" i="75"/>
  <c r="A15917" i="75"/>
  <c r="A15916" i="75"/>
  <c r="A15915" i="75"/>
  <c r="A15914" i="75"/>
  <c r="A15913" i="75"/>
  <c r="A15912" i="75"/>
  <c r="A15911" i="75"/>
  <c r="A15910" i="75"/>
  <c r="A15909" i="75"/>
  <c r="A15908" i="75"/>
  <c r="A15907" i="75"/>
  <c r="A15906" i="75"/>
  <c r="A15905" i="75"/>
  <c r="A15904" i="75"/>
  <c r="A15903" i="75"/>
  <c r="A15902" i="75"/>
  <c r="A15901" i="75"/>
  <c r="A15900" i="75"/>
  <c r="A15899" i="75"/>
  <c r="A15898" i="75"/>
  <c r="A15897" i="75"/>
  <c r="A15896" i="75"/>
  <c r="A15895" i="75"/>
  <c r="A15894" i="75"/>
  <c r="A15893" i="75"/>
  <c r="A15892" i="75"/>
  <c r="A15891" i="75"/>
  <c r="A15890" i="75"/>
  <c r="A15889" i="75"/>
  <c r="A15888" i="75"/>
  <c r="A15887" i="75"/>
  <c r="A15886" i="75"/>
  <c r="A15885" i="75"/>
  <c r="A15884" i="75"/>
  <c r="A15883" i="75"/>
  <c r="A15882" i="75"/>
  <c r="A15881" i="75"/>
  <c r="A15880" i="75"/>
  <c r="A15879" i="75"/>
  <c r="A15878" i="75"/>
  <c r="A15877" i="75"/>
  <c r="A15876" i="75"/>
  <c r="A15875" i="75"/>
  <c r="A15874" i="75"/>
  <c r="A15873" i="75"/>
  <c r="A15872" i="75"/>
  <c r="A15871" i="75"/>
  <c r="A15870" i="75"/>
  <c r="A15869" i="75"/>
  <c r="A15868" i="75"/>
  <c r="A15867" i="75"/>
  <c r="A15866" i="75"/>
  <c r="A15865" i="75"/>
  <c r="A15864" i="75"/>
  <c r="A15863" i="75"/>
  <c r="A15862" i="75"/>
  <c r="A15861" i="75"/>
  <c r="A15860" i="75"/>
  <c r="A15859" i="75"/>
  <c r="A15858" i="75"/>
  <c r="A15857" i="75"/>
  <c r="A15856" i="75"/>
  <c r="A15855" i="75"/>
  <c r="A15854" i="75"/>
  <c r="A15853" i="75"/>
  <c r="A15852" i="75"/>
  <c r="A15851" i="75"/>
  <c r="A15850" i="75"/>
  <c r="A15849" i="75"/>
  <c r="A15848" i="75"/>
  <c r="A15847" i="75"/>
  <c r="A15846" i="75"/>
  <c r="H12539" i="75"/>
  <c r="H12540" i="75"/>
  <c r="H12541" i="75"/>
  <c r="H12542" i="75"/>
  <c r="H12543" i="75"/>
  <c r="H12544" i="75"/>
  <c r="H12545" i="75"/>
  <c r="H12546" i="75"/>
  <c r="H12547" i="75"/>
  <c r="H12548" i="75"/>
  <c r="H12549" i="75"/>
  <c r="H12550" i="75"/>
  <c r="H12551" i="75"/>
  <c r="H12552" i="75"/>
  <c r="H12553" i="75"/>
  <c r="H12554" i="75"/>
  <c r="H12555" i="75"/>
  <c r="H12556" i="75"/>
  <c r="H12557" i="75"/>
  <c r="H12558" i="75"/>
  <c r="H12559" i="75"/>
  <c r="H12560" i="75"/>
  <c r="H12561" i="75"/>
  <c r="H12562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0" i="75"/>
  <c r="H12581" i="75"/>
  <c r="H12582" i="75"/>
  <c r="H12583" i="75"/>
  <c r="H12584" i="75"/>
  <c r="H12585" i="75"/>
  <c r="H12586" i="75"/>
  <c r="H12587" i="75"/>
  <c r="H12588" i="75"/>
  <c r="H12589" i="75"/>
  <c r="H12590" i="75"/>
  <c r="H12591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09" i="75"/>
  <c r="H12610" i="75"/>
  <c r="H12611" i="75"/>
  <c r="H12612" i="75"/>
  <c r="H12613" i="75"/>
  <c r="H12614" i="75"/>
  <c r="H12615" i="75"/>
  <c r="H12616" i="75"/>
  <c r="H12617" i="75"/>
  <c r="H12618" i="75"/>
  <c r="H12619" i="75"/>
  <c r="H12620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8" i="75"/>
  <c r="H12639" i="75"/>
  <c r="H12640" i="75"/>
  <c r="H12641" i="75"/>
  <c r="H12642" i="75"/>
  <c r="H12643" i="75"/>
  <c r="H12644" i="75"/>
  <c r="H12645" i="75"/>
  <c r="H12646" i="75"/>
  <c r="H12647" i="75"/>
  <c r="H12648" i="75"/>
  <c r="H12649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7" i="75"/>
  <c r="H12668" i="75"/>
  <c r="H12669" i="75"/>
  <c r="H12670" i="75"/>
  <c r="H12671" i="75"/>
  <c r="H12672" i="75"/>
  <c r="H12673" i="75"/>
  <c r="H12674" i="75"/>
  <c r="H12675" i="75"/>
  <c r="H12676" i="75"/>
  <c r="H12677" i="75"/>
  <c r="H12678" i="75"/>
  <c r="H12679" i="75"/>
  <c r="H12680" i="75"/>
  <c r="H12681" i="75"/>
  <c r="H12682" i="75"/>
  <c r="H12683" i="75"/>
  <c r="H12684" i="75"/>
  <c r="H12685" i="75"/>
  <c r="H12686" i="75"/>
  <c r="H12687" i="75"/>
  <c r="H12688" i="75"/>
  <c r="H12689" i="75"/>
  <c r="H12690" i="75"/>
  <c r="H12691" i="75"/>
  <c r="H12692" i="75"/>
  <c r="H12693" i="75"/>
  <c r="H12694" i="75"/>
  <c r="H12695" i="75"/>
  <c r="H12696" i="75"/>
  <c r="H12697" i="75"/>
  <c r="H12698" i="75"/>
  <c r="H12699" i="75"/>
  <c r="H12700" i="75"/>
  <c r="H12701" i="75"/>
  <c r="H12702" i="75"/>
  <c r="H12703" i="75"/>
  <c r="H12704" i="75"/>
  <c r="H12705" i="75"/>
  <c r="H12706" i="75"/>
  <c r="H12707" i="75"/>
  <c r="H12708" i="75"/>
  <c r="H12709" i="75"/>
  <c r="H12710" i="75"/>
  <c r="H12711" i="75"/>
  <c r="H12712" i="75"/>
  <c r="H12713" i="75"/>
  <c r="H12714" i="75"/>
  <c r="H12715" i="75"/>
  <c r="H12716" i="75"/>
  <c r="H12717" i="75"/>
  <c r="H12718" i="75"/>
  <c r="H12719" i="75"/>
  <c r="H12720" i="75"/>
  <c r="H12721" i="75"/>
  <c r="H12722" i="75"/>
  <c r="H12723" i="75"/>
  <c r="H12724" i="75"/>
  <c r="H12725" i="75"/>
  <c r="H12726" i="75"/>
  <c r="H12727" i="75"/>
  <c r="H12728" i="75"/>
  <c r="H12729" i="75"/>
  <c r="H12730" i="75"/>
  <c r="H12731" i="75"/>
  <c r="H12732" i="75"/>
  <c r="H12733" i="75"/>
  <c r="H12734" i="75"/>
  <c r="H12735" i="75"/>
  <c r="H12736" i="75"/>
  <c r="H12737" i="75"/>
  <c r="H12738" i="75"/>
  <c r="H12739" i="75"/>
  <c r="H12740" i="75"/>
  <c r="H12741" i="75"/>
  <c r="H12742" i="75"/>
  <c r="H12743" i="75"/>
  <c r="H12744" i="75"/>
  <c r="H12745" i="75"/>
  <c r="H12746" i="75"/>
  <c r="H12747" i="75"/>
  <c r="H12748" i="75"/>
  <c r="H12749" i="75"/>
  <c r="H12750" i="75"/>
  <c r="H12751" i="75"/>
  <c r="H12752" i="75"/>
  <c r="H12753" i="75"/>
  <c r="H12754" i="75"/>
  <c r="H12755" i="75"/>
  <c r="H12756" i="75"/>
  <c r="H12757" i="75"/>
  <c r="H12758" i="75"/>
  <c r="H12759" i="75"/>
  <c r="H12760" i="75"/>
  <c r="H12761" i="75"/>
  <c r="H12762" i="75"/>
  <c r="H12763" i="75"/>
  <c r="H12764" i="75"/>
  <c r="H12765" i="75"/>
  <c r="H12766" i="75"/>
  <c r="H12767" i="75"/>
  <c r="H12768" i="75"/>
  <c r="H12769" i="75"/>
  <c r="H12770" i="75"/>
  <c r="H12771" i="75"/>
  <c r="H12772" i="75"/>
  <c r="H12773" i="75"/>
  <c r="H12774" i="75"/>
  <c r="H12775" i="75"/>
  <c r="H12776" i="75"/>
  <c r="H12777" i="75"/>
  <c r="H12778" i="75"/>
  <c r="H12779" i="75"/>
  <c r="H12780" i="75"/>
  <c r="H12781" i="75"/>
  <c r="H12782" i="75"/>
  <c r="H12784" i="75"/>
  <c r="H12785" i="75"/>
  <c r="H12786" i="75"/>
  <c r="H12788" i="75"/>
  <c r="H12789" i="75"/>
  <c r="H12790" i="75"/>
  <c r="H12792" i="75"/>
  <c r="H12793" i="75"/>
  <c r="H12794" i="75"/>
  <c r="H12796" i="75"/>
  <c r="H12797" i="75"/>
  <c r="H12798" i="75"/>
  <c r="H12800" i="75"/>
  <c r="H12801" i="75"/>
  <c r="H12802" i="75"/>
  <c r="H12803" i="75"/>
  <c r="H12804" i="75"/>
  <c r="H12805" i="75"/>
  <c r="H12806" i="75"/>
  <c r="H12807" i="75"/>
  <c r="H12808" i="75"/>
  <c r="H12809" i="75"/>
  <c r="H12810" i="75"/>
  <c r="H12811" i="75"/>
  <c r="H12812" i="75"/>
  <c r="H12813" i="75"/>
  <c r="H12814" i="75"/>
  <c r="H12815" i="75"/>
  <c r="H12816" i="75"/>
  <c r="H12817" i="75"/>
  <c r="H12818" i="75"/>
  <c r="H12819" i="75"/>
  <c r="H12820" i="75"/>
  <c r="H12821" i="75"/>
  <c r="H12822" i="75"/>
  <c r="H12823" i="75"/>
  <c r="H12824" i="75"/>
  <c r="H12825" i="75"/>
  <c r="H12826" i="75"/>
  <c r="H12827" i="75"/>
  <c r="H12828" i="75"/>
  <c r="H12829" i="75"/>
  <c r="H12830" i="75"/>
  <c r="H12831" i="75"/>
  <c r="H12832" i="75"/>
  <c r="H12833" i="75"/>
  <c r="H12834" i="75"/>
  <c r="H12835" i="75"/>
  <c r="H12836" i="75"/>
  <c r="H12837" i="75"/>
  <c r="H12838" i="75"/>
  <c r="H12839" i="75"/>
  <c r="H12840" i="75"/>
  <c r="H12841" i="75"/>
  <c r="H12842" i="75"/>
  <c r="H12843" i="75"/>
  <c r="H12844" i="75"/>
  <c r="H12845" i="75"/>
  <c r="H12846" i="75"/>
  <c r="H12847" i="75"/>
  <c r="H12848" i="75"/>
  <c r="H12849" i="75"/>
  <c r="H12850" i="75"/>
  <c r="H12851" i="75"/>
  <c r="H12852" i="75"/>
  <c r="H12853" i="75"/>
  <c r="H12854" i="75"/>
  <c r="H12855" i="75"/>
  <c r="H12856" i="75"/>
  <c r="H12857" i="75"/>
  <c r="H12858" i="75"/>
  <c r="H12859" i="75"/>
  <c r="H12860" i="75"/>
  <c r="H12861" i="75"/>
  <c r="H12862" i="75"/>
  <c r="H12863" i="75"/>
  <c r="H12864" i="75"/>
  <c r="H12865" i="75"/>
  <c r="H12866" i="75"/>
  <c r="H12867" i="75"/>
  <c r="H12868" i="75"/>
  <c r="H12869" i="75"/>
  <c r="H12870" i="75"/>
  <c r="H12871" i="75"/>
  <c r="H12872" i="75"/>
  <c r="H12873" i="75"/>
  <c r="H12874" i="75"/>
  <c r="H12875" i="75"/>
  <c r="H12876" i="75"/>
  <c r="H12877" i="75"/>
  <c r="H12878" i="75"/>
  <c r="H12879" i="75"/>
  <c r="H12880" i="75"/>
  <c r="H12881" i="75"/>
  <c r="H12882" i="75"/>
  <c r="H12883" i="75"/>
  <c r="H12884" i="75"/>
  <c r="H12885" i="75"/>
  <c r="H12886" i="75"/>
  <c r="H12887" i="75"/>
  <c r="H12888" i="75"/>
  <c r="H12889" i="75"/>
  <c r="H12890" i="75"/>
  <c r="H12891" i="75"/>
  <c r="H12892" i="75"/>
  <c r="H12893" i="75"/>
  <c r="H12894" i="75"/>
  <c r="H12895" i="75"/>
  <c r="H12896" i="75"/>
  <c r="H12897" i="75"/>
  <c r="H12898" i="75"/>
  <c r="H12899" i="75"/>
  <c r="H12900" i="75"/>
  <c r="H12901" i="75"/>
  <c r="H12902" i="75"/>
  <c r="H12903" i="75"/>
  <c r="H12904" i="75"/>
  <c r="H12905" i="75"/>
  <c r="H12906" i="75"/>
  <c r="H12907" i="75"/>
  <c r="H12908" i="75"/>
  <c r="H12909" i="75"/>
  <c r="H12910" i="75"/>
  <c r="H12911" i="75"/>
  <c r="H12912" i="75"/>
  <c r="H12913" i="75"/>
  <c r="H12914" i="75"/>
  <c r="H12915" i="75"/>
  <c r="H12916" i="75"/>
  <c r="H12917" i="75"/>
  <c r="H12918" i="75"/>
  <c r="H12919" i="75"/>
  <c r="H12920" i="75"/>
  <c r="H12921" i="75"/>
  <c r="H12922" i="75"/>
  <c r="H12923" i="75"/>
  <c r="H12924" i="75"/>
  <c r="H12925" i="75"/>
  <c r="H12926" i="75"/>
  <c r="H12927" i="75"/>
  <c r="H12928" i="75"/>
  <c r="H12929" i="75"/>
  <c r="H12930" i="75"/>
  <c r="H12931" i="75"/>
  <c r="H12932" i="75"/>
  <c r="H12933" i="75"/>
  <c r="H12934" i="75"/>
  <c r="H12935" i="75"/>
  <c r="H12936" i="75"/>
  <c r="H12937" i="75"/>
  <c r="H12938" i="75"/>
  <c r="H12939" i="75"/>
  <c r="H12940" i="75"/>
  <c r="H12941" i="75"/>
  <c r="H12942" i="75"/>
  <c r="H12943" i="75"/>
  <c r="H12944" i="75"/>
  <c r="H12945" i="75"/>
  <c r="H12946" i="75"/>
  <c r="H12947" i="75"/>
  <c r="H12948" i="75"/>
  <c r="H12949" i="75"/>
  <c r="H12950" i="75"/>
  <c r="H12951" i="75"/>
  <c r="H12952" i="75"/>
  <c r="H12953" i="75"/>
  <c r="H12954" i="75"/>
  <c r="H12955" i="75"/>
  <c r="H12956" i="75"/>
  <c r="H12957" i="75"/>
  <c r="H12958" i="75"/>
  <c r="H12959" i="75"/>
  <c r="H12960" i="75"/>
  <c r="H12961" i="75"/>
  <c r="H12962" i="75"/>
  <c r="H12963" i="75"/>
  <c r="H12964" i="75"/>
  <c r="H12965" i="75"/>
  <c r="H12966" i="75"/>
  <c r="H12967" i="75"/>
  <c r="H12968" i="75"/>
  <c r="H12969" i="75"/>
  <c r="H12970" i="75"/>
  <c r="H12971" i="75"/>
  <c r="H12972" i="75"/>
  <c r="H12973" i="75"/>
  <c r="H12974" i="75"/>
  <c r="H12975" i="75"/>
  <c r="H12976" i="75"/>
  <c r="H12977" i="75"/>
  <c r="H12978" i="75"/>
  <c r="H12979" i="75"/>
  <c r="H12980" i="75"/>
  <c r="H12981" i="75"/>
  <c r="H12982" i="75"/>
  <c r="H12983" i="75"/>
  <c r="H12984" i="75"/>
  <c r="H12985" i="75"/>
  <c r="H12986" i="75"/>
  <c r="H12987" i="75"/>
  <c r="H12988" i="75"/>
  <c r="H12989" i="75"/>
  <c r="H12990" i="75"/>
  <c r="H12991" i="75"/>
  <c r="H12992" i="75"/>
  <c r="H12993" i="75"/>
  <c r="H12994" i="75"/>
  <c r="H12995" i="75"/>
  <c r="H12996" i="75"/>
  <c r="H12997" i="75"/>
  <c r="H12998" i="75"/>
  <c r="H12999" i="75"/>
  <c r="H13000" i="75"/>
  <c r="H13001" i="75"/>
  <c r="H13002" i="75"/>
  <c r="H13003" i="75"/>
  <c r="H13004" i="75"/>
  <c r="H13005" i="75"/>
  <c r="H13006" i="75"/>
  <c r="H13007" i="75"/>
  <c r="H13008" i="75"/>
  <c r="H13009" i="75"/>
  <c r="H13010" i="75"/>
  <c r="H13011" i="75"/>
  <c r="H13012" i="75"/>
  <c r="H13013" i="75"/>
  <c r="H13014" i="75"/>
  <c r="H13015" i="75"/>
  <c r="H13016" i="75"/>
  <c r="H13017" i="75"/>
  <c r="H13018" i="75"/>
  <c r="H13019" i="75"/>
  <c r="H13020" i="75"/>
  <c r="H13021" i="75"/>
  <c r="H13022" i="75"/>
  <c r="H13023" i="75"/>
  <c r="H13024" i="75"/>
  <c r="H13025" i="75"/>
  <c r="H13026" i="75"/>
  <c r="H13027" i="75"/>
  <c r="H13028" i="75"/>
  <c r="H13029" i="75"/>
  <c r="H13030" i="75"/>
  <c r="H13031" i="75"/>
  <c r="H13032" i="75"/>
  <c r="H13033" i="75"/>
  <c r="H13034" i="75"/>
  <c r="H13035" i="75"/>
  <c r="H13036" i="75"/>
  <c r="H13037" i="75"/>
  <c r="H13038" i="75"/>
  <c r="H13039" i="75"/>
  <c r="H13040" i="75"/>
  <c r="H13041" i="75"/>
  <c r="H13042" i="75"/>
  <c r="H13043" i="75"/>
  <c r="H13044" i="75"/>
  <c r="H13045" i="75"/>
  <c r="H13046" i="75"/>
  <c r="H13047" i="75"/>
  <c r="H13048" i="75"/>
  <c r="H13049" i="75"/>
  <c r="H13050" i="75"/>
  <c r="H13051" i="75"/>
  <c r="H13052" i="75"/>
  <c r="H13053" i="75"/>
  <c r="H13054" i="75"/>
  <c r="H13055" i="75"/>
  <c r="H13056" i="75"/>
  <c r="H13057" i="75"/>
  <c r="H13058" i="75"/>
  <c r="H13059" i="75"/>
  <c r="H13060" i="75"/>
  <c r="H13061" i="75"/>
  <c r="H13062" i="75"/>
  <c r="H13063" i="75"/>
  <c r="H13064" i="75"/>
  <c r="H13065" i="75"/>
  <c r="H13066" i="75"/>
  <c r="H13067" i="75"/>
  <c r="H13068" i="75"/>
  <c r="H13069" i="75"/>
  <c r="H13070" i="75"/>
  <c r="H13071" i="75"/>
  <c r="H13072" i="75"/>
  <c r="H13073" i="75"/>
  <c r="H13074" i="75"/>
  <c r="H13075" i="75"/>
  <c r="H13076" i="75"/>
  <c r="H13077" i="75"/>
  <c r="H13078" i="75"/>
  <c r="H13079" i="75"/>
  <c r="H13080" i="75"/>
  <c r="H13081" i="75"/>
  <c r="H13082" i="75"/>
  <c r="H13083" i="75"/>
  <c r="H13084" i="75"/>
  <c r="H13085" i="75"/>
  <c r="H13086" i="75"/>
  <c r="H13087" i="75"/>
  <c r="H13088" i="75"/>
  <c r="H13089" i="75"/>
  <c r="H13090" i="75"/>
  <c r="H13091" i="75"/>
  <c r="H13092" i="75"/>
  <c r="H13093" i="75"/>
  <c r="H13094" i="75"/>
  <c r="H13095" i="75"/>
  <c r="H13096" i="75"/>
  <c r="H13097" i="75"/>
  <c r="H13098" i="75"/>
  <c r="H13099" i="75"/>
  <c r="H13100" i="75"/>
  <c r="H13101" i="75"/>
  <c r="H13102" i="75"/>
  <c r="H13103" i="75"/>
  <c r="H13104" i="75"/>
  <c r="H13105" i="75"/>
  <c r="H13106" i="75"/>
  <c r="H13107" i="75"/>
  <c r="H13108" i="75"/>
  <c r="H13109" i="75"/>
  <c r="H13110" i="75"/>
  <c r="H13111" i="75"/>
  <c r="H13112" i="75"/>
  <c r="H13113" i="75"/>
  <c r="H13114" i="75"/>
  <c r="H13115" i="75"/>
  <c r="H13116" i="75"/>
  <c r="H13117" i="75"/>
  <c r="H13118" i="75"/>
  <c r="H13119" i="75"/>
  <c r="H13120" i="75"/>
  <c r="H13121" i="75"/>
  <c r="H13122" i="75"/>
  <c r="H13123" i="75"/>
  <c r="H13124" i="75"/>
  <c r="H13125" i="75"/>
  <c r="H13126" i="75"/>
  <c r="H13127" i="75"/>
  <c r="H13128" i="75"/>
  <c r="H13129" i="75"/>
  <c r="H13130" i="75"/>
  <c r="H13131" i="75"/>
  <c r="H13132" i="75"/>
  <c r="H13133" i="75"/>
  <c r="H13135" i="75"/>
  <c r="H13136" i="75"/>
  <c r="H13137" i="75"/>
  <c r="H13138" i="75"/>
  <c r="H13139" i="75"/>
  <c r="H13140" i="75"/>
  <c r="H13141" i="75"/>
  <c r="H13142" i="75"/>
  <c r="H13143" i="75"/>
  <c r="H13144" i="75"/>
  <c r="H13145" i="75"/>
  <c r="H13146" i="75"/>
  <c r="H13147" i="75"/>
  <c r="H13148" i="75"/>
  <c r="H13149" i="75"/>
  <c r="H13150" i="75"/>
  <c r="H13151" i="75"/>
  <c r="H13152" i="75"/>
  <c r="H13153" i="75"/>
  <c r="H13154" i="75"/>
  <c r="H13155" i="75"/>
  <c r="H13156" i="75"/>
  <c r="H13157" i="75"/>
  <c r="H13158" i="75"/>
  <c r="H13159" i="75"/>
  <c r="H13160" i="75"/>
  <c r="H13161" i="75"/>
  <c r="H13162" i="75"/>
  <c r="H13163" i="75"/>
  <c r="H13164" i="75"/>
  <c r="H13165" i="75"/>
  <c r="H13166" i="75"/>
  <c r="H13167" i="75"/>
  <c r="H13168" i="75"/>
  <c r="H13169" i="75"/>
  <c r="H13170" i="75"/>
  <c r="H13171" i="75"/>
  <c r="H13172" i="75"/>
  <c r="H13173" i="75"/>
  <c r="H13174" i="75"/>
  <c r="H13175" i="75"/>
  <c r="H13176" i="75"/>
  <c r="H13177" i="75"/>
  <c r="H13178" i="75"/>
  <c r="H13179" i="75"/>
  <c r="H13180" i="75"/>
  <c r="H13181" i="75"/>
  <c r="H13182" i="75"/>
  <c r="H13183" i="75"/>
  <c r="H13184" i="75"/>
  <c r="H13185" i="75"/>
  <c r="H13186" i="75"/>
  <c r="H13187" i="75"/>
  <c r="H13188" i="75"/>
  <c r="H13189" i="75"/>
  <c r="H13190" i="75"/>
  <c r="H13191" i="75"/>
  <c r="H13192" i="75"/>
  <c r="H13193" i="75"/>
  <c r="H13194" i="75"/>
  <c r="H13195" i="75"/>
  <c r="H13196" i="75"/>
  <c r="H13197" i="75"/>
  <c r="H13198" i="75"/>
  <c r="H13199" i="75"/>
  <c r="H13200" i="75"/>
  <c r="H13201" i="75"/>
  <c r="H13202" i="75"/>
  <c r="H13203" i="75"/>
  <c r="H13204" i="75"/>
  <c r="H13205" i="75"/>
  <c r="H13206" i="75"/>
  <c r="H13207" i="75"/>
  <c r="H13208" i="75"/>
  <c r="H13209" i="75"/>
  <c r="H13210" i="75"/>
  <c r="H13211" i="75"/>
  <c r="H13212" i="75"/>
  <c r="H13213" i="75"/>
  <c r="H13214" i="75"/>
  <c r="H13215" i="75"/>
  <c r="H13216" i="75"/>
  <c r="H13217" i="75"/>
  <c r="H13218" i="75"/>
  <c r="H13219" i="75"/>
  <c r="H13220" i="75"/>
  <c r="H13221" i="75"/>
  <c r="H13222" i="75"/>
  <c r="H13223" i="75"/>
  <c r="H13224" i="75"/>
  <c r="H13225" i="75"/>
  <c r="H13226" i="75"/>
  <c r="H13227" i="75"/>
  <c r="H13228" i="75"/>
  <c r="H13229" i="75"/>
  <c r="H13230" i="75"/>
  <c r="H13231" i="75"/>
  <c r="H13232" i="75"/>
  <c r="H13233" i="75"/>
  <c r="H13234" i="75"/>
  <c r="H13235" i="75"/>
  <c r="H13236" i="75"/>
  <c r="H13237" i="75"/>
  <c r="H13238" i="75"/>
  <c r="H13239" i="75"/>
  <c r="H13240" i="75"/>
  <c r="H13241" i="75"/>
  <c r="H13242" i="75"/>
  <c r="H13243" i="75"/>
  <c r="H13244" i="75"/>
  <c r="H13245" i="75"/>
  <c r="H13246" i="75"/>
  <c r="H13247" i="75"/>
  <c r="H13248" i="75"/>
  <c r="H13249" i="75"/>
  <c r="H13250" i="75"/>
  <c r="H13251" i="75"/>
  <c r="H13252" i="75"/>
  <c r="H13253" i="75"/>
  <c r="H13254" i="75"/>
  <c r="H13255" i="75"/>
  <c r="H13256" i="75"/>
  <c r="H13257" i="75"/>
  <c r="H13258" i="75"/>
  <c r="H13259" i="75"/>
  <c r="H13260" i="75"/>
  <c r="H13261" i="75"/>
  <c r="H13262" i="75"/>
  <c r="H13263" i="75"/>
  <c r="H13264" i="75"/>
  <c r="H13265" i="75"/>
  <c r="H13266" i="75"/>
  <c r="H13267" i="75"/>
  <c r="H13268" i="75"/>
  <c r="H13269" i="75"/>
  <c r="H13270" i="75"/>
  <c r="H13271" i="75"/>
  <c r="H13272" i="75"/>
  <c r="H13273" i="75"/>
  <c r="H13274" i="75"/>
  <c r="H13275" i="75"/>
  <c r="H13276" i="75"/>
  <c r="H13277" i="75"/>
  <c r="H13278" i="75"/>
  <c r="H13279" i="75"/>
  <c r="H13280" i="75"/>
  <c r="H13281" i="75"/>
  <c r="H13282" i="75"/>
  <c r="H13283" i="75"/>
  <c r="H13284" i="75"/>
  <c r="H13285" i="75"/>
  <c r="H13286" i="75"/>
  <c r="H13287" i="75"/>
  <c r="H13288" i="75"/>
  <c r="H13289" i="75"/>
  <c r="H13290" i="75"/>
  <c r="H13291" i="75"/>
  <c r="H13292" i="75"/>
  <c r="H13293" i="75"/>
  <c r="H13294" i="75"/>
  <c r="H13295" i="75"/>
  <c r="H13296" i="75"/>
  <c r="H13297" i="75"/>
  <c r="H13298" i="75"/>
  <c r="H13299" i="75"/>
  <c r="H13300" i="75"/>
  <c r="H13301" i="75"/>
  <c r="H13302" i="75"/>
  <c r="H13303" i="75"/>
  <c r="H13304" i="75"/>
  <c r="H13305" i="75"/>
  <c r="H13306" i="75"/>
  <c r="H13307" i="75"/>
  <c r="H13308" i="75"/>
  <c r="H13309" i="75"/>
  <c r="H13310" i="75"/>
  <c r="H13311" i="75"/>
  <c r="H13312" i="75"/>
  <c r="H13313" i="75"/>
  <c r="H13314" i="75"/>
  <c r="H13315" i="75"/>
  <c r="H13316" i="75"/>
  <c r="H13317" i="75"/>
  <c r="H13318" i="75"/>
  <c r="H13319" i="75"/>
  <c r="H13320" i="75"/>
  <c r="H13321" i="75"/>
  <c r="H13322" i="75"/>
  <c r="H13323" i="75"/>
  <c r="H13324" i="75"/>
  <c r="H13325" i="75"/>
  <c r="H13326" i="75"/>
  <c r="H13327" i="75"/>
  <c r="H13328" i="75"/>
  <c r="H13329" i="75"/>
  <c r="H13330" i="75"/>
  <c r="H13331" i="75"/>
  <c r="H13332" i="75"/>
  <c r="H13333" i="75"/>
  <c r="H13334" i="75"/>
  <c r="H13335" i="75"/>
  <c r="H13336" i="75"/>
  <c r="H13337" i="75"/>
  <c r="H13338" i="75"/>
  <c r="H13339" i="75"/>
  <c r="H13340" i="75"/>
  <c r="H13341" i="75"/>
  <c r="H13342" i="75"/>
  <c r="H13343" i="75"/>
  <c r="H13344" i="75"/>
  <c r="H13345" i="75"/>
  <c r="H13346" i="75"/>
  <c r="H13347" i="75"/>
  <c r="H13348" i="75"/>
  <c r="H13349" i="75"/>
  <c r="H13350" i="75"/>
  <c r="H13351" i="75"/>
  <c r="H13352" i="75"/>
  <c r="H13353" i="75"/>
  <c r="H13354" i="75"/>
  <c r="H13355" i="75"/>
  <c r="H13356" i="75"/>
  <c r="H13357" i="75"/>
  <c r="H13358" i="75"/>
  <c r="H13359" i="75"/>
  <c r="H13360" i="75"/>
  <c r="H13361" i="75"/>
  <c r="H13362" i="75"/>
  <c r="H13363" i="75"/>
  <c r="H13364" i="75"/>
  <c r="H13365" i="75"/>
  <c r="H13366" i="75"/>
  <c r="H13367" i="75"/>
  <c r="H13368" i="75"/>
  <c r="H13369" i="75"/>
  <c r="H13370" i="75"/>
  <c r="H13371" i="75"/>
  <c r="H13372" i="75"/>
  <c r="H13373" i="75"/>
  <c r="H13374" i="75"/>
  <c r="H13375" i="75"/>
  <c r="H13376" i="75"/>
  <c r="H13377" i="75"/>
  <c r="H13378" i="75"/>
  <c r="H13379" i="75"/>
  <c r="H13380" i="75"/>
  <c r="H13381" i="75"/>
  <c r="H13382" i="75"/>
  <c r="H13383" i="75"/>
  <c r="H13384" i="75"/>
  <c r="H13385" i="75"/>
  <c r="H13386" i="75"/>
  <c r="H13387" i="75"/>
  <c r="H13388" i="75"/>
  <c r="H13389" i="75"/>
  <c r="H13390" i="75"/>
  <c r="H13391" i="75"/>
  <c r="H13392" i="75"/>
  <c r="H13393" i="75"/>
  <c r="H13394" i="75"/>
  <c r="H13395" i="75"/>
  <c r="H13396" i="75"/>
  <c r="H13397" i="75"/>
  <c r="H13398" i="75"/>
  <c r="H13399" i="75"/>
  <c r="H13400" i="75"/>
  <c r="H13401" i="75"/>
  <c r="H13402" i="75"/>
  <c r="H13403" i="75"/>
  <c r="H13404" i="75"/>
  <c r="H13405" i="75"/>
  <c r="H13406" i="75"/>
  <c r="H13407" i="75"/>
  <c r="H13408" i="75"/>
  <c r="H13409" i="75"/>
  <c r="H13410" i="75"/>
  <c r="H13411" i="75"/>
  <c r="H13412" i="75"/>
  <c r="H13413" i="75"/>
  <c r="H13414" i="75"/>
  <c r="H13415" i="75"/>
  <c r="H13416" i="75"/>
  <c r="H13417" i="75"/>
  <c r="H13418" i="75"/>
  <c r="H13419" i="75"/>
  <c r="H13420" i="75"/>
  <c r="H13421" i="75"/>
  <c r="H13422" i="75"/>
  <c r="H13423" i="75"/>
  <c r="H13424" i="75"/>
  <c r="H13425" i="75"/>
  <c r="H13426" i="75"/>
  <c r="H13427" i="75"/>
  <c r="H13428" i="75"/>
  <c r="H13429" i="75"/>
  <c r="H13430" i="75"/>
  <c r="H13431" i="75"/>
  <c r="H13432" i="75"/>
  <c r="H13433" i="75"/>
  <c r="H13434" i="75"/>
  <c r="H13435" i="75"/>
  <c r="H13436" i="75"/>
  <c r="H13437" i="75"/>
  <c r="H13438" i="75"/>
  <c r="H13439" i="75"/>
  <c r="H13440" i="75"/>
  <c r="H13441" i="75"/>
  <c r="H13442" i="75"/>
  <c r="H13443" i="75"/>
  <c r="H13444" i="75"/>
  <c r="H13445" i="75"/>
  <c r="H13446" i="75"/>
  <c r="H13447" i="75"/>
  <c r="H13448" i="75"/>
  <c r="H13449" i="75"/>
  <c r="H13450" i="75"/>
  <c r="H13451" i="75"/>
  <c r="H13452" i="75"/>
  <c r="H13453" i="75"/>
  <c r="H13454" i="75"/>
  <c r="H13455" i="75"/>
  <c r="H13456" i="75"/>
  <c r="H13457" i="75"/>
  <c r="H13458" i="75"/>
  <c r="H13459" i="75"/>
  <c r="H13460" i="75"/>
  <c r="H13461" i="75"/>
  <c r="H13462" i="75"/>
  <c r="H13463" i="75"/>
  <c r="H13464" i="75"/>
  <c r="H13465" i="75"/>
  <c r="H13466" i="75"/>
  <c r="H13467" i="75"/>
  <c r="H13468" i="75"/>
  <c r="H13470" i="75"/>
  <c r="H13471" i="75"/>
  <c r="H13472" i="75"/>
  <c r="H13473" i="75"/>
  <c r="H13474" i="75"/>
  <c r="H13475" i="75"/>
  <c r="H13476" i="75"/>
  <c r="H13477" i="75"/>
  <c r="H13478" i="75"/>
  <c r="H13479" i="75"/>
  <c r="H13480" i="75"/>
  <c r="H13481" i="75"/>
  <c r="H13482" i="75"/>
  <c r="H13483" i="75"/>
  <c r="H13484" i="75"/>
  <c r="H13485" i="75"/>
  <c r="H13486" i="75"/>
  <c r="H13487" i="75"/>
  <c r="H13488" i="75"/>
  <c r="H13489" i="75"/>
  <c r="H13490" i="75"/>
  <c r="H13491" i="75"/>
  <c r="H13492" i="75"/>
  <c r="H13493" i="75"/>
  <c r="H13494" i="75"/>
  <c r="H13495" i="75"/>
  <c r="H13496" i="75"/>
  <c r="H13497" i="75"/>
  <c r="H13498" i="75"/>
  <c r="H13499" i="75"/>
  <c r="H13500" i="75"/>
  <c r="H13501" i="75"/>
  <c r="H13502" i="75"/>
  <c r="H13503" i="75"/>
  <c r="H13504" i="75"/>
  <c r="H13505" i="75"/>
  <c r="H13506" i="75"/>
  <c r="H13507" i="75"/>
  <c r="H13508" i="75"/>
  <c r="H13509" i="75"/>
  <c r="H13510" i="75"/>
  <c r="H13511" i="75"/>
  <c r="H13512" i="75"/>
  <c r="H13513" i="75"/>
  <c r="H13514" i="75"/>
  <c r="H13515" i="75"/>
  <c r="H13516" i="75"/>
  <c r="H13517" i="75"/>
  <c r="H13518" i="75"/>
  <c r="H13519" i="75"/>
  <c r="H13520" i="75"/>
  <c r="H13521" i="75"/>
  <c r="H13522" i="75"/>
  <c r="H13523" i="75"/>
  <c r="H13524" i="75"/>
  <c r="H13525" i="75"/>
  <c r="H13526" i="75"/>
  <c r="H13527" i="75"/>
  <c r="H13528" i="75"/>
  <c r="H13529" i="75"/>
  <c r="H13530" i="75"/>
  <c r="H13531" i="75"/>
  <c r="H13532" i="75"/>
  <c r="H13533" i="75"/>
  <c r="H13534" i="75"/>
  <c r="H13535" i="75"/>
  <c r="H13536" i="75"/>
  <c r="H13537" i="75"/>
  <c r="H13538" i="75"/>
  <c r="H13539" i="75"/>
  <c r="H13540" i="75"/>
  <c r="H13541" i="75"/>
  <c r="H13542" i="75"/>
  <c r="H13543" i="75"/>
  <c r="H13544" i="75"/>
  <c r="H13545" i="75"/>
  <c r="H13546" i="75"/>
  <c r="H13547" i="75"/>
  <c r="H13548" i="75"/>
  <c r="H13549" i="75"/>
  <c r="H13550" i="75"/>
  <c r="H13551" i="75"/>
  <c r="H13552" i="75"/>
  <c r="H13553" i="75"/>
  <c r="H13554" i="75"/>
  <c r="H13555" i="75"/>
  <c r="H13556" i="75"/>
  <c r="H13557" i="75"/>
  <c r="H13558" i="75"/>
  <c r="H13559" i="75"/>
  <c r="H13560" i="75"/>
  <c r="H13561" i="75"/>
  <c r="H13562" i="75"/>
  <c r="H13563" i="75"/>
  <c r="H13564" i="75"/>
  <c r="H13565" i="75"/>
  <c r="H13566" i="75"/>
  <c r="H13567" i="75"/>
  <c r="H13568" i="75"/>
  <c r="H13569" i="75"/>
  <c r="H13570" i="75"/>
  <c r="H13571" i="75"/>
  <c r="H13572" i="75"/>
  <c r="H13573" i="75"/>
  <c r="H13574" i="75"/>
  <c r="H13575" i="75"/>
  <c r="H13576" i="75"/>
  <c r="H13577" i="75"/>
  <c r="H13578" i="75"/>
  <c r="H13579" i="75"/>
  <c r="H13580" i="75"/>
  <c r="H13581" i="75"/>
  <c r="H13582" i="75"/>
  <c r="H13583" i="75"/>
  <c r="H13584" i="75"/>
  <c r="H13585" i="75"/>
  <c r="H13586" i="75"/>
  <c r="H13587" i="75"/>
  <c r="H13588" i="75"/>
  <c r="H13589" i="75"/>
  <c r="H13590" i="75"/>
  <c r="H13591" i="75"/>
  <c r="H13592" i="75"/>
  <c r="H13593" i="75"/>
  <c r="H13594" i="75"/>
  <c r="H13595" i="75"/>
  <c r="H13596" i="75"/>
  <c r="H13597" i="75"/>
  <c r="H13598" i="75"/>
  <c r="H13599" i="75"/>
  <c r="H13600" i="75"/>
  <c r="H13601" i="75"/>
  <c r="H13602" i="75"/>
  <c r="H13603" i="75"/>
  <c r="H13604" i="75"/>
  <c r="H13605" i="75"/>
  <c r="H13606" i="75"/>
  <c r="H13607" i="75"/>
  <c r="H13608" i="75"/>
  <c r="H13609" i="75"/>
  <c r="H13610" i="75"/>
  <c r="H13611" i="75"/>
  <c r="H13612" i="75"/>
  <c r="H13613" i="75"/>
  <c r="H13614" i="75"/>
  <c r="H13615" i="75"/>
  <c r="H13616" i="75"/>
  <c r="H13617" i="75"/>
  <c r="H13618" i="75"/>
  <c r="H13619" i="75"/>
  <c r="H13620" i="75"/>
  <c r="H13621" i="75"/>
  <c r="H13622" i="75"/>
  <c r="H13623" i="75"/>
  <c r="H13624" i="75"/>
  <c r="H13625" i="75"/>
  <c r="H13626" i="75"/>
  <c r="H13627" i="75"/>
  <c r="H13628" i="75"/>
  <c r="H13629" i="75"/>
  <c r="H13630" i="75"/>
  <c r="H13631" i="75"/>
  <c r="H13632" i="75"/>
  <c r="H13633" i="75"/>
  <c r="H13634" i="75"/>
  <c r="H13635" i="75"/>
  <c r="H13636" i="75"/>
  <c r="H13637" i="75"/>
  <c r="H13638" i="75"/>
  <c r="H13639" i="75"/>
  <c r="H13640" i="75"/>
  <c r="H13641" i="75"/>
  <c r="H13642" i="75"/>
  <c r="H13643" i="75"/>
  <c r="H13644" i="75"/>
  <c r="H13645" i="75"/>
  <c r="H13646" i="75"/>
  <c r="H13647" i="75"/>
  <c r="H13648" i="75"/>
  <c r="H13649" i="75"/>
  <c r="H13650" i="75"/>
  <c r="H13651" i="75"/>
  <c r="H13652" i="75"/>
  <c r="H13653" i="75"/>
  <c r="H13654" i="75"/>
  <c r="H13655" i="75"/>
  <c r="H13656" i="75"/>
  <c r="H13657" i="75"/>
  <c r="H13658" i="75"/>
  <c r="H13659" i="75"/>
  <c r="H13660" i="75"/>
  <c r="H13661" i="75"/>
  <c r="H13662" i="75"/>
  <c r="H13663" i="75"/>
  <c r="H13664" i="75"/>
  <c r="H13665" i="75"/>
  <c r="H13666" i="75"/>
  <c r="H13667" i="75"/>
  <c r="H13668" i="75"/>
  <c r="H13669" i="75"/>
  <c r="H13670" i="75"/>
  <c r="H13671" i="75"/>
  <c r="H13672" i="75"/>
  <c r="H13673" i="75"/>
  <c r="H13674" i="75"/>
  <c r="H13675" i="75"/>
  <c r="H13676" i="75"/>
  <c r="H13677" i="75"/>
  <c r="H13678" i="75"/>
  <c r="H13679" i="75"/>
  <c r="H13680" i="75"/>
  <c r="H13681" i="75"/>
  <c r="H13682" i="75"/>
  <c r="H13683" i="75"/>
  <c r="H13684" i="75"/>
  <c r="H13685" i="75"/>
  <c r="H13686" i="75"/>
  <c r="H13687" i="75"/>
  <c r="H13688" i="75"/>
  <c r="H13689" i="75"/>
  <c r="H13690" i="75"/>
  <c r="H13691" i="75"/>
  <c r="H13692" i="75"/>
  <c r="H13693" i="75"/>
  <c r="H13694" i="75"/>
  <c r="H13695" i="75"/>
  <c r="H13696" i="75"/>
  <c r="H13697" i="75"/>
  <c r="H13698" i="75"/>
  <c r="H13699" i="75"/>
  <c r="H13700" i="75"/>
  <c r="H13701" i="75"/>
  <c r="H13702" i="75"/>
  <c r="H13703" i="75"/>
  <c r="H13704" i="75"/>
  <c r="H13705" i="75"/>
  <c r="H13706" i="75"/>
  <c r="H13707" i="75"/>
  <c r="H13708" i="75"/>
  <c r="H13709" i="75"/>
  <c r="H13710" i="75"/>
  <c r="H13711" i="75"/>
  <c r="H13712" i="75"/>
  <c r="H13713" i="75"/>
  <c r="H13714" i="75"/>
  <c r="H13715" i="75"/>
  <c r="H13716" i="75"/>
  <c r="H13717" i="75"/>
  <c r="H13718" i="75"/>
  <c r="H13719" i="75"/>
  <c r="H13720" i="75"/>
  <c r="H13721" i="75"/>
  <c r="H13722" i="75"/>
  <c r="H13723" i="75"/>
  <c r="H13724" i="75"/>
  <c r="H13725" i="75"/>
  <c r="H13726" i="75"/>
  <c r="H13727" i="75"/>
  <c r="H13728" i="75"/>
  <c r="H13729" i="75"/>
  <c r="H13730" i="75"/>
  <c r="H13731" i="75"/>
  <c r="H13732" i="75"/>
  <c r="H13733" i="75"/>
  <c r="H13734" i="75"/>
  <c r="H13735" i="75"/>
  <c r="H13736" i="75"/>
  <c r="H13737" i="75"/>
  <c r="H13738" i="75"/>
  <c r="H13739" i="75"/>
  <c r="H13740" i="75"/>
  <c r="H13741" i="75"/>
  <c r="H13742" i="75"/>
  <c r="H13743" i="75"/>
  <c r="H13744" i="75"/>
  <c r="H13745" i="75"/>
  <c r="H13746" i="75"/>
  <c r="H13747" i="75"/>
  <c r="H13748" i="75"/>
  <c r="H13749" i="75"/>
  <c r="H13750" i="75"/>
  <c r="H13751" i="75"/>
  <c r="H13752" i="75"/>
  <c r="H13753" i="75"/>
  <c r="H13754" i="75"/>
  <c r="H13755" i="75"/>
  <c r="H13756" i="75"/>
  <c r="H13757" i="75"/>
  <c r="H13758" i="75"/>
  <c r="H13759" i="75"/>
  <c r="H13760" i="75"/>
  <c r="H13761" i="75"/>
  <c r="H13762" i="75"/>
  <c r="H13763" i="75"/>
  <c r="H13764" i="75"/>
  <c r="H13765" i="75"/>
  <c r="H13766" i="75"/>
  <c r="H13767" i="75"/>
  <c r="H13768" i="75"/>
  <c r="H13769" i="75"/>
  <c r="H13770" i="75"/>
  <c r="H13771" i="75"/>
  <c r="H13772" i="75"/>
  <c r="H13773" i="75"/>
  <c r="H13774" i="75"/>
  <c r="H13775" i="75"/>
  <c r="H13776" i="75"/>
  <c r="H13777" i="75"/>
  <c r="H13778" i="75"/>
  <c r="H13779" i="75"/>
  <c r="H13780" i="75"/>
  <c r="H13781" i="75"/>
  <c r="H13782" i="75"/>
  <c r="H13783" i="75"/>
  <c r="H13784" i="75"/>
  <c r="H13785" i="75"/>
  <c r="H13786" i="75"/>
  <c r="H13787" i="75"/>
  <c r="H13788" i="75"/>
  <c r="H13789" i="75"/>
  <c r="H13790" i="75"/>
  <c r="H13791" i="75"/>
  <c r="H13792" i="75"/>
  <c r="H13793" i="75"/>
  <c r="H13794" i="75"/>
  <c r="H13795" i="75"/>
  <c r="H13796" i="75"/>
  <c r="H13797" i="75"/>
  <c r="H13798" i="75"/>
  <c r="H13799" i="75"/>
  <c r="H13800" i="75"/>
  <c r="H13801" i="75"/>
  <c r="H13802" i="75"/>
  <c r="H13803" i="75"/>
  <c r="H13805" i="75"/>
  <c r="H13806" i="75"/>
  <c r="H13807" i="75"/>
  <c r="H13808" i="75"/>
  <c r="H13809" i="75"/>
  <c r="H13810" i="75"/>
  <c r="H13811" i="75"/>
  <c r="H13812" i="75"/>
  <c r="H13813" i="75"/>
  <c r="H13814" i="75"/>
  <c r="H13815" i="75"/>
  <c r="H13816" i="75"/>
  <c r="H13817" i="75"/>
  <c r="H13831" i="75"/>
  <c r="H13832" i="75"/>
  <c r="H13833" i="75"/>
  <c r="H13834" i="75"/>
  <c r="H13835" i="75"/>
  <c r="H13836" i="75"/>
  <c r="H13837" i="75"/>
  <c r="H13838" i="75"/>
  <c r="H13839" i="75"/>
  <c r="H13840" i="75"/>
  <c r="H13841" i="75"/>
  <c r="H13842" i="75"/>
  <c r="H13843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910" i="75"/>
  <c r="H13911" i="75"/>
  <c r="H13912" i="75"/>
  <c r="H13913" i="75"/>
  <c r="H13914" i="75"/>
  <c r="H13915" i="75"/>
  <c r="H13916" i="75"/>
  <c r="H13917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3" i="75"/>
  <c r="H13964" i="75"/>
  <c r="H13965" i="75"/>
  <c r="H13966" i="75"/>
  <c r="H13967" i="75"/>
  <c r="H13968" i="75"/>
  <c r="H13969" i="75"/>
  <c r="H13970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6" i="75"/>
  <c r="H14017" i="75"/>
  <c r="H14018" i="75"/>
  <c r="H14019" i="75"/>
  <c r="H14020" i="75"/>
  <c r="H14021" i="75"/>
  <c r="H14022" i="75"/>
  <c r="H14023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69" i="75"/>
  <c r="H14070" i="75"/>
  <c r="H14071" i="75"/>
  <c r="H14072" i="75"/>
  <c r="H14073" i="75"/>
  <c r="H14074" i="75"/>
  <c r="H14075" i="75"/>
  <c r="H14076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2" i="75"/>
  <c r="H14123" i="75"/>
  <c r="H14124" i="75"/>
  <c r="H14125" i="75"/>
  <c r="H14126" i="75"/>
  <c r="H14127" i="75"/>
  <c r="H14128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164" i="75"/>
  <c r="H14165" i="75"/>
  <c r="H14166" i="75"/>
  <c r="H14167" i="75"/>
  <c r="H14168" i="75"/>
  <c r="H14169" i="75"/>
  <c r="H14170" i="75"/>
  <c r="H14171" i="75"/>
  <c r="H14172" i="75"/>
  <c r="H14173" i="75"/>
  <c r="H14174" i="75"/>
  <c r="H14175" i="75"/>
  <c r="H14176" i="75"/>
  <c r="H14177" i="75"/>
  <c r="H14178" i="75"/>
  <c r="H14179" i="75"/>
  <c r="H14180" i="75"/>
  <c r="H14181" i="75"/>
  <c r="H14182" i="75"/>
  <c r="H14183" i="75"/>
  <c r="H14184" i="75"/>
  <c r="H14185" i="75"/>
  <c r="H14186" i="75"/>
  <c r="H14187" i="75"/>
  <c r="H14188" i="75"/>
  <c r="H14189" i="75"/>
  <c r="H14190" i="75"/>
  <c r="H14191" i="75"/>
  <c r="H14192" i="75"/>
  <c r="H14193" i="75"/>
  <c r="H14194" i="75"/>
  <c r="H14195" i="75"/>
  <c r="H14196" i="75"/>
  <c r="H14197" i="75"/>
  <c r="H14198" i="75"/>
  <c r="H14199" i="75"/>
  <c r="H14200" i="75"/>
  <c r="H14201" i="75"/>
  <c r="H14202" i="75"/>
  <c r="H14203" i="75"/>
  <c r="H14204" i="75"/>
  <c r="H14205" i="75"/>
  <c r="H14206" i="75"/>
  <c r="H14207" i="75"/>
  <c r="H14208" i="75"/>
  <c r="H14209" i="75"/>
  <c r="H14210" i="75"/>
  <c r="H14211" i="75"/>
  <c r="H14212" i="75"/>
  <c r="H14213" i="75"/>
  <c r="H14214" i="75"/>
  <c r="H14215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269" i="75"/>
  <c r="H14270" i="75"/>
  <c r="H14271" i="75"/>
  <c r="H14272" i="75"/>
  <c r="H14273" i="75"/>
  <c r="H14274" i="75"/>
  <c r="H14275" i="75"/>
  <c r="H14276" i="75"/>
  <c r="H14277" i="75"/>
  <c r="H14278" i="75"/>
  <c r="H14279" i="75"/>
  <c r="H14280" i="75"/>
  <c r="H14281" i="75"/>
  <c r="H14282" i="75"/>
  <c r="H14283" i="75"/>
  <c r="H14284" i="75"/>
  <c r="H14285" i="75"/>
  <c r="H14286" i="75"/>
  <c r="H14287" i="75"/>
  <c r="H14288" i="75"/>
  <c r="H14289" i="75"/>
  <c r="H14290" i="75"/>
  <c r="H14291" i="75"/>
  <c r="H14292" i="75"/>
  <c r="H14293" i="75"/>
  <c r="H14294" i="75"/>
  <c r="H14295" i="75"/>
  <c r="H14296" i="75"/>
  <c r="H14297" i="75"/>
  <c r="H14298" i="75"/>
  <c r="H14299" i="75"/>
  <c r="H14300" i="75"/>
  <c r="H14301" i="75"/>
  <c r="H14302" i="75"/>
  <c r="H14303" i="75"/>
  <c r="H14304" i="75"/>
  <c r="H14305" i="75"/>
  <c r="H14306" i="75"/>
  <c r="H14307" i="75"/>
  <c r="H14308" i="75"/>
  <c r="H14309" i="75"/>
  <c r="H14310" i="75"/>
  <c r="H14311" i="75"/>
  <c r="H14312" i="75"/>
  <c r="H14313" i="75"/>
  <c r="H14314" i="75"/>
  <c r="H14315" i="75"/>
  <c r="H14316" i="75"/>
  <c r="H14317" i="75"/>
  <c r="H14318" i="75"/>
  <c r="H14319" i="75"/>
  <c r="H14320" i="75"/>
  <c r="H14321" i="75"/>
  <c r="H14322" i="75"/>
  <c r="H14323" i="75"/>
  <c r="H14324" i="75"/>
  <c r="H14325" i="75"/>
  <c r="H14326" i="75"/>
  <c r="H14327" i="75"/>
  <c r="H14328" i="75"/>
  <c r="H14329" i="75"/>
  <c r="H14330" i="75"/>
  <c r="H14331" i="75"/>
  <c r="H14332" i="75"/>
  <c r="H14333" i="75"/>
  <c r="H14334" i="75"/>
  <c r="H14335" i="75"/>
  <c r="H14336" i="75"/>
  <c r="H14337" i="75"/>
  <c r="H14338" i="75"/>
  <c r="H14339" i="75"/>
  <c r="H14340" i="75"/>
  <c r="H14341" i="75"/>
  <c r="H14342" i="75"/>
  <c r="H14343" i="75"/>
  <c r="H14344" i="75"/>
  <c r="H14345" i="75"/>
  <c r="H14346" i="75"/>
  <c r="H14347" i="75"/>
  <c r="H14348" i="75"/>
  <c r="H14349" i="75"/>
  <c r="H14350" i="75"/>
  <c r="H14351" i="75"/>
  <c r="H14352" i="75"/>
  <c r="H14353" i="75"/>
  <c r="H14354" i="75"/>
  <c r="H14355" i="75"/>
  <c r="H14356" i="75"/>
  <c r="H14357" i="75"/>
  <c r="H14358" i="75"/>
  <c r="H14359" i="75"/>
  <c r="H14360" i="75"/>
  <c r="H14361" i="75"/>
  <c r="H14362" i="75"/>
  <c r="H14363" i="75"/>
  <c r="H14364" i="75"/>
  <c r="H14365" i="75"/>
  <c r="H14366" i="75"/>
  <c r="H14367" i="75"/>
  <c r="H14368" i="75"/>
  <c r="H14369" i="75"/>
  <c r="H14370" i="75"/>
  <c r="H14371" i="75"/>
  <c r="H14372" i="75"/>
  <c r="H14373" i="75"/>
  <c r="H14374" i="75"/>
  <c r="H14375" i="75"/>
  <c r="H14376" i="75"/>
  <c r="H14377" i="75"/>
  <c r="H14378" i="75"/>
  <c r="H14379" i="75"/>
  <c r="H14380" i="75"/>
  <c r="H14381" i="75"/>
  <c r="H14383" i="75"/>
  <c r="H14384" i="75"/>
  <c r="H14385" i="75"/>
  <c r="H14386" i="75"/>
  <c r="H14387" i="75"/>
  <c r="H14388" i="75"/>
  <c r="H14389" i="75"/>
  <c r="H14390" i="75"/>
  <c r="H14391" i="75"/>
  <c r="H14392" i="75"/>
  <c r="H14393" i="75"/>
  <c r="H14394" i="75"/>
  <c r="H14395" i="75"/>
  <c r="H14396" i="75"/>
  <c r="H14397" i="75"/>
  <c r="H14398" i="75"/>
  <c r="H14399" i="75"/>
  <c r="H14400" i="75"/>
  <c r="H14401" i="75"/>
  <c r="H14402" i="75"/>
  <c r="H14403" i="75"/>
  <c r="H14404" i="75"/>
  <c r="H14405" i="75"/>
  <c r="H14406" i="75"/>
  <c r="H14407" i="75"/>
  <c r="H14408" i="75"/>
  <c r="H14409" i="75"/>
  <c r="H14410" i="75"/>
  <c r="H14411" i="75"/>
  <c r="H14412" i="75"/>
  <c r="H14413" i="75"/>
  <c r="H14414" i="75"/>
  <c r="H14415" i="75"/>
  <c r="H14416" i="75"/>
  <c r="H14417" i="75"/>
  <c r="H14418" i="75"/>
  <c r="H14419" i="75"/>
  <c r="H14420" i="75"/>
  <c r="H14421" i="75"/>
  <c r="H14422" i="75"/>
  <c r="H14423" i="75"/>
  <c r="H14424" i="75"/>
  <c r="H14425" i="75"/>
  <c r="H14426" i="75"/>
  <c r="H14427" i="75"/>
  <c r="H14428" i="75"/>
  <c r="H14429" i="75"/>
  <c r="H14430" i="75"/>
  <c r="H14431" i="75"/>
  <c r="H14432" i="75"/>
  <c r="H14433" i="75"/>
  <c r="H14434" i="75"/>
  <c r="H14435" i="75"/>
  <c r="H14436" i="75"/>
  <c r="H14437" i="75"/>
  <c r="H14438" i="75"/>
  <c r="H14439" i="75"/>
  <c r="H14440" i="75"/>
  <c r="H14441" i="75"/>
  <c r="H14442" i="75"/>
  <c r="H14443" i="75"/>
  <c r="H14444" i="75"/>
  <c r="H14445" i="75"/>
  <c r="H14446" i="75"/>
  <c r="H14447" i="75"/>
  <c r="H14448" i="75"/>
  <c r="H14449" i="75"/>
  <c r="H14450" i="75"/>
  <c r="H14451" i="75"/>
  <c r="H14452" i="75"/>
  <c r="H14453" i="75"/>
  <c r="H14454" i="75"/>
  <c r="H14455" i="75"/>
  <c r="H14456" i="75"/>
  <c r="H14457" i="75"/>
  <c r="H14458" i="75"/>
  <c r="H14459" i="75"/>
  <c r="H14460" i="75"/>
  <c r="H14461" i="75"/>
  <c r="H14462" i="75"/>
  <c r="H14463" i="75"/>
  <c r="H14464" i="75"/>
  <c r="H14465" i="75"/>
  <c r="H14466" i="75"/>
  <c r="H14467" i="75"/>
  <c r="H14468" i="75"/>
  <c r="H14469" i="75"/>
  <c r="H14470" i="75"/>
  <c r="H14471" i="75"/>
  <c r="H14472" i="75"/>
  <c r="H14473" i="75"/>
  <c r="H14474" i="75"/>
  <c r="H14475" i="75"/>
  <c r="H14476" i="75"/>
  <c r="H14477" i="75"/>
  <c r="H14478" i="75"/>
  <c r="H14479" i="75"/>
  <c r="H14480" i="75"/>
  <c r="H14481" i="75"/>
  <c r="H14482" i="75"/>
  <c r="H14483" i="75"/>
  <c r="H14484" i="75"/>
  <c r="H14485" i="75"/>
  <c r="H14486" i="75"/>
  <c r="H14487" i="75"/>
  <c r="H14488" i="75"/>
  <c r="H14489" i="75"/>
  <c r="H14490" i="75"/>
  <c r="H14491" i="75"/>
  <c r="H14492" i="75"/>
  <c r="H14493" i="75"/>
  <c r="H14494" i="75"/>
  <c r="H14495" i="75"/>
  <c r="H14496" i="75"/>
  <c r="H14497" i="75"/>
  <c r="H14498" i="75"/>
  <c r="H14499" i="75"/>
  <c r="H14500" i="75"/>
  <c r="H14501" i="75"/>
  <c r="H14502" i="75"/>
  <c r="H14503" i="75"/>
  <c r="H14504" i="75"/>
  <c r="H14505" i="75"/>
  <c r="H14506" i="75"/>
  <c r="H14507" i="75"/>
  <c r="H14508" i="75"/>
  <c r="H14509" i="75"/>
  <c r="H14510" i="75"/>
  <c r="H14511" i="75"/>
  <c r="H14512" i="75"/>
  <c r="H14513" i="75"/>
  <c r="H14514" i="75"/>
  <c r="H14515" i="75"/>
  <c r="H14516" i="75"/>
  <c r="H14517" i="75"/>
  <c r="H14518" i="75"/>
  <c r="H14519" i="75"/>
  <c r="H14520" i="75"/>
  <c r="H14521" i="75"/>
  <c r="H14522" i="75"/>
  <c r="H14523" i="75"/>
  <c r="H14524" i="75"/>
  <c r="H14525" i="75"/>
  <c r="H14526" i="75"/>
  <c r="H14527" i="75"/>
  <c r="H14528" i="75"/>
  <c r="H14529" i="75"/>
  <c r="H14530" i="75"/>
  <c r="H14531" i="75"/>
  <c r="H14532" i="75"/>
  <c r="H14533" i="75"/>
  <c r="H14534" i="75"/>
  <c r="H14535" i="75"/>
  <c r="H14536" i="75"/>
  <c r="H14537" i="75"/>
  <c r="H14538" i="75"/>
  <c r="H14539" i="75"/>
  <c r="H14540" i="75"/>
  <c r="H14541" i="75"/>
  <c r="H14557" i="75"/>
  <c r="H14558" i="75"/>
  <c r="H14559" i="75"/>
  <c r="H14560" i="75"/>
  <c r="H14561" i="75"/>
  <c r="H14562" i="75"/>
  <c r="H14563" i="75"/>
  <c r="H14564" i="75"/>
  <c r="H14565" i="75"/>
  <c r="H14566" i="75"/>
  <c r="H14567" i="75"/>
  <c r="H14568" i="75"/>
  <c r="H14569" i="75"/>
  <c r="H14570" i="75"/>
  <c r="H14571" i="75"/>
  <c r="H14572" i="75"/>
  <c r="H14573" i="75"/>
  <c r="H14574" i="75"/>
  <c r="H14575" i="75"/>
  <c r="H14576" i="75"/>
  <c r="H14577" i="75"/>
  <c r="H14578" i="75"/>
  <c r="H14579" i="75"/>
  <c r="H14580" i="75"/>
  <c r="H14581" i="75"/>
  <c r="H14582" i="75"/>
  <c r="H14583" i="75"/>
  <c r="H14584" i="75"/>
  <c r="H14585" i="75"/>
  <c r="H14586" i="75"/>
  <c r="H14587" i="75"/>
  <c r="H14588" i="75"/>
  <c r="H14589" i="75"/>
  <c r="H14590" i="75"/>
  <c r="H14591" i="75"/>
  <c r="H14592" i="75"/>
  <c r="H14593" i="75"/>
  <c r="H14594" i="75"/>
  <c r="H14595" i="75"/>
  <c r="H14596" i="75"/>
  <c r="H14597" i="75"/>
  <c r="H14598" i="75"/>
  <c r="H14599" i="75"/>
  <c r="H14600" i="75"/>
  <c r="H14601" i="75"/>
  <c r="H14602" i="75"/>
  <c r="H14603" i="75"/>
  <c r="H14604" i="75"/>
  <c r="H14605" i="75"/>
  <c r="H14606" i="75"/>
  <c r="H14607" i="75"/>
  <c r="H14608" i="75"/>
  <c r="H14609" i="75"/>
  <c r="H14610" i="75"/>
  <c r="H14611" i="75"/>
  <c r="H14612" i="75"/>
  <c r="H14613" i="75"/>
  <c r="H14614" i="75"/>
  <c r="H14615" i="75"/>
  <c r="H14616" i="75"/>
  <c r="H14617" i="75"/>
  <c r="H14618" i="75"/>
  <c r="H14619" i="75"/>
  <c r="H14620" i="75"/>
  <c r="H14621" i="75"/>
  <c r="H14622" i="75"/>
  <c r="H14623" i="75"/>
  <c r="H14624" i="75"/>
  <c r="H14625" i="75"/>
  <c r="H14626" i="75"/>
  <c r="H14627" i="75"/>
  <c r="H14628" i="75"/>
  <c r="H14629" i="75"/>
  <c r="H14630" i="75"/>
  <c r="H14631" i="75"/>
  <c r="H14632" i="75"/>
  <c r="H14633" i="75"/>
  <c r="H14634" i="75"/>
  <c r="H14635" i="75"/>
  <c r="H14636" i="75"/>
  <c r="H14637" i="75"/>
  <c r="H14638" i="75"/>
  <c r="H14639" i="75"/>
  <c r="H14640" i="75"/>
  <c r="H14641" i="75"/>
  <c r="H14642" i="75"/>
  <c r="H14643" i="75"/>
  <c r="H14644" i="75"/>
  <c r="H14645" i="75"/>
  <c r="H14646" i="75"/>
  <c r="H14647" i="75"/>
  <c r="H14648" i="75"/>
  <c r="H14649" i="75"/>
  <c r="H14650" i="75"/>
  <c r="H14651" i="75"/>
  <c r="H14652" i="75"/>
  <c r="H14653" i="75"/>
  <c r="H14654" i="75"/>
  <c r="H14655" i="75"/>
  <c r="H14656" i="75"/>
  <c r="H14657" i="75"/>
  <c r="H14658" i="75"/>
  <c r="H14659" i="75"/>
  <c r="H14660" i="75"/>
  <c r="H14661" i="75"/>
  <c r="H14662" i="75"/>
  <c r="H14663" i="75"/>
  <c r="H14664" i="75"/>
  <c r="H14665" i="75"/>
  <c r="H14666" i="75"/>
  <c r="H14667" i="75"/>
  <c r="H14668" i="75"/>
  <c r="H14669" i="75"/>
  <c r="H14670" i="75"/>
  <c r="H14671" i="75"/>
  <c r="H14672" i="75"/>
  <c r="H14673" i="75"/>
  <c r="H14674" i="75"/>
  <c r="H14675" i="75"/>
  <c r="H14676" i="75"/>
  <c r="H14677" i="75"/>
  <c r="H14678" i="75"/>
  <c r="H14679" i="75"/>
  <c r="H14680" i="75"/>
  <c r="H14681" i="75"/>
  <c r="H14682" i="75"/>
  <c r="H14683" i="75"/>
  <c r="H14684" i="75"/>
  <c r="H14685" i="75"/>
  <c r="H14686" i="75"/>
  <c r="H14687" i="75"/>
  <c r="H14688" i="75"/>
  <c r="H14689" i="75"/>
  <c r="H14690" i="75"/>
  <c r="H14691" i="75"/>
  <c r="H14693" i="75"/>
  <c r="H14694" i="75"/>
  <c r="H14695" i="75"/>
  <c r="H14696" i="75"/>
  <c r="H14697" i="75"/>
  <c r="H14698" i="75"/>
  <c r="H14699" i="75"/>
  <c r="H14700" i="75"/>
  <c r="H14701" i="75"/>
  <c r="H14702" i="75"/>
  <c r="H14703" i="75"/>
  <c r="H14704" i="75"/>
  <c r="H14705" i="75"/>
  <c r="H14706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47" i="75"/>
  <c r="H14748" i="75"/>
  <c r="H14749" i="75"/>
  <c r="H14750" i="75"/>
  <c r="H14751" i="75"/>
  <c r="H14752" i="75"/>
  <c r="H14753" i="75"/>
  <c r="H14754" i="75"/>
  <c r="H14755" i="75"/>
  <c r="H14756" i="75"/>
  <c r="H14757" i="75"/>
  <c r="H14758" i="75"/>
  <c r="H14759" i="75"/>
  <c r="H14760" i="75"/>
  <c r="H14761" i="75"/>
  <c r="H14762" i="75"/>
  <c r="H14763" i="75"/>
  <c r="H14764" i="75"/>
  <c r="H14765" i="75"/>
  <c r="H14766" i="75"/>
  <c r="H14767" i="75"/>
  <c r="H14768" i="75"/>
  <c r="H14769" i="75"/>
  <c r="H14771" i="75"/>
  <c r="H14772" i="75"/>
  <c r="H14773" i="75"/>
  <c r="H14774" i="75"/>
  <c r="H14775" i="75"/>
  <c r="H14776" i="75"/>
  <c r="H14777" i="75"/>
  <c r="H14778" i="75"/>
  <c r="H14779" i="75"/>
  <c r="H14780" i="75"/>
  <c r="H14782" i="75"/>
  <c r="H14783" i="75"/>
  <c r="H14784" i="75"/>
  <c r="H14785" i="75"/>
  <c r="H14786" i="75"/>
  <c r="H14787" i="75"/>
  <c r="H14788" i="75"/>
  <c r="H14789" i="75"/>
  <c r="H14790" i="75"/>
  <c r="H14791" i="75"/>
  <c r="H14802" i="75"/>
  <c r="H14803" i="75"/>
  <c r="H14804" i="75"/>
  <c r="H14805" i="75"/>
  <c r="H14806" i="75"/>
  <c r="H14807" i="75"/>
  <c r="H14808" i="75"/>
  <c r="H14809" i="75"/>
  <c r="H14810" i="75"/>
  <c r="H14811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5" i="75"/>
  <c r="H14836" i="75"/>
  <c r="H14837" i="75"/>
  <c r="H14838" i="75"/>
  <c r="H14839" i="75"/>
  <c r="H14840" i="75"/>
  <c r="H14841" i="75"/>
  <c r="H14842" i="75"/>
  <c r="H14843" i="75"/>
  <c r="H14844" i="75"/>
  <c r="H14845" i="75"/>
  <c r="H14846" i="75"/>
  <c r="H14847" i="75"/>
  <c r="H14848" i="75"/>
  <c r="H14849" i="75"/>
  <c r="H14850" i="75"/>
  <c r="H14851" i="75"/>
  <c r="H14852" i="75"/>
  <c r="H14853" i="75"/>
  <c r="H14854" i="75"/>
  <c r="H14855" i="75"/>
  <c r="H14856" i="75"/>
  <c r="H14857" i="75"/>
  <c r="H14858" i="75"/>
  <c r="H14859" i="75"/>
  <c r="H14860" i="75"/>
  <c r="H14861" i="75"/>
  <c r="H14862" i="75"/>
  <c r="H14863" i="75"/>
  <c r="H14864" i="75"/>
  <c r="H14865" i="75"/>
  <c r="H14866" i="75"/>
  <c r="H14867" i="75"/>
  <c r="H14868" i="75"/>
  <c r="H14869" i="75"/>
  <c r="H14870" i="75"/>
  <c r="H1487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3" i="75"/>
  <c r="H14884" i="75"/>
  <c r="H14885" i="75"/>
  <c r="H14886" i="75"/>
  <c r="H14887" i="75"/>
  <c r="H14888" i="75"/>
  <c r="H14889" i="75"/>
  <c r="H14890" i="75"/>
  <c r="H14891" i="75"/>
  <c r="H14892" i="75"/>
  <c r="H14893" i="75"/>
  <c r="H14894" i="75"/>
  <c r="H14895" i="75"/>
  <c r="H14896" i="75"/>
  <c r="H14897" i="75"/>
  <c r="H14898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31" i="75"/>
  <c r="H14932" i="75"/>
  <c r="H14933" i="75"/>
  <c r="H14934" i="75"/>
  <c r="H14935" i="75"/>
  <c r="H14936" i="75"/>
  <c r="H14937" i="75"/>
  <c r="H14938" i="75"/>
  <c r="H14939" i="75"/>
  <c r="H14940" i="75"/>
  <c r="H14941" i="75"/>
  <c r="H14942" i="75"/>
  <c r="H14943" i="75"/>
  <c r="H14944" i="75"/>
  <c r="H14945" i="75"/>
  <c r="H14946" i="75"/>
  <c r="H14947" i="75"/>
  <c r="H14948" i="75"/>
  <c r="H14949" i="75"/>
  <c r="H14950" i="75"/>
  <c r="H14951" i="75"/>
  <c r="H14952" i="75"/>
  <c r="H14953" i="75"/>
  <c r="H14954" i="75"/>
  <c r="H14955" i="75"/>
  <c r="H14956" i="75"/>
  <c r="H14957" i="75"/>
  <c r="H14958" i="75"/>
  <c r="H14959" i="75"/>
  <c r="H14960" i="75"/>
  <c r="H14961" i="75"/>
  <c r="H14962" i="75"/>
  <c r="H14963" i="75"/>
  <c r="H14964" i="75"/>
  <c r="H14965" i="75"/>
  <c r="H14966" i="75"/>
  <c r="H14967" i="75"/>
  <c r="H14968" i="75"/>
  <c r="H14969" i="75"/>
  <c r="H14970" i="75"/>
  <c r="H14971" i="75"/>
  <c r="H14972" i="75"/>
  <c r="H14973" i="75"/>
  <c r="H14974" i="75"/>
  <c r="H14975" i="75"/>
  <c r="H14976" i="75"/>
  <c r="H14977" i="75"/>
  <c r="H14978" i="75"/>
  <c r="H14979" i="75"/>
  <c r="H14980" i="75"/>
  <c r="H14981" i="75"/>
  <c r="H14982" i="75"/>
  <c r="H14983" i="75"/>
  <c r="H14984" i="75"/>
  <c r="H14985" i="75"/>
  <c r="H14986" i="75"/>
  <c r="H14987" i="75"/>
  <c r="H14988" i="75"/>
  <c r="H14989" i="75"/>
  <c r="H14990" i="75"/>
  <c r="H14991" i="75"/>
  <c r="H14992" i="75"/>
  <c r="H14993" i="75"/>
  <c r="H14994" i="75"/>
  <c r="H14995" i="75"/>
  <c r="H14996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7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5038" i="75"/>
  <c r="H15039" i="75"/>
  <c r="H15040" i="75"/>
  <c r="H15041" i="75"/>
  <c r="H15042" i="75"/>
  <c r="H15043" i="75"/>
  <c r="H15044" i="75"/>
  <c r="H15045" i="75"/>
  <c r="H15046" i="75"/>
  <c r="H15047" i="75"/>
  <c r="H15048" i="75"/>
  <c r="H15049" i="75"/>
  <c r="H15050" i="75"/>
  <c r="H15051" i="75"/>
  <c r="H15052" i="75"/>
  <c r="H15053" i="75"/>
  <c r="H15054" i="75"/>
  <c r="H15055" i="75"/>
  <c r="H15056" i="75"/>
  <c r="H15057" i="75"/>
  <c r="H15058" i="75"/>
  <c r="H15080" i="75"/>
  <c r="H15081" i="75"/>
  <c r="H15082" i="75"/>
  <c r="H15083" i="75"/>
  <c r="H15084" i="75"/>
  <c r="H15085" i="75"/>
  <c r="H15086" i="75"/>
  <c r="H15087" i="75"/>
  <c r="H15088" i="75"/>
  <c r="H15089" i="75"/>
  <c r="H15090" i="75"/>
  <c r="H15091" i="75"/>
  <c r="H15092" i="75"/>
  <c r="H15093" i="75"/>
  <c r="H15094" i="75"/>
  <c r="H15095" i="75"/>
  <c r="H15096" i="75"/>
  <c r="H15097" i="75"/>
  <c r="H15098" i="75"/>
  <c r="H15099" i="75"/>
  <c r="H15100" i="75"/>
  <c r="H15101" i="75"/>
  <c r="H15102" i="75"/>
  <c r="H15103" i="75"/>
  <c r="H15104" i="75"/>
  <c r="H15105" i="75"/>
  <c r="H15106" i="75"/>
  <c r="H15107" i="75"/>
  <c r="H15108" i="75"/>
  <c r="H15109" i="75"/>
  <c r="H15110" i="75"/>
  <c r="H15111" i="75"/>
  <c r="H15112" i="75"/>
  <c r="H15113" i="75"/>
  <c r="H15114" i="75"/>
  <c r="H15115" i="75"/>
  <c r="H15116" i="75"/>
  <c r="H15117" i="75"/>
  <c r="H15118" i="75"/>
  <c r="H15119" i="75"/>
  <c r="H15120" i="75"/>
  <c r="H15121" i="75"/>
  <c r="H15122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3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164" i="75"/>
  <c r="H15165" i="75"/>
  <c r="H15166" i="75"/>
  <c r="H15167" i="75"/>
  <c r="H15168" i="75"/>
  <c r="H15169" i="75"/>
  <c r="H15170" i="75"/>
  <c r="H15171" i="75"/>
  <c r="H15172" i="75"/>
  <c r="H15173" i="75"/>
  <c r="H15174" i="75"/>
  <c r="H15175" i="75"/>
  <c r="H15176" i="75"/>
  <c r="H15177" i="75"/>
  <c r="H15178" i="75"/>
  <c r="H15179" i="75"/>
  <c r="H15180" i="75"/>
  <c r="H15181" i="75"/>
  <c r="H15182" i="75"/>
  <c r="H15183" i="75"/>
  <c r="H15184" i="75"/>
  <c r="H15185" i="75"/>
  <c r="H15186" i="75"/>
  <c r="H15187" i="75"/>
  <c r="H15188" i="75"/>
  <c r="H15189" i="75"/>
  <c r="H15190" i="75"/>
  <c r="H15191" i="75"/>
  <c r="H15192" i="75"/>
  <c r="H15193" i="75"/>
  <c r="H15194" i="75"/>
  <c r="H15195" i="75"/>
  <c r="H15196" i="75"/>
  <c r="H15197" i="75"/>
  <c r="H15198" i="75"/>
  <c r="H15199" i="75"/>
  <c r="H15200" i="75"/>
  <c r="H15201" i="75"/>
  <c r="H15202" i="75"/>
  <c r="H15203" i="75"/>
  <c r="H15204" i="75"/>
  <c r="H15205" i="75"/>
  <c r="H15206" i="75"/>
  <c r="H15207" i="75"/>
  <c r="H15208" i="75"/>
  <c r="H15209" i="75"/>
  <c r="H15210" i="75"/>
  <c r="H15211" i="75"/>
  <c r="H15212" i="75"/>
  <c r="H15213" i="75"/>
  <c r="H15214" i="75"/>
  <c r="H15215" i="75"/>
  <c r="H15216" i="75"/>
  <c r="H15217" i="75"/>
  <c r="H15218" i="75"/>
  <c r="H15219" i="75"/>
  <c r="H15220" i="75"/>
  <c r="H15221" i="75"/>
  <c r="H15222" i="75"/>
  <c r="H15223" i="75"/>
  <c r="H15224" i="75"/>
  <c r="H15225" i="75"/>
  <c r="H15226" i="75"/>
  <c r="H15227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8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0" i="75"/>
  <c r="H15261" i="75"/>
  <c r="H15262" i="75"/>
  <c r="H15263" i="75"/>
  <c r="H15264" i="75"/>
  <c r="H15265" i="75"/>
  <c r="H15266" i="75"/>
  <c r="H15267" i="75"/>
  <c r="H15268" i="75"/>
  <c r="H15269" i="75"/>
  <c r="H15270" i="75"/>
  <c r="H15271" i="75"/>
  <c r="H15272" i="75"/>
  <c r="H15273" i="75"/>
  <c r="H15274" i="75"/>
  <c r="H15275" i="75"/>
  <c r="H15276" i="75"/>
  <c r="H15277" i="75"/>
  <c r="H15278" i="75"/>
  <c r="H15279" i="75"/>
  <c r="H15280" i="75"/>
  <c r="H15281" i="75"/>
  <c r="H15282" i="75"/>
  <c r="H15283" i="75"/>
  <c r="H15284" i="75"/>
  <c r="H15285" i="75"/>
  <c r="H15286" i="75"/>
  <c r="H15287" i="75"/>
  <c r="H15288" i="75"/>
  <c r="H15289" i="75"/>
  <c r="H15290" i="75"/>
  <c r="H15291" i="75"/>
  <c r="H15292" i="75"/>
  <c r="H15293" i="75"/>
  <c r="H15294" i="75"/>
  <c r="H15295" i="75"/>
  <c r="H15296" i="75"/>
  <c r="H15297" i="75"/>
  <c r="H15298" i="75"/>
  <c r="H15299" i="75"/>
  <c r="H15300" i="75"/>
  <c r="H15301" i="75"/>
  <c r="H15302" i="75"/>
  <c r="H15303" i="75"/>
  <c r="H15304" i="75"/>
  <c r="H15305" i="75"/>
  <c r="H15306" i="75"/>
  <c r="H15307" i="75"/>
  <c r="H15308" i="75"/>
  <c r="H15309" i="75"/>
  <c r="H15310" i="75"/>
  <c r="H15311" i="75"/>
  <c r="H15312" i="75"/>
  <c r="H15313" i="75"/>
  <c r="H15314" i="75"/>
  <c r="H15315" i="75"/>
  <c r="H15316" i="75"/>
  <c r="H15317" i="75"/>
  <c r="H15318" i="75"/>
  <c r="H15319" i="75"/>
  <c r="H15320" i="75"/>
  <c r="H15321" i="75"/>
  <c r="H15322" i="75"/>
  <c r="H15323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6" i="75"/>
  <c r="H15357" i="75"/>
  <c r="H15358" i="75"/>
  <c r="H15359" i="75"/>
  <c r="H15360" i="75"/>
  <c r="H15361" i="75"/>
  <c r="H15362" i="75"/>
  <c r="H15363" i="75"/>
  <c r="H15364" i="75"/>
  <c r="H15365" i="75"/>
  <c r="H15366" i="75"/>
  <c r="H15367" i="75"/>
  <c r="H15368" i="75"/>
  <c r="H15369" i="75"/>
  <c r="H15370" i="75"/>
  <c r="H15371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4" i="75"/>
  <c r="H15405" i="75"/>
  <c r="H15406" i="75"/>
  <c r="H15407" i="75"/>
  <c r="H15408" i="75"/>
  <c r="H15409" i="75"/>
  <c r="H15410" i="75"/>
  <c r="H15411" i="75"/>
  <c r="H15412" i="75"/>
  <c r="H15413" i="75"/>
  <c r="H15414" i="75"/>
  <c r="H15415" i="75"/>
  <c r="H15416" i="75"/>
  <c r="H15417" i="75"/>
  <c r="H15418" i="75"/>
  <c r="H15419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2" i="75"/>
  <c r="H15453" i="75"/>
  <c r="H15454" i="75"/>
  <c r="H15455" i="75"/>
  <c r="H15456" i="75"/>
  <c r="H15457" i="75"/>
  <c r="H15458" i="75"/>
  <c r="H15459" i="75"/>
  <c r="H15460" i="75"/>
  <c r="H15461" i="75"/>
  <c r="H15462" i="75"/>
  <c r="H15463" i="75"/>
  <c r="H15464" i="75"/>
  <c r="H15465" i="75"/>
  <c r="H15466" i="75"/>
  <c r="H15467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0" i="75"/>
  <c r="H15501" i="75"/>
  <c r="H15502" i="75"/>
  <c r="H15503" i="75"/>
  <c r="H15504" i="75"/>
  <c r="H15505" i="75"/>
  <c r="H15506" i="75"/>
  <c r="H15507" i="75"/>
  <c r="H15508" i="75"/>
  <c r="H15509" i="75"/>
  <c r="H15510" i="75"/>
  <c r="H15511" i="75"/>
  <c r="H15512" i="75"/>
  <c r="H15513" i="75"/>
  <c r="H15514" i="75"/>
  <c r="H15515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8" i="75"/>
  <c r="H15549" i="75"/>
  <c r="H15550" i="75"/>
  <c r="H15551" i="75"/>
  <c r="H15552" i="75"/>
  <c r="H15553" i="75"/>
  <c r="H15554" i="75"/>
  <c r="H15555" i="75"/>
  <c r="H15556" i="75"/>
  <c r="H15557" i="75"/>
  <c r="H15558" i="75"/>
  <c r="H15559" i="75"/>
  <c r="H15560" i="75"/>
  <c r="H15561" i="75"/>
  <c r="H15562" i="75"/>
  <c r="H15563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6" i="75"/>
  <c r="H15597" i="75"/>
  <c r="H15598" i="75"/>
  <c r="H15599" i="75"/>
  <c r="H15600" i="75"/>
  <c r="H15601" i="75"/>
  <c r="H15602" i="75"/>
  <c r="H15603" i="75"/>
  <c r="H15604" i="75"/>
  <c r="H15605" i="75"/>
  <c r="H15606" i="75"/>
  <c r="H15607" i="75"/>
  <c r="H15608" i="75"/>
  <c r="H15609" i="75"/>
  <c r="H15610" i="75"/>
  <c r="H15611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4" i="75"/>
  <c r="H15645" i="75"/>
  <c r="H15646" i="75"/>
  <c r="H15647" i="75"/>
  <c r="H15648" i="75"/>
  <c r="H15649" i="75"/>
  <c r="H15650" i="75"/>
  <c r="H15651" i="75"/>
  <c r="H15652" i="75"/>
  <c r="H15653" i="75"/>
  <c r="H15654" i="75"/>
  <c r="H15655" i="75"/>
  <c r="H15656" i="75"/>
  <c r="H15657" i="75"/>
  <c r="H15658" i="75"/>
  <c r="H15659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H15692" i="75"/>
  <c r="H15693" i="75"/>
  <c r="H15694" i="75"/>
  <c r="H15695" i="75"/>
  <c r="H15696" i="75"/>
  <c r="H15697" i="75"/>
  <c r="H15698" i="75"/>
  <c r="H15699" i="75"/>
  <c r="H15700" i="75"/>
  <c r="H15701" i="75"/>
  <c r="H15702" i="75"/>
  <c r="H15703" i="75"/>
  <c r="H15704" i="75"/>
  <c r="H15705" i="75"/>
  <c r="H15706" i="75"/>
  <c r="H15707" i="75"/>
  <c r="H15708" i="75"/>
  <c r="H15709" i="75"/>
  <c r="H15710" i="75"/>
  <c r="H15711" i="75"/>
  <c r="H15712" i="75"/>
  <c r="H15713" i="75"/>
  <c r="H15714" i="75"/>
  <c r="H15715" i="75"/>
  <c r="H15716" i="75"/>
  <c r="H15717" i="75"/>
  <c r="H15718" i="75"/>
  <c r="H15719" i="75"/>
  <c r="H15720" i="75"/>
  <c r="H15721" i="75"/>
  <c r="H15722" i="75"/>
  <c r="H15723" i="75"/>
  <c r="H15724" i="75"/>
  <c r="H15725" i="75"/>
  <c r="H15726" i="75"/>
  <c r="H15727" i="75"/>
  <c r="H15728" i="75"/>
  <c r="H15729" i="75"/>
  <c r="H15730" i="75"/>
  <c r="H15731" i="75"/>
  <c r="H15732" i="75"/>
  <c r="H15733" i="75"/>
  <c r="H15734" i="75"/>
  <c r="H15735" i="75"/>
  <c r="H15736" i="75"/>
  <c r="H15737" i="75"/>
  <c r="H15738" i="75"/>
  <c r="H15739" i="75"/>
  <c r="H15740" i="75"/>
  <c r="H15741" i="75"/>
  <c r="H15742" i="75"/>
  <c r="H15743" i="75"/>
  <c r="H15744" i="75"/>
  <c r="H15745" i="75"/>
  <c r="H15746" i="75"/>
  <c r="H15747" i="75"/>
  <c r="H15748" i="75"/>
  <c r="H15749" i="75"/>
  <c r="H15750" i="75"/>
  <c r="H15751" i="75"/>
  <c r="H15752" i="75"/>
  <c r="H15753" i="75"/>
  <c r="H15754" i="75"/>
  <c r="H15755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H15789" i="75"/>
  <c r="H15790" i="75"/>
  <c r="H15791" i="75"/>
  <c r="H15792" i="75"/>
  <c r="H15793" i="75"/>
  <c r="H15794" i="75"/>
  <c r="H15795" i="75"/>
  <c r="H15796" i="75"/>
  <c r="A15799" i="75"/>
  <c r="A15800" i="75"/>
  <c r="A15801" i="75"/>
  <c r="A15802" i="75"/>
  <c r="A15803" i="75"/>
  <c r="A15804" i="75"/>
  <c r="A15805" i="75"/>
  <c r="A15806" i="75"/>
  <c r="A15807" i="75"/>
  <c r="A15808" i="75"/>
  <c r="A15809" i="75"/>
  <c r="A15810" i="75"/>
  <c r="A15811" i="75"/>
  <c r="A15812" i="75"/>
  <c r="A15813" i="75"/>
  <c r="A15814" i="75"/>
  <c r="A15815" i="75"/>
  <c r="A15816" i="75"/>
  <c r="A15817" i="75"/>
  <c r="A15818" i="75"/>
  <c r="A15819" i="75"/>
  <c r="A15820" i="75"/>
  <c r="A15821" i="75"/>
  <c r="A15822" i="75"/>
  <c r="A15823" i="75"/>
  <c r="A15824" i="75"/>
  <c r="A15825" i="75"/>
  <c r="A15826" i="75"/>
  <c r="A15827" i="75"/>
  <c r="A15828" i="75"/>
  <c r="A15829" i="75"/>
  <c r="A15830" i="75"/>
  <c r="A15831" i="75"/>
  <c r="A15832" i="75"/>
  <c r="A15833" i="75"/>
  <c r="A15834" i="75"/>
  <c r="A15835" i="75"/>
  <c r="A15836" i="75"/>
  <c r="A15837" i="75"/>
  <c r="A15838" i="75"/>
  <c r="A15839" i="75"/>
  <c r="A15840" i="75"/>
  <c r="A15841" i="75"/>
  <c r="A15842" i="75"/>
  <c r="A15843" i="75"/>
  <c r="A15844" i="75"/>
  <c r="A15845" i="75"/>
  <c r="A15798" i="75"/>
  <c r="A15797" i="75"/>
  <c r="H4019" i="75"/>
  <c r="H4020" i="75"/>
  <c r="H4021" i="75"/>
  <c r="H4022" i="75"/>
  <c r="H4023" i="75"/>
  <c r="H4024" i="75"/>
  <c r="H4025" i="75"/>
  <c r="H4026" i="75"/>
  <c r="H4027" i="75"/>
  <c r="H4028" i="75"/>
  <c r="H4029" i="75"/>
  <c r="H4030" i="75"/>
  <c r="H4031" i="75"/>
  <c r="H4032" i="75"/>
  <c r="H4033" i="75"/>
  <c r="H4034" i="75"/>
  <c r="H4035" i="75"/>
  <c r="H4036" i="75"/>
  <c r="H4037" i="75"/>
  <c r="H4038" i="75"/>
  <c r="H4039" i="75"/>
  <c r="H4040" i="75"/>
  <c r="H4041" i="75"/>
  <c r="H4042" i="75"/>
  <c r="H4043" i="75"/>
  <c r="H4044" i="75"/>
  <c r="H4045" i="75"/>
  <c r="H4046" i="75"/>
  <c r="H4047" i="75"/>
  <c r="H4048" i="75"/>
  <c r="H4049" i="75"/>
  <c r="H4050" i="75"/>
  <c r="H4051" i="75"/>
  <c r="H4052" i="75"/>
  <c r="H4053" i="75"/>
  <c r="H4054" i="75"/>
  <c r="H4055" i="75"/>
  <c r="H4056" i="75"/>
  <c r="H4057" i="75"/>
  <c r="H4058" i="75"/>
  <c r="H4059" i="75"/>
  <c r="H4060" i="75"/>
  <c r="H4061" i="75"/>
  <c r="H4062" i="75"/>
  <c r="H4063" i="75"/>
  <c r="H4064" i="75"/>
  <c r="H4065" i="75"/>
  <c r="H4066" i="75"/>
  <c r="H4067" i="75"/>
  <c r="H4068" i="75"/>
  <c r="H4069" i="75"/>
  <c r="H4070" i="75"/>
  <c r="H4071" i="75"/>
  <c r="H4072" i="75"/>
  <c r="H4073" i="75"/>
  <c r="H4074" i="75"/>
  <c r="H4075" i="75"/>
  <c r="H4076" i="75"/>
  <c r="H4077" i="75"/>
  <c r="H4078" i="75"/>
  <c r="H4079" i="75"/>
  <c r="H4080" i="75"/>
  <c r="H4081" i="75"/>
  <c r="H4082" i="75"/>
  <c r="H4083" i="75"/>
  <c r="H4084" i="75"/>
  <c r="H4085" i="75"/>
  <c r="H4086" i="75"/>
  <c r="H4087" i="75"/>
  <c r="H4088" i="75"/>
  <c r="H4089" i="75"/>
  <c r="H4090" i="75"/>
  <c r="H4091" i="75"/>
  <c r="H4092" i="75"/>
  <c r="H4093" i="75"/>
  <c r="H4094" i="75"/>
  <c r="H4095" i="75"/>
  <c r="H4096" i="75"/>
  <c r="H4097" i="75"/>
  <c r="H4098" i="75"/>
  <c r="H4099" i="75"/>
  <c r="H4100" i="75"/>
  <c r="H4101" i="75"/>
  <c r="H4102" i="75"/>
  <c r="H4103" i="75"/>
  <c r="H4104" i="75"/>
  <c r="H4105" i="75"/>
  <c r="H4106" i="75"/>
  <c r="H4107" i="75"/>
  <c r="H4108" i="75"/>
  <c r="H4109" i="75"/>
  <c r="H4110" i="75"/>
  <c r="H4111" i="75"/>
  <c r="H4112" i="75"/>
  <c r="H4113" i="75"/>
  <c r="H4114" i="75"/>
  <c r="H4115" i="75"/>
  <c r="H4116" i="75"/>
  <c r="H4117" i="75"/>
  <c r="H4118" i="75"/>
  <c r="H4119" i="75"/>
  <c r="H4120" i="75"/>
  <c r="H4121" i="75"/>
  <c r="H4122" i="75"/>
  <c r="H4123" i="75"/>
  <c r="H4124" i="75"/>
  <c r="H4125" i="75"/>
  <c r="H4126" i="75"/>
  <c r="H4127" i="75"/>
  <c r="H4128" i="75"/>
  <c r="H4129" i="75"/>
  <c r="H4130" i="75"/>
  <c r="H4131" i="75"/>
  <c r="H4132" i="75"/>
  <c r="H4133" i="75"/>
  <c r="H4134" i="75"/>
  <c r="H4135" i="75"/>
  <c r="H4136" i="75"/>
  <c r="H4137" i="75"/>
  <c r="H4138" i="75"/>
  <c r="H4139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4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69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184" i="75"/>
  <c r="H4185" i="75"/>
  <c r="H4186" i="75"/>
  <c r="H4187" i="75"/>
  <c r="H4188" i="75"/>
  <c r="H4189" i="75"/>
  <c r="H4190" i="75"/>
  <c r="H4191" i="75"/>
  <c r="H4192" i="75"/>
  <c r="H4193" i="75"/>
  <c r="H4194" i="75"/>
  <c r="H4195" i="75"/>
  <c r="H4196" i="75"/>
  <c r="H4197" i="75"/>
  <c r="H4198" i="75"/>
  <c r="H4199" i="75"/>
  <c r="H4200" i="75"/>
  <c r="H4201" i="75"/>
  <c r="H4202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17" i="75"/>
  <c r="H4218" i="75"/>
  <c r="H4219" i="75"/>
  <c r="H4220" i="75"/>
  <c r="H4221" i="75"/>
  <c r="H4222" i="75"/>
  <c r="H4223" i="75"/>
  <c r="H4224" i="75"/>
  <c r="H4225" i="75"/>
  <c r="H4226" i="75"/>
  <c r="H4227" i="75"/>
  <c r="H4228" i="75"/>
  <c r="H4229" i="75"/>
  <c r="H4230" i="75"/>
  <c r="H4231" i="75"/>
  <c r="H4232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12294" i="75"/>
  <c r="H12295" i="75"/>
  <c r="H12296" i="75"/>
  <c r="H12297" i="75"/>
  <c r="H12298" i="75"/>
  <c r="H12299" i="75"/>
  <c r="H12300" i="75"/>
  <c r="H12301" i="75"/>
  <c r="H12302" i="75"/>
  <c r="H12303" i="75"/>
  <c r="H12304" i="75"/>
  <c r="H12305" i="75"/>
  <c r="H12306" i="75"/>
  <c r="H12307" i="75"/>
  <c r="H12308" i="75"/>
  <c r="H12309" i="75"/>
  <c r="H12310" i="75"/>
  <c r="H12311" i="75"/>
  <c r="H12312" i="75"/>
  <c r="H12313" i="75"/>
  <c r="H12314" i="75"/>
  <c r="H12315" i="75"/>
  <c r="H12316" i="75"/>
  <c r="H12317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5" i="75"/>
  <c r="H12336" i="75"/>
  <c r="H12337" i="75"/>
  <c r="H12338" i="75"/>
  <c r="H12339" i="75"/>
  <c r="H12340" i="75"/>
  <c r="H12341" i="75"/>
  <c r="H12342" i="75"/>
  <c r="H12343" i="75"/>
  <c r="H12344" i="75"/>
  <c r="H12345" i="75"/>
  <c r="H12346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4" i="75"/>
  <c r="H12365" i="75"/>
  <c r="H12366" i="75"/>
  <c r="H12367" i="75"/>
  <c r="H12368" i="75"/>
  <c r="H12369" i="75"/>
  <c r="H12370" i="75"/>
  <c r="H12371" i="75"/>
  <c r="H12372" i="75"/>
  <c r="H12373" i="75"/>
  <c r="H12374" i="75"/>
  <c r="H12375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3" i="75"/>
  <c r="H12394" i="75"/>
  <c r="H12395" i="75"/>
  <c r="H12396" i="75"/>
  <c r="H12397" i="75"/>
  <c r="H12398" i="75"/>
  <c r="H12399" i="75"/>
  <c r="H12400" i="75"/>
  <c r="H12401" i="75"/>
  <c r="H12402" i="75"/>
  <c r="H12403" i="75"/>
  <c r="H12404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2" i="75"/>
  <c r="H12423" i="75"/>
  <c r="H12424" i="75"/>
  <c r="H12425" i="75"/>
  <c r="H12426" i="75"/>
  <c r="H12427" i="75"/>
  <c r="H12428" i="75"/>
  <c r="H12429" i="75"/>
  <c r="H12430" i="75"/>
  <c r="H12431" i="75"/>
  <c r="H12432" i="75"/>
  <c r="H12433" i="75"/>
  <c r="H12434" i="75"/>
  <c r="H12435" i="75"/>
  <c r="H12436" i="75"/>
  <c r="H12437" i="75"/>
  <c r="H12438" i="75"/>
  <c r="H12439" i="75"/>
  <c r="H12440" i="75"/>
  <c r="H12441" i="75"/>
  <c r="H12442" i="75"/>
  <c r="H12443" i="75"/>
  <c r="H12444" i="75"/>
  <c r="H12445" i="75"/>
  <c r="H12446" i="75"/>
  <c r="H12447" i="75"/>
  <c r="H12448" i="75"/>
  <c r="H12449" i="75"/>
  <c r="H12450" i="75"/>
  <c r="H12451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5" i="75"/>
  <c r="H12476" i="75"/>
  <c r="H12477" i="75"/>
  <c r="H12478" i="75"/>
  <c r="H12479" i="75"/>
  <c r="H12480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4" i="75"/>
  <c r="H12505" i="75"/>
  <c r="H12506" i="75"/>
  <c r="H12507" i="75"/>
  <c r="H12508" i="75"/>
  <c r="H12509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3" i="75"/>
  <c r="H12534" i="75"/>
  <c r="H12535" i="75"/>
  <c r="H12536" i="75"/>
  <c r="H12537" i="75"/>
  <c r="H12049" i="75"/>
  <c r="H12050" i="75"/>
  <c r="H12051" i="75"/>
  <c r="H12052" i="75"/>
  <c r="H12053" i="75"/>
  <c r="H12054" i="75"/>
  <c r="H12055" i="75"/>
  <c r="H12056" i="75"/>
  <c r="H12057" i="75"/>
  <c r="H12058" i="75"/>
  <c r="H12059" i="75"/>
  <c r="H12060" i="75"/>
  <c r="H12061" i="75"/>
  <c r="H12062" i="75"/>
  <c r="H12063" i="75"/>
  <c r="H12064" i="75"/>
  <c r="H12065" i="75"/>
  <c r="H12066" i="75"/>
  <c r="H12067" i="75"/>
  <c r="H12068" i="75"/>
  <c r="H12069" i="75"/>
  <c r="H12070" i="75"/>
  <c r="H12071" i="75"/>
  <c r="H12072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0" i="75"/>
  <c r="H12091" i="75"/>
  <c r="H12092" i="75"/>
  <c r="H12093" i="75"/>
  <c r="H12094" i="75"/>
  <c r="H12095" i="75"/>
  <c r="H12096" i="75"/>
  <c r="H12097" i="75"/>
  <c r="H12098" i="75"/>
  <c r="H12099" i="75"/>
  <c r="H12100" i="75"/>
  <c r="H12101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19" i="75"/>
  <c r="H12120" i="75"/>
  <c r="H12121" i="75"/>
  <c r="H12122" i="75"/>
  <c r="H12123" i="75"/>
  <c r="H12124" i="75"/>
  <c r="H12125" i="75"/>
  <c r="H12126" i="75"/>
  <c r="H12127" i="75"/>
  <c r="H12128" i="75"/>
  <c r="H12129" i="75"/>
  <c r="H12130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8" i="75"/>
  <c r="H12149" i="75"/>
  <c r="H12150" i="75"/>
  <c r="H12151" i="75"/>
  <c r="H12152" i="75"/>
  <c r="H12153" i="75"/>
  <c r="H12154" i="75"/>
  <c r="H12155" i="75"/>
  <c r="H12156" i="75"/>
  <c r="H12157" i="75"/>
  <c r="H12158" i="75"/>
  <c r="H12159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7" i="75"/>
  <c r="H12178" i="75"/>
  <c r="H12179" i="75"/>
  <c r="H12180" i="75"/>
  <c r="H12181" i="75"/>
  <c r="H12182" i="75"/>
  <c r="H12183" i="75"/>
  <c r="H12184" i="75"/>
  <c r="H12185" i="75"/>
  <c r="H12186" i="75"/>
  <c r="H12187" i="75"/>
  <c r="H12188" i="75"/>
  <c r="H12189" i="75"/>
  <c r="H12190" i="75"/>
  <c r="H12191" i="75"/>
  <c r="H12192" i="75"/>
  <c r="H12193" i="75"/>
  <c r="H12194" i="75"/>
  <c r="H12195" i="75"/>
  <c r="H12196" i="75"/>
  <c r="H12197" i="75"/>
  <c r="H12198" i="75"/>
  <c r="H12199" i="75"/>
  <c r="H12200" i="75"/>
  <c r="H12201" i="75"/>
  <c r="H12202" i="75"/>
  <c r="H12203" i="75"/>
  <c r="H12204" i="75"/>
  <c r="H12205" i="75"/>
  <c r="H12206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0" i="75"/>
  <c r="H12231" i="75"/>
  <c r="H12232" i="75"/>
  <c r="H12233" i="75"/>
  <c r="H12234" i="75"/>
  <c r="H12235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59" i="75"/>
  <c r="H12260" i="75"/>
  <c r="H12261" i="75"/>
  <c r="H12262" i="75"/>
  <c r="H12263" i="75"/>
  <c r="H12264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8" i="75"/>
  <c r="H12289" i="75"/>
  <c r="H12290" i="75"/>
  <c r="H12291" i="75"/>
  <c r="H12292" i="75"/>
  <c r="H11865" i="75"/>
  <c r="H11866" i="75"/>
  <c r="H11867" i="75"/>
  <c r="H11868" i="75"/>
  <c r="H11869" i="75"/>
  <c r="H11870" i="75"/>
  <c r="H11871" i="75"/>
  <c r="H11872" i="75"/>
  <c r="H11873" i="75"/>
  <c r="H11874" i="75"/>
  <c r="H11875" i="75"/>
  <c r="H11876" i="75"/>
  <c r="H11877" i="75"/>
  <c r="H11878" i="75"/>
  <c r="H11879" i="75"/>
  <c r="H11880" i="75"/>
  <c r="H11881" i="75"/>
  <c r="H11882" i="75"/>
  <c r="H11883" i="75"/>
  <c r="H11884" i="75"/>
  <c r="H11885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3" i="75"/>
  <c r="H11904" i="75"/>
  <c r="H11905" i="75"/>
  <c r="H11906" i="75"/>
  <c r="H11907" i="75"/>
  <c r="H11908" i="75"/>
  <c r="H11909" i="75"/>
  <c r="H11910" i="75"/>
  <c r="H11911" i="75"/>
  <c r="H11912" i="75"/>
  <c r="H11913" i="75"/>
  <c r="H11914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2" i="75"/>
  <c r="H11933" i="75"/>
  <c r="H11934" i="75"/>
  <c r="H11935" i="75"/>
  <c r="H11936" i="75"/>
  <c r="H11937" i="75"/>
  <c r="H11938" i="75"/>
  <c r="H11939" i="75"/>
  <c r="H11940" i="75"/>
  <c r="H11941" i="75"/>
  <c r="H11942" i="75"/>
  <c r="H11943" i="75"/>
  <c r="H11944" i="75"/>
  <c r="H11945" i="75"/>
  <c r="H11946" i="75"/>
  <c r="H11947" i="75"/>
  <c r="H11948" i="75"/>
  <c r="H11949" i="75"/>
  <c r="H11950" i="75"/>
  <c r="H11951" i="75"/>
  <c r="H11952" i="75"/>
  <c r="H11953" i="75"/>
  <c r="H11954" i="75"/>
  <c r="H11955" i="75"/>
  <c r="H11956" i="75"/>
  <c r="H11957" i="75"/>
  <c r="H11958" i="75"/>
  <c r="H11959" i="75"/>
  <c r="H11960" i="75"/>
  <c r="H11961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5" i="75"/>
  <c r="H11986" i="75"/>
  <c r="H11987" i="75"/>
  <c r="H11988" i="75"/>
  <c r="H11989" i="75"/>
  <c r="H11990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4" i="75"/>
  <c r="H12015" i="75"/>
  <c r="H12016" i="75"/>
  <c r="H12017" i="75"/>
  <c r="H12018" i="75"/>
  <c r="H12019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3" i="75"/>
  <c r="H12044" i="75"/>
  <c r="H12045" i="75"/>
  <c r="H12046" i="75"/>
  <c r="H12047" i="75"/>
  <c r="H11681" i="75"/>
  <c r="H11682" i="75"/>
  <c r="H11683" i="75"/>
  <c r="H11684" i="75"/>
  <c r="H11685" i="75"/>
  <c r="H11686" i="75"/>
  <c r="H11687" i="75"/>
  <c r="H11688" i="75"/>
  <c r="H11689" i="75"/>
  <c r="H11690" i="75"/>
  <c r="H11691" i="75"/>
  <c r="H11692" i="75"/>
  <c r="H11693" i="75"/>
  <c r="H11694" i="75"/>
  <c r="H11695" i="75"/>
  <c r="H11696" i="75"/>
  <c r="H11697" i="75"/>
  <c r="H11698" i="75"/>
  <c r="H11699" i="75"/>
  <c r="H11700" i="75"/>
  <c r="H11701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19" i="75"/>
  <c r="H11720" i="75"/>
  <c r="H11721" i="75"/>
  <c r="H11722" i="75"/>
  <c r="H11723" i="75"/>
  <c r="H11724" i="75"/>
  <c r="H11725" i="75"/>
  <c r="H11726" i="75"/>
  <c r="H11727" i="75"/>
  <c r="H11728" i="75"/>
  <c r="H11729" i="75"/>
  <c r="H11730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8" i="75"/>
  <c r="H11749" i="75"/>
  <c r="H11750" i="75"/>
  <c r="H11751" i="75"/>
  <c r="H11752" i="75"/>
  <c r="H11753" i="75"/>
  <c r="H11754" i="75"/>
  <c r="H11755" i="75"/>
  <c r="H11756" i="75"/>
  <c r="H11757" i="75"/>
  <c r="H11758" i="75"/>
  <c r="H11759" i="75"/>
  <c r="H11760" i="75"/>
  <c r="H11761" i="75"/>
  <c r="H11762" i="75"/>
  <c r="H11763" i="75"/>
  <c r="H11764" i="75"/>
  <c r="H11765" i="75"/>
  <c r="H11766" i="75"/>
  <c r="H11767" i="75"/>
  <c r="H11768" i="75"/>
  <c r="H11769" i="75"/>
  <c r="H11770" i="75"/>
  <c r="H11771" i="75"/>
  <c r="H11772" i="75"/>
  <c r="H11773" i="75"/>
  <c r="H11774" i="75"/>
  <c r="H11775" i="75"/>
  <c r="H11776" i="75"/>
  <c r="H11777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8" i="75"/>
  <c r="H11799" i="75"/>
  <c r="H11800" i="75"/>
  <c r="H11801" i="75"/>
  <c r="H11802" i="75"/>
  <c r="H11803" i="75"/>
  <c r="H11804" i="75"/>
  <c r="H11805" i="75"/>
  <c r="H11806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7" i="75"/>
  <c r="H11828" i="75"/>
  <c r="H11829" i="75"/>
  <c r="H11830" i="75"/>
  <c r="H11831" i="75"/>
  <c r="H11832" i="75"/>
  <c r="H11833" i="75"/>
  <c r="H11834" i="75"/>
  <c r="H11835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6" i="75"/>
  <c r="H11857" i="75"/>
  <c r="H11858" i="75"/>
  <c r="H11859" i="75"/>
  <c r="H11860" i="75"/>
  <c r="H11861" i="75"/>
  <c r="H11862" i="75"/>
  <c r="H11863" i="75"/>
  <c r="H11497" i="75"/>
  <c r="H11498" i="75"/>
  <c r="H11499" i="75"/>
  <c r="H11500" i="75"/>
  <c r="H11501" i="75"/>
  <c r="H11502" i="75"/>
  <c r="H11503" i="75"/>
  <c r="H11504" i="75"/>
  <c r="H11505" i="75"/>
  <c r="H11506" i="75"/>
  <c r="H11507" i="75"/>
  <c r="H11508" i="75"/>
  <c r="H11509" i="75"/>
  <c r="H11510" i="75"/>
  <c r="H11511" i="75"/>
  <c r="H11512" i="75"/>
  <c r="H11513" i="75"/>
  <c r="H11514" i="75"/>
  <c r="H11515" i="75"/>
  <c r="H11516" i="75"/>
  <c r="H11517" i="75"/>
  <c r="H11518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5" i="75"/>
  <c r="H11536" i="75"/>
  <c r="H11537" i="75"/>
  <c r="H11538" i="75"/>
  <c r="H11539" i="75"/>
  <c r="H11540" i="75"/>
  <c r="H11541" i="75"/>
  <c r="H11542" i="75"/>
  <c r="H11543" i="75"/>
  <c r="H11544" i="75"/>
  <c r="H11545" i="75"/>
  <c r="H11546" i="75"/>
  <c r="H11547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4" i="75"/>
  <c r="H11565" i="75"/>
  <c r="H11566" i="75"/>
  <c r="H11567" i="75"/>
  <c r="H11568" i="75"/>
  <c r="H11569" i="75"/>
  <c r="H11570" i="75"/>
  <c r="H11571" i="75"/>
  <c r="H11572" i="75"/>
  <c r="H11573" i="75"/>
  <c r="H11574" i="75"/>
  <c r="H11575" i="75"/>
  <c r="H11576" i="75"/>
  <c r="H11577" i="75"/>
  <c r="H11578" i="75"/>
  <c r="H11579" i="75"/>
  <c r="H11580" i="75"/>
  <c r="H11581" i="75"/>
  <c r="H11582" i="75"/>
  <c r="H11583" i="75"/>
  <c r="H11584" i="75"/>
  <c r="H11585" i="75"/>
  <c r="H11586" i="75"/>
  <c r="H11587" i="75"/>
  <c r="H11588" i="75"/>
  <c r="H11589" i="75"/>
  <c r="H11590" i="75"/>
  <c r="H11591" i="75"/>
  <c r="H11592" i="75"/>
  <c r="H11593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4" i="75"/>
  <c r="H11615" i="75"/>
  <c r="H11616" i="75"/>
  <c r="H11617" i="75"/>
  <c r="H11618" i="75"/>
  <c r="H11619" i="75"/>
  <c r="H11620" i="75"/>
  <c r="H11621" i="75"/>
  <c r="H11622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3" i="75"/>
  <c r="H11644" i="75"/>
  <c r="H11645" i="75"/>
  <c r="H11646" i="75"/>
  <c r="H11647" i="75"/>
  <c r="H11648" i="75"/>
  <c r="H11649" i="75"/>
  <c r="H11650" i="75"/>
  <c r="H11651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2" i="75"/>
  <c r="H11673" i="75"/>
  <c r="H11674" i="75"/>
  <c r="H11675" i="75"/>
  <c r="H11676" i="75"/>
  <c r="H11677" i="75"/>
  <c r="H11678" i="75"/>
  <c r="H11679" i="75"/>
  <c r="H10882" i="75"/>
  <c r="H10883" i="75"/>
  <c r="H10884" i="75"/>
  <c r="H10885" i="75"/>
  <c r="H10886" i="75"/>
  <c r="H10887" i="75"/>
  <c r="H10888" i="75"/>
  <c r="H10889" i="75"/>
  <c r="H10890" i="75"/>
  <c r="H10891" i="75"/>
  <c r="H10892" i="75"/>
  <c r="H10893" i="75"/>
  <c r="H10894" i="75"/>
  <c r="H10895" i="75"/>
  <c r="H10896" i="75"/>
  <c r="H10897" i="75"/>
  <c r="H10898" i="75"/>
  <c r="H10899" i="75"/>
  <c r="H10900" i="75"/>
  <c r="H10901" i="75"/>
  <c r="H10902" i="75"/>
  <c r="H10903" i="75"/>
  <c r="H10904" i="75"/>
  <c r="H10905" i="75"/>
  <c r="H10906" i="75"/>
  <c r="H10907" i="75"/>
  <c r="H10908" i="75"/>
  <c r="H10909" i="75"/>
  <c r="H10910" i="75"/>
  <c r="H10911" i="75"/>
  <c r="H10912" i="75"/>
  <c r="H10913" i="75"/>
  <c r="H10914" i="75"/>
  <c r="H10915" i="75"/>
  <c r="H10916" i="75"/>
  <c r="H10917" i="75"/>
  <c r="H10918" i="75"/>
  <c r="H10919" i="75"/>
  <c r="H10920" i="75"/>
  <c r="H10921" i="75"/>
  <c r="H10922" i="75"/>
  <c r="H10923" i="75"/>
  <c r="H10924" i="75"/>
  <c r="H10925" i="75"/>
  <c r="H10926" i="75"/>
  <c r="H10927" i="75"/>
  <c r="H10928" i="75"/>
  <c r="H10929" i="75"/>
  <c r="H10930" i="75"/>
  <c r="H10931" i="75"/>
  <c r="H10932" i="75"/>
  <c r="H10933" i="75"/>
  <c r="H10934" i="75"/>
  <c r="H10935" i="75"/>
  <c r="H10936" i="75"/>
  <c r="H10937" i="75"/>
  <c r="H10938" i="75"/>
  <c r="H10939" i="75"/>
  <c r="H10940" i="75"/>
  <c r="H10941" i="75"/>
  <c r="H10942" i="75"/>
  <c r="H10943" i="75"/>
  <c r="H10944" i="75"/>
  <c r="H10945" i="75"/>
  <c r="H10946" i="75"/>
  <c r="H10947" i="75"/>
  <c r="H10948" i="75"/>
  <c r="H10949" i="75"/>
  <c r="H10950" i="75"/>
  <c r="H10951" i="75"/>
  <c r="H10952" i="75"/>
  <c r="H10953" i="75"/>
  <c r="H10954" i="75"/>
  <c r="H10955" i="75"/>
  <c r="H10956" i="75"/>
  <c r="H10957" i="75"/>
  <c r="H10958" i="75"/>
  <c r="H10959" i="75"/>
  <c r="H10960" i="75"/>
  <c r="H10961" i="75"/>
  <c r="H10962" i="75"/>
  <c r="H10963" i="75"/>
  <c r="H10964" i="75"/>
  <c r="H10965" i="75"/>
  <c r="H10966" i="75"/>
  <c r="H10967" i="75"/>
  <c r="H10968" i="75"/>
  <c r="H10969" i="75"/>
  <c r="H10970" i="75"/>
  <c r="H10971" i="75"/>
  <c r="H10972" i="75"/>
  <c r="H10973" i="75"/>
  <c r="H10974" i="75"/>
  <c r="H10975" i="75"/>
  <c r="H10976" i="75"/>
  <c r="H10977" i="75"/>
  <c r="H10978" i="75"/>
  <c r="H10979" i="75"/>
  <c r="H10980" i="75"/>
  <c r="H10981" i="75"/>
  <c r="H10982" i="75"/>
  <c r="H10983" i="75"/>
  <c r="H10984" i="75"/>
  <c r="H10985" i="75"/>
  <c r="H10986" i="75"/>
  <c r="H10987" i="75"/>
  <c r="H10988" i="75"/>
  <c r="H10989" i="75"/>
  <c r="H10990" i="75"/>
  <c r="H10991" i="75"/>
  <c r="H10992" i="75"/>
  <c r="H10993" i="75"/>
  <c r="H10994" i="75"/>
  <c r="H10995" i="75"/>
  <c r="H10996" i="75"/>
  <c r="H10997" i="75"/>
  <c r="H10998" i="75"/>
  <c r="H10999" i="75"/>
  <c r="H11000" i="75"/>
  <c r="H11001" i="75"/>
  <c r="H11002" i="75"/>
  <c r="H11003" i="75"/>
  <c r="H11004" i="75"/>
  <c r="H11005" i="75"/>
  <c r="H11006" i="75"/>
  <c r="H11007" i="75"/>
  <c r="H11008" i="75"/>
  <c r="H11009" i="75"/>
  <c r="H11010" i="75"/>
  <c r="H11011" i="75"/>
  <c r="H11012" i="75"/>
  <c r="H11013" i="75"/>
  <c r="H11014" i="75"/>
  <c r="H11015" i="75"/>
  <c r="H11016" i="75"/>
  <c r="H11017" i="75"/>
  <c r="H11018" i="75"/>
  <c r="H11019" i="75"/>
  <c r="H11020" i="75"/>
  <c r="H11021" i="75"/>
  <c r="H11022" i="75"/>
  <c r="H11023" i="75"/>
  <c r="H11024" i="75"/>
  <c r="H11025" i="75"/>
  <c r="H11026" i="75"/>
  <c r="H11027" i="75"/>
  <c r="H11028" i="75"/>
  <c r="H11029" i="75"/>
  <c r="H11030" i="75"/>
  <c r="H11031" i="75"/>
  <c r="H11032" i="75"/>
  <c r="H11033" i="75"/>
  <c r="H11034" i="75"/>
  <c r="H11035" i="75"/>
  <c r="H11036" i="75"/>
  <c r="H11037" i="75"/>
  <c r="H11038" i="75"/>
  <c r="H11039" i="75"/>
  <c r="H11040" i="75"/>
  <c r="H11041" i="75"/>
  <c r="H11042" i="75"/>
  <c r="H11043" i="75"/>
  <c r="H11044" i="75"/>
  <c r="H11045" i="75"/>
  <c r="H11046" i="75"/>
  <c r="H11047" i="75"/>
  <c r="H11048" i="75"/>
  <c r="H11049" i="75"/>
  <c r="H11050" i="75"/>
  <c r="H11051" i="75"/>
  <c r="H11052" i="75"/>
  <c r="H11053" i="75"/>
  <c r="H11054" i="75"/>
  <c r="H11055" i="75"/>
  <c r="H11056" i="75"/>
  <c r="H11057" i="75"/>
  <c r="H11058" i="75"/>
  <c r="H11059" i="75"/>
  <c r="H11060" i="75"/>
  <c r="H11061" i="75"/>
  <c r="H11062" i="75"/>
  <c r="H11063" i="75"/>
  <c r="H11064" i="75"/>
  <c r="H11065" i="75"/>
  <c r="H11066" i="75"/>
  <c r="H11067" i="75"/>
  <c r="H11068" i="75"/>
  <c r="H11069" i="75"/>
  <c r="H11070" i="75"/>
  <c r="H11071" i="75"/>
  <c r="H11072" i="75"/>
  <c r="H11073" i="75"/>
  <c r="H11074" i="75"/>
  <c r="H11075" i="75"/>
  <c r="H11076" i="75"/>
  <c r="H11077" i="75"/>
  <c r="H11078" i="75"/>
  <c r="H11079" i="75"/>
  <c r="H11080" i="75"/>
  <c r="H11081" i="75"/>
  <c r="H11082" i="75"/>
  <c r="H11083" i="75"/>
  <c r="H11084" i="75"/>
  <c r="H11085" i="75"/>
  <c r="H11086" i="75"/>
  <c r="H11087" i="75"/>
  <c r="H11088" i="75"/>
  <c r="H11089" i="75"/>
  <c r="H11090" i="75"/>
  <c r="H11091" i="75"/>
  <c r="H11092" i="75"/>
  <c r="H11093" i="75"/>
  <c r="H11094" i="75"/>
  <c r="H11095" i="75"/>
  <c r="H11096" i="75"/>
  <c r="H11097" i="75"/>
  <c r="H11098" i="75"/>
  <c r="H11099" i="75"/>
  <c r="H11100" i="75"/>
  <c r="H11101" i="75"/>
  <c r="H11102" i="75"/>
  <c r="H11103" i="75"/>
  <c r="H11104" i="75"/>
  <c r="H11105" i="75"/>
  <c r="H11106" i="75"/>
  <c r="H11107" i="75"/>
  <c r="H11108" i="75"/>
  <c r="H11109" i="75"/>
  <c r="H11110" i="75"/>
  <c r="H11111" i="75"/>
  <c r="H11112" i="75"/>
  <c r="H11113" i="75"/>
  <c r="H11114" i="75"/>
  <c r="H11115" i="75"/>
  <c r="H11116" i="75"/>
  <c r="H11117" i="75"/>
  <c r="H11118" i="75"/>
  <c r="H11119" i="75"/>
  <c r="H11120" i="75"/>
  <c r="H11121" i="75"/>
  <c r="H11122" i="75"/>
  <c r="H11123" i="75"/>
  <c r="H11124" i="75"/>
  <c r="H11125" i="75"/>
  <c r="H11126" i="75"/>
  <c r="H11127" i="75"/>
  <c r="H11128" i="75"/>
  <c r="H11129" i="75"/>
  <c r="H11130" i="75"/>
  <c r="H11131" i="75"/>
  <c r="H11132" i="75"/>
  <c r="H11133" i="75"/>
  <c r="H11134" i="75"/>
  <c r="H11135" i="75"/>
  <c r="H11136" i="75"/>
  <c r="H11137" i="75"/>
  <c r="H11138" i="75"/>
  <c r="H11139" i="75"/>
  <c r="H11140" i="75"/>
  <c r="H11141" i="75"/>
  <c r="H11142" i="75"/>
  <c r="H11143" i="75"/>
  <c r="H11144" i="75"/>
  <c r="H11145" i="75"/>
  <c r="H11146" i="75"/>
  <c r="H11147" i="75"/>
  <c r="H11148" i="75"/>
  <c r="H11149" i="75"/>
  <c r="H11150" i="75"/>
  <c r="H11151" i="75"/>
  <c r="H11152" i="75"/>
  <c r="H11153" i="75"/>
  <c r="H11154" i="75"/>
  <c r="H11155" i="75"/>
  <c r="H11156" i="75"/>
  <c r="H11157" i="75"/>
  <c r="H11158" i="75"/>
  <c r="H11159" i="75"/>
  <c r="H11160" i="75"/>
  <c r="H11161" i="75"/>
  <c r="H11162" i="75"/>
  <c r="H11163" i="75"/>
  <c r="H11164" i="75"/>
  <c r="H11165" i="75"/>
  <c r="H11166" i="75"/>
  <c r="H11167" i="75"/>
  <c r="H11168" i="75"/>
  <c r="H11169" i="75"/>
  <c r="H11170" i="75"/>
  <c r="H11171" i="75"/>
  <c r="H11172" i="75"/>
  <c r="H11173" i="75"/>
  <c r="H11174" i="75"/>
  <c r="H11175" i="75"/>
  <c r="H11176" i="75"/>
  <c r="H11177" i="75"/>
  <c r="H11178" i="75"/>
  <c r="H11179" i="75"/>
  <c r="H11180" i="75"/>
  <c r="H11181" i="75"/>
  <c r="H11182" i="75"/>
  <c r="H11183" i="75"/>
  <c r="H11184" i="75"/>
  <c r="H11185" i="75"/>
  <c r="H11186" i="75"/>
  <c r="H11187" i="75"/>
  <c r="H11188" i="75"/>
  <c r="H11189" i="75"/>
  <c r="H11190" i="75"/>
  <c r="H11191" i="75"/>
  <c r="H11192" i="75"/>
  <c r="H11193" i="75"/>
  <c r="H11194" i="75"/>
  <c r="H11195" i="75"/>
  <c r="H11196" i="75"/>
  <c r="H11197" i="75"/>
  <c r="H11198" i="75"/>
  <c r="H11199" i="75"/>
  <c r="H11200" i="75"/>
  <c r="H11201" i="75"/>
  <c r="H11202" i="75"/>
  <c r="H11203" i="75"/>
  <c r="H11204" i="75"/>
  <c r="H11205" i="75"/>
  <c r="H11206" i="75"/>
  <c r="H11207" i="75"/>
  <c r="H11208" i="75"/>
  <c r="H11209" i="75"/>
  <c r="H11210" i="75"/>
  <c r="H11211" i="75"/>
  <c r="H11212" i="75"/>
  <c r="H11213" i="75"/>
  <c r="H11214" i="75"/>
  <c r="H11215" i="75"/>
  <c r="H11216" i="75"/>
  <c r="H11217" i="75"/>
  <c r="H11218" i="75"/>
  <c r="H11219" i="75"/>
  <c r="H11220" i="75"/>
  <c r="H11221" i="75"/>
  <c r="H11222" i="75"/>
  <c r="H11223" i="75"/>
  <c r="H11224" i="75"/>
  <c r="H11225" i="75"/>
  <c r="H11226" i="75"/>
  <c r="H11227" i="75"/>
  <c r="H11228" i="75"/>
  <c r="H11229" i="75"/>
  <c r="H11230" i="75"/>
  <c r="H11231" i="75"/>
  <c r="H11232" i="75"/>
  <c r="H11233" i="75"/>
  <c r="H11234" i="75"/>
  <c r="H11235" i="75"/>
  <c r="H11236" i="75"/>
  <c r="H11237" i="75"/>
  <c r="H11238" i="75"/>
  <c r="H11239" i="75"/>
  <c r="H11240" i="75"/>
  <c r="H11241" i="75"/>
  <c r="H11242" i="75"/>
  <c r="H11243" i="75"/>
  <c r="H11244" i="75"/>
  <c r="H11245" i="75"/>
  <c r="H11246" i="75"/>
  <c r="H11247" i="75"/>
  <c r="H11248" i="75"/>
  <c r="H11249" i="75"/>
  <c r="H11250" i="75"/>
  <c r="H11251" i="75"/>
  <c r="H11252" i="75"/>
  <c r="H11253" i="75"/>
  <c r="H11254" i="75"/>
  <c r="H11255" i="75"/>
  <c r="H11256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271" i="75"/>
  <c r="H11272" i="75"/>
  <c r="H11273" i="75"/>
  <c r="H11274" i="75"/>
  <c r="H11275" i="75"/>
  <c r="H11276" i="75"/>
  <c r="H11277" i="75"/>
  <c r="H11278" i="75"/>
  <c r="H11279" i="75"/>
  <c r="H11280" i="75"/>
  <c r="H11281" i="75"/>
  <c r="H11282" i="75"/>
  <c r="H11283" i="75"/>
  <c r="H11284" i="75"/>
  <c r="H11285" i="75"/>
  <c r="H11286" i="75"/>
  <c r="H11287" i="75"/>
  <c r="H11288" i="75"/>
  <c r="H11289" i="75"/>
  <c r="H11290" i="75"/>
  <c r="H11291" i="75"/>
  <c r="H11292" i="75"/>
  <c r="H11293" i="75"/>
  <c r="H11294" i="75"/>
  <c r="H11295" i="75"/>
  <c r="H11296" i="75"/>
  <c r="H11297" i="75"/>
  <c r="H11298" i="75"/>
  <c r="H11299" i="75"/>
  <c r="H11300" i="75"/>
  <c r="H11301" i="75"/>
  <c r="H11302" i="75"/>
  <c r="H11303" i="75"/>
  <c r="H11304" i="75"/>
  <c r="H11305" i="75"/>
  <c r="H11306" i="75"/>
  <c r="H11307" i="75"/>
  <c r="H11308" i="75"/>
  <c r="H11309" i="75"/>
  <c r="H11310" i="75"/>
  <c r="H11311" i="75"/>
  <c r="H11312" i="75"/>
  <c r="H11313" i="75"/>
  <c r="H11314" i="75"/>
  <c r="H11315" i="75"/>
  <c r="H11316" i="75"/>
  <c r="H11317" i="75"/>
  <c r="H11318" i="75"/>
  <c r="H11319" i="75"/>
  <c r="H11320" i="75"/>
  <c r="H11321" i="75"/>
  <c r="H11322" i="75"/>
  <c r="H11323" i="75"/>
  <c r="H11324" i="75"/>
  <c r="H11325" i="75"/>
  <c r="H11326" i="75"/>
  <c r="H11327" i="75"/>
  <c r="H11328" i="75"/>
  <c r="H11329" i="75"/>
  <c r="H11330" i="75"/>
  <c r="H11331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376" i="75"/>
  <c r="H11377" i="75"/>
  <c r="H11378" i="75"/>
  <c r="H11379" i="75"/>
  <c r="H11380" i="75"/>
  <c r="H11381" i="75"/>
  <c r="H11382" i="75"/>
  <c r="H11383" i="75"/>
  <c r="H11384" i="75"/>
  <c r="H11385" i="75"/>
  <c r="H11386" i="75"/>
  <c r="H11387" i="75"/>
  <c r="H11388" i="75"/>
  <c r="H11389" i="75"/>
  <c r="H11390" i="75"/>
  <c r="H11391" i="75"/>
  <c r="H11392" i="75"/>
  <c r="H11393" i="75"/>
  <c r="H11394" i="75"/>
  <c r="H11395" i="75"/>
  <c r="H11396" i="75"/>
  <c r="H11397" i="75"/>
  <c r="H11398" i="75"/>
  <c r="H11399" i="75"/>
  <c r="H11400" i="75"/>
  <c r="H11401" i="75"/>
  <c r="H11402" i="75"/>
  <c r="H11403" i="75"/>
  <c r="H11404" i="75"/>
  <c r="H11405" i="75"/>
  <c r="H11406" i="75"/>
  <c r="H11407" i="75"/>
  <c r="H11408" i="75"/>
  <c r="H11409" i="75"/>
  <c r="H11410" i="75"/>
  <c r="H11411" i="75"/>
  <c r="H11412" i="75"/>
  <c r="H11413" i="75"/>
  <c r="H11414" i="75"/>
  <c r="H11415" i="75"/>
  <c r="H11416" i="75"/>
  <c r="H11417" i="75"/>
  <c r="H11418" i="75"/>
  <c r="H11419" i="75"/>
  <c r="H11420" i="75"/>
  <c r="H11421" i="75"/>
  <c r="H11422" i="75"/>
  <c r="H11423" i="75"/>
  <c r="H11424" i="75"/>
  <c r="H11425" i="75"/>
  <c r="H11426" i="75"/>
  <c r="H11427" i="75"/>
  <c r="H11428" i="75"/>
  <c r="H11429" i="75"/>
  <c r="H11430" i="75"/>
  <c r="H11431" i="75"/>
  <c r="H11432" i="75"/>
  <c r="H11433" i="75"/>
  <c r="H11434" i="75"/>
  <c r="H11435" i="75"/>
  <c r="H11436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59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8" i="75"/>
  <c r="H11489" i="75"/>
  <c r="H11490" i="75"/>
  <c r="H11491" i="75"/>
  <c r="H11492" i="75"/>
  <c r="H11493" i="75"/>
  <c r="H11494" i="75"/>
  <c r="H11495" i="75"/>
  <c r="H10267" i="75"/>
  <c r="H10268" i="75"/>
  <c r="H10269" i="75"/>
  <c r="H10270" i="75"/>
  <c r="H10271" i="75"/>
  <c r="H10272" i="75"/>
  <c r="H10273" i="75"/>
  <c r="H10274" i="75"/>
  <c r="H10275" i="75"/>
  <c r="H10276" i="75"/>
  <c r="H10277" i="75"/>
  <c r="H10278" i="75"/>
  <c r="H10279" i="75"/>
  <c r="H10280" i="75"/>
  <c r="H10281" i="75"/>
  <c r="H10282" i="75"/>
  <c r="H10283" i="75"/>
  <c r="H10284" i="75"/>
  <c r="H10285" i="75"/>
  <c r="H10286" i="75"/>
  <c r="H10287" i="75"/>
  <c r="H10288" i="75"/>
  <c r="H10289" i="75"/>
  <c r="H10290" i="75"/>
  <c r="H10291" i="75"/>
  <c r="H10292" i="75"/>
  <c r="H10293" i="75"/>
  <c r="H10294" i="75"/>
  <c r="H10295" i="75"/>
  <c r="H10296" i="75"/>
  <c r="H10297" i="75"/>
  <c r="H10298" i="75"/>
  <c r="H10299" i="75"/>
  <c r="H10300" i="75"/>
  <c r="H10301" i="75"/>
  <c r="H10302" i="75"/>
  <c r="H10303" i="75"/>
  <c r="H10304" i="75"/>
  <c r="H10305" i="75"/>
  <c r="H10306" i="75"/>
  <c r="H10307" i="75"/>
  <c r="H10308" i="75"/>
  <c r="H10309" i="75"/>
  <c r="H10310" i="75"/>
  <c r="H10311" i="75"/>
  <c r="H10312" i="75"/>
  <c r="H10313" i="75"/>
  <c r="H10314" i="75"/>
  <c r="H10315" i="75"/>
  <c r="H10316" i="75"/>
  <c r="H10317" i="75"/>
  <c r="H10318" i="75"/>
  <c r="H10319" i="75"/>
  <c r="H10320" i="75"/>
  <c r="H10321" i="75"/>
  <c r="H10322" i="75"/>
  <c r="H10323" i="75"/>
  <c r="H10324" i="75"/>
  <c r="H10325" i="75"/>
  <c r="H10326" i="75"/>
  <c r="H10327" i="75"/>
  <c r="H10328" i="75"/>
  <c r="H10329" i="75"/>
  <c r="H10330" i="75"/>
  <c r="H10331" i="75"/>
  <c r="H10332" i="75"/>
  <c r="H10333" i="75"/>
  <c r="H10334" i="75"/>
  <c r="H10335" i="75"/>
  <c r="H10336" i="75"/>
  <c r="H10337" i="75"/>
  <c r="H10338" i="75"/>
  <c r="H10339" i="75"/>
  <c r="H10340" i="75"/>
  <c r="H10341" i="75"/>
  <c r="H10342" i="75"/>
  <c r="H10343" i="75"/>
  <c r="H10344" i="75"/>
  <c r="H10345" i="75"/>
  <c r="H10346" i="75"/>
  <c r="H10347" i="75"/>
  <c r="H10348" i="75"/>
  <c r="H10349" i="75"/>
  <c r="H10350" i="75"/>
  <c r="H10351" i="75"/>
  <c r="H10352" i="75"/>
  <c r="H10353" i="75"/>
  <c r="H10354" i="75"/>
  <c r="H10355" i="75"/>
  <c r="H10356" i="75"/>
  <c r="H10357" i="75"/>
  <c r="H10358" i="75"/>
  <c r="H10359" i="75"/>
  <c r="H10360" i="75"/>
  <c r="H10361" i="75"/>
  <c r="H10362" i="75"/>
  <c r="H10363" i="75"/>
  <c r="H10364" i="75"/>
  <c r="H10365" i="75"/>
  <c r="H10366" i="75"/>
  <c r="H10367" i="75"/>
  <c r="H10368" i="75"/>
  <c r="H10369" i="75"/>
  <c r="H10370" i="75"/>
  <c r="H10371" i="75"/>
  <c r="H10372" i="75"/>
  <c r="H10373" i="75"/>
  <c r="H10374" i="75"/>
  <c r="H10375" i="75"/>
  <c r="H10376" i="75"/>
  <c r="H10377" i="75"/>
  <c r="H10378" i="75"/>
  <c r="H10379" i="75"/>
  <c r="H10380" i="75"/>
  <c r="H10381" i="75"/>
  <c r="H10382" i="75"/>
  <c r="H10383" i="75"/>
  <c r="H10384" i="75"/>
  <c r="H10385" i="75"/>
  <c r="H10386" i="75"/>
  <c r="H10387" i="75"/>
  <c r="H10388" i="75"/>
  <c r="H10389" i="75"/>
  <c r="H10390" i="75"/>
  <c r="H10391" i="75"/>
  <c r="H10392" i="75"/>
  <c r="H10393" i="75"/>
  <c r="H10394" i="75"/>
  <c r="H10395" i="75"/>
  <c r="H10396" i="75"/>
  <c r="H10397" i="75"/>
  <c r="H10398" i="75"/>
  <c r="H10399" i="75"/>
  <c r="H10400" i="75"/>
  <c r="H10401" i="75"/>
  <c r="H10402" i="75"/>
  <c r="H10403" i="75"/>
  <c r="H10404" i="75"/>
  <c r="H10405" i="75"/>
  <c r="H10406" i="75"/>
  <c r="H10407" i="75"/>
  <c r="H10408" i="75"/>
  <c r="H10409" i="75"/>
  <c r="H10410" i="75"/>
  <c r="H10411" i="75"/>
  <c r="H10412" i="75"/>
  <c r="H10413" i="75"/>
  <c r="H10414" i="75"/>
  <c r="H10415" i="75"/>
  <c r="H10416" i="75"/>
  <c r="H10417" i="75"/>
  <c r="H10418" i="75"/>
  <c r="H10419" i="75"/>
  <c r="H10420" i="75"/>
  <c r="H10421" i="75"/>
  <c r="H10422" i="75"/>
  <c r="H10423" i="75"/>
  <c r="H10424" i="75"/>
  <c r="H10425" i="75"/>
  <c r="H10426" i="75"/>
  <c r="H10427" i="75"/>
  <c r="H10428" i="75"/>
  <c r="H10429" i="75"/>
  <c r="H10430" i="75"/>
  <c r="H10431" i="75"/>
  <c r="H10432" i="75"/>
  <c r="H10433" i="75"/>
  <c r="H10434" i="75"/>
  <c r="H10435" i="75"/>
  <c r="H10436" i="75"/>
  <c r="H10437" i="75"/>
  <c r="H10438" i="75"/>
  <c r="H10439" i="75"/>
  <c r="H10440" i="75"/>
  <c r="H10441" i="75"/>
  <c r="H10442" i="75"/>
  <c r="H10443" i="75"/>
  <c r="H10444" i="75"/>
  <c r="H10445" i="75"/>
  <c r="H10446" i="75"/>
  <c r="H10447" i="75"/>
  <c r="H10448" i="75"/>
  <c r="H10449" i="75"/>
  <c r="H10450" i="75"/>
  <c r="H10451" i="75"/>
  <c r="H10452" i="75"/>
  <c r="H10453" i="75"/>
  <c r="H10454" i="75"/>
  <c r="H10455" i="75"/>
  <c r="H10456" i="75"/>
  <c r="H10457" i="75"/>
  <c r="H10458" i="75"/>
  <c r="H10459" i="75"/>
  <c r="H10460" i="75"/>
  <c r="H10461" i="75"/>
  <c r="H10462" i="75"/>
  <c r="H10463" i="75"/>
  <c r="H10464" i="75"/>
  <c r="H10465" i="75"/>
  <c r="H10466" i="75"/>
  <c r="H10467" i="75"/>
  <c r="H10468" i="75"/>
  <c r="H10469" i="75"/>
  <c r="H10470" i="75"/>
  <c r="H10471" i="75"/>
  <c r="H10472" i="75"/>
  <c r="H10473" i="75"/>
  <c r="H10474" i="75"/>
  <c r="H10475" i="75"/>
  <c r="H10476" i="75"/>
  <c r="H10477" i="75"/>
  <c r="H10478" i="75"/>
  <c r="H10479" i="75"/>
  <c r="H10480" i="75"/>
  <c r="H10481" i="75"/>
  <c r="H10482" i="75"/>
  <c r="H10483" i="75"/>
  <c r="H10484" i="75"/>
  <c r="H10485" i="75"/>
  <c r="H10486" i="75"/>
  <c r="H10487" i="75"/>
  <c r="H10488" i="75"/>
  <c r="H10489" i="75"/>
  <c r="H10490" i="75"/>
  <c r="H10491" i="75"/>
  <c r="H10492" i="75"/>
  <c r="H10493" i="75"/>
  <c r="H10494" i="75"/>
  <c r="H10495" i="75"/>
  <c r="H10496" i="75"/>
  <c r="H10497" i="75"/>
  <c r="H10498" i="75"/>
  <c r="H10499" i="75"/>
  <c r="H10500" i="75"/>
  <c r="H10501" i="75"/>
  <c r="H10502" i="75"/>
  <c r="H10503" i="75"/>
  <c r="H10504" i="75"/>
  <c r="H10505" i="75"/>
  <c r="H10506" i="75"/>
  <c r="H10507" i="75"/>
  <c r="H10508" i="75"/>
  <c r="H10509" i="75"/>
  <c r="H10510" i="75"/>
  <c r="H10511" i="75"/>
  <c r="H10512" i="75"/>
  <c r="H10513" i="75"/>
  <c r="H10514" i="75"/>
  <c r="H10515" i="75"/>
  <c r="H10516" i="75"/>
  <c r="H10517" i="75"/>
  <c r="H10518" i="75"/>
  <c r="H10519" i="75"/>
  <c r="H10520" i="75"/>
  <c r="H10521" i="75"/>
  <c r="H10522" i="75"/>
  <c r="H10523" i="75"/>
  <c r="H10524" i="75"/>
  <c r="H10525" i="75"/>
  <c r="H10526" i="75"/>
  <c r="H10527" i="75"/>
  <c r="H10528" i="75"/>
  <c r="H10529" i="75"/>
  <c r="H10530" i="75"/>
  <c r="H10531" i="75"/>
  <c r="H10532" i="75"/>
  <c r="H10533" i="75"/>
  <c r="H10534" i="75"/>
  <c r="H10535" i="75"/>
  <c r="H10536" i="75"/>
  <c r="H10537" i="75"/>
  <c r="H10538" i="75"/>
  <c r="H10539" i="75"/>
  <c r="H10540" i="75"/>
  <c r="H10541" i="75"/>
  <c r="H10542" i="75"/>
  <c r="H10543" i="75"/>
  <c r="H10544" i="75"/>
  <c r="H10545" i="75"/>
  <c r="H10546" i="75"/>
  <c r="H10547" i="75"/>
  <c r="H10548" i="75"/>
  <c r="H10549" i="75"/>
  <c r="H10550" i="75"/>
  <c r="H10551" i="75"/>
  <c r="H10552" i="75"/>
  <c r="H10553" i="75"/>
  <c r="H10554" i="75"/>
  <c r="H10555" i="75"/>
  <c r="H10556" i="75"/>
  <c r="H10557" i="75"/>
  <c r="H10558" i="75"/>
  <c r="H10559" i="75"/>
  <c r="H10560" i="75"/>
  <c r="H10561" i="75"/>
  <c r="H10562" i="75"/>
  <c r="H10563" i="75"/>
  <c r="H10564" i="75"/>
  <c r="H10565" i="75"/>
  <c r="H10566" i="75"/>
  <c r="H10567" i="75"/>
  <c r="H10568" i="75"/>
  <c r="H10569" i="75"/>
  <c r="H10570" i="75"/>
  <c r="H10571" i="75"/>
  <c r="H10572" i="75"/>
  <c r="H10573" i="75"/>
  <c r="H10574" i="75"/>
  <c r="H10575" i="75"/>
  <c r="H10576" i="75"/>
  <c r="H10577" i="75"/>
  <c r="H10578" i="75"/>
  <c r="H10579" i="75"/>
  <c r="H10580" i="75"/>
  <c r="H10581" i="75"/>
  <c r="H10582" i="75"/>
  <c r="H10583" i="75"/>
  <c r="H10584" i="75"/>
  <c r="H10585" i="75"/>
  <c r="H10586" i="75"/>
  <c r="H10587" i="75"/>
  <c r="H10588" i="75"/>
  <c r="H10589" i="75"/>
  <c r="H10590" i="75"/>
  <c r="H10591" i="75"/>
  <c r="H10592" i="75"/>
  <c r="H10593" i="75"/>
  <c r="H10594" i="75"/>
  <c r="H10595" i="75"/>
  <c r="H10596" i="75"/>
  <c r="H10597" i="75"/>
  <c r="H10598" i="75"/>
  <c r="H10599" i="75"/>
  <c r="H10600" i="75"/>
  <c r="H10601" i="75"/>
  <c r="H10602" i="75"/>
  <c r="H10603" i="75"/>
  <c r="H10604" i="75"/>
  <c r="H10605" i="75"/>
  <c r="H10606" i="75"/>
  <c r="H10607" i="75"/>
  <c r="H10608" i="75"/>
  <c r="H10609" i="75"/>
  <c r="H10610" i="75"/>
  <c r="H10611" i="75"/>
  <c r="H10612" i="75"/>
  <c r="H10613" i="75"/>
  <c r="H10614" i="75"/>
  <c r="H10615" i="75"/>
  <c r="H10616" i="75"/>
  <c r="H10617" i="75"/>
  <c r="H10618" i="75"/>
  <c r="H10619" i="75"/>
  <c r="H10620" i="75"/>
  <c r="H10621" i="75"/>
  <c r="H10622" i="75"/>
  <c r="H10623" i="75"/>
  <c r="H10624" i="75"/>
  <c r="H10625" i="75"/>
  <c r="H10626" i="75"/>
  <c r="H10627" i="75"/>
  <c r="H10628" i="75"/>
  <c r="H10629" i="75"/>
  <c r="H10630" i="75"/>
  <c r="H10631" i="75"/>
  <c r="H10632" i="75"/>
  <c r="H10633" i="75"/>
  <c r="H10634" i="75"/>
  <c r="H10635" i="75"/>
  <c r="H10636" i="75"/>
  <c r="H10637" i="75"/>
  <c r="H10638" i="75"/>
  <c r="H10639" i="75"/>
  <c r="H10640" i="75"/>
  <c r="H10641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656" i="75"/>
  <c r="H10657" i="75"/>
  <c r="H10658" i="75"/>
  <c r="H10659" i="75"/>
  <c r="H10660" i="75"/>
  <c r="H10661" i="75"/>
  <c r="H10662" i="75"/>
  <c r="H10663" i="75"/>
  <c r="H10664" i="75"/>
  <c r="H10665" i="75"/>
  <c r="H10666" i="75"/>
  <c r="H10667" i="75"/>
  <c r="H10668" i="75"/>
  <c r="H10669" i="75"/>
  <c r="H10670" i="75"/>
  <c r="H10671" i="75"/>
  <c r="H10672" i="75"/>
  <c r="H10673" i="75"/>
  <c r="H10674" i="75"/>
  <c r="H10675" i="75"/>
  <c r="H10676" i="75"/>
  <c r="H10677" i="75"/>
  <c r="H10678" i="75"/>
  <c r="H10679" i="75"/>
  <c r="H10680" i="75"/>
  <c r="H10681" i="75"/>
  <c r="H10682" i="75"/>
  <c r="H10683" i="75"/>
  <c r="H10684" i="75"/>
  <c r="H10685" i="75"/>
  <c r="H10686" i="75"/>
  <c r="H10687" i="75"/>
  <c r="H10688" i="75"/>
  <c r="H10689" i="75"/>
  <c r="H10690" i="75"/>
  <c r="H10691" i="75"/>
  <c r="H10692" i="75"/>
  <c r="H10693" i="75"/>
  <c r="H10694" i="75"/>
  <c r="H10695" i="75"/>
  <c r="H10696" i="75"/>
  <c r="H10697" i="75"/>
  <c r="H10698" i="75"/>
  <c r="H10699" i="75"/>
  <c r="H10700" i="75"/>
  <c r="H10701" i="75"/>
  <c r="H10702" i="75"/>
  <c r="H10703" i="75"/>
  <c r="H10704" i="75"/>
  <c r="H10705" i="75"/>
  <c r="H10706" i="75"/>
  <c r="H10707" i="75"/>
  <c r="H10708" i="75"/>
  <c r="H10709" i="75"/>
  <c r="H10710" i="75"/>
  <c r="H10711" i="75"/>
  <c r="H10712" i="75"/>
  <c r="H10713" i="75"/>
  <c r="H10714" i="75"/>
  <c r="H10715" i="75"/>
  <c r="H10716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761" i="75"/>
  <c r="H10762" i="75"/>
  <c r="H10763" i="75"/>
  <c r="H10764" i="75"/>
  <c r="H10765" i="75"/>
  <c r="H10766" i="75"/>
  <c r="H10767" i="75"/>
  <c r="H10768" i="75"/>
  <c r="H10769" i="75"/>
  <c r="H10770" i="75"/>
  <c r="H10771" i="75"/>
  <c r="H10772" i="75"/>
  <c r="H10773" i="75"/>
  <c r="H10774" i="75"/>
  <c r="H10775" i="75"/>
  <c r="H10776" i="75"/>
  <c r="H10777" i="75"/>
  <c r="H10778" i="75"/>
  <c r="H10779" i="75"/>
  <c r="H10780" i="75"/>
  <c r="H10781" i="75"/>
  <c r="H10782" i="75"/>
  <c r="H10783" i="75"/>
  <c r="H10784" i="75"/>
  <c r="H10785" i="75"/>
  <c r="H10786" i="75"/>
  <c r="H10787" i="75"/>
  <c r="H10788" i="75"/>
  <c r="H10789" i="75"/>
  <c r="H10790" i="75"/>
  <c r="H10791" i="75"/>
  <c r="H10792" i="75"/>
  <c r="H10793" i="75"/>
  <c r="H10794" i="75"/>
  <c r="H10795" i="75"/>
  <c r="H10796" i="75"/>
  <c r="H10797" i="75"/>
  <c r="H10798" i="75"/>
  <c r="H10799" i="75"/>
  <c r="H10800" i="75"/>
  <c r="H10801" i="75"/>
  <c r="H10802" i="75"/>
  <c r="H10803" i="75"/>
  <c r="H10804" i="75"/>
  <c r="H10805" i="75"/>
  <c r="H10806" i="75"/>
  <c r="H10807" i="75"/>
  <c r="H10808" i="75"/>
  <c r="H10809" i="75"/>
  <c r="H10810" i="75"/>
  <c r="H10811" i="75"/>
  <c r="H10812" i="75"/>
  <c r="H10813" i="75"/>
  <c r="H10814" i="75"/>
  <c r="H10815" i="75"/>
  <c r="H10816" i="75"/>
  <c r="H10817" i="75"/>
  <c r="H10818" i="75"/>
  <c r="H10819" i="75"/>
  <c r="H10820" i="75"/>
  <c r="H10821" i="75"/>
  <c r="H10822" i="75"/>
  <c r="H10823" i="75"/>
  <c r="H10824" i="75"/>
  <c r="H10825" i="75"/>
  <c r="H10826" i="75"/>
  <c r="H10827" i="75"/>
  <c r="H10828" i="75"/>
  <c r="H10829" i="75"/>
  <c r="H10830" i="75"/>
  <c r="H10831" i="75"/>
  <c r="H10832" i="75"/>
  <c r="H10833" i="75"/>
  <c r="H10834" i="75"/>
  <c r="H10835" i="75"/>
  <c r="H10836" i="75"/>
  <c r="H10837" i="75"/>
  <c r="H10838" i="75"/>
  <c r="H10839" i="75"/>
  <c r="H10840" i="75"/>
  <c r="H10841" i="75"/>
  <c r="H10842" i="75"/>
  <c r="H10843" i="75"/>
  <c r="H10844" i="75"/>
  <c r="H10845" i="75"/>
  <c r="H10846" i="75"/>
  <c r="H10847" i="75"/>
  <c r="H10848" i="75"/>
  <c r="H10849" i="75"/>
  <c r="H10850" i="75"/>
  <c r="H10851" i="75"/>
  <c r="H10852" i="75"/>
  <c r="H10853" i="75"/>
  <c r="H10854" i="75"/>
  <c r="H10855" i="75"/>
  <c r="H10856" i="75"/>
  <c r="H10857" i="75"/>
  <c r="H10858" i="75"/>
  <c r="H10859" i="75"/>
  <c r="H10860" i="75"/>
  <c r="H10861" i="75"/>
  <c r="H10862" i="75"/>
  <c r="H10863" i="75"/>
  <c r="H10864" i="75"/>
  <c r="H10865" i="75"/>
  <c r="H10866" i="75"/>
  <c r="H10867" i="75"/>
  <c r="H10868" i="75"/>
  <c r="H10869" i="75"/>
  <c r="H10870" i="75"/>
  <c r="H10871" i="75"/>
  <c r="H10872" i="75"/>
  <c r="H10873" i="75"/>
  <c r="H10874" i="75"/>
  <c r="H10875" i="75"/>
  <c r="H10876" i="75"/>
  <c r="H10877" i="75"/>
  <c r="H10878" i="75"/>
  <c r="H10879" i="75"/>
  <c r="H10880" i="75"/>
  <c r="H9652" i="75"/>
  <c r="H9653" i="75"/>
  <c r="H9654" i="75"/>
  <c r="H9655" i="75"/>
  <c r="H9656" i="75"/>
  <c r="H9657" i="75"/>
  <c r="H9658" i="75"/>
  <c r="H9659" i="75"/>
  <c r="H9660" i="75"/>
  <c r="H9661" i="75"/>
  <c r="H9662" i="75"/>
  <c r="H9663" i="75"/>
  <c r="H9664" i="75"/>
  <c r="H9665" i="75"/>
  <c r="H9666" i="75"/>
  <c r="H9667" i="75"/>
  <c r="H9668" i="75"/>
  <c r="H9669" i="75"/>
  <c r="H9670" i="75"/>
  <c r="H9671" i="75"/>
  <c r="H9672" i="75"/>
  <c r="H9673" i="75"/>
  <c r="H9674" i="75"/>
  <c r="H9675" i="75"/>
  <c r="H9676" i="75"/>
  <c r="H9677" i="75"/>
  <c r="H9678" i="75"/>
  <c r="H9679" i="75"/>
  <c r="H9680" i="75"/>
  <c r="H9681" i="75"/>
  <c r="H9682" i="75"/>
  <c r="H9683" i="75"/>
  <c r="H9684" i="75"/>
  <c r="H9685" i="75"/>
  <c r="H9686" i="75"/>
  <c r="H9687" i="75"/>
  <c r="H9688" i="75"/>
  <c r="H9689" i="75"/>
  <c r="H9690" i="75"/>
  <c r="H9691" i="75"/>
  <c r="H9692" i="75"/>
  <c r="H9693" i="75"/>
  <c r="H9694" i="75"/>
  <c r="H9695" i="75"/>
  <c r="H9696" i="75"/>
  <c r="H9697" i="75"/>
  <c r="H9698" i="75"/>
  <c r="H9699" i="75"/>
  <c r="H9700" i="75"/>
  <c r="H9701" i="75"/>
  <c r="H9702" i="75"/>
  <c r="H9703" i="75"/>
  <c r="H9704" i="75"/>
  <c r="H9705" i="75"/>
  <c r="H9706" i="75"/>
  <c r="H9707" i="75"/>
  <c r="H9708" i="75"/>
  <c r="H9709" i="75"/>
  <c r="H9710" i="75"/>
  <c r="H9711" i="75"/>
  <c r="H9712" i="75"/>
  <c r="H9713" i="75"/>
  <c r="H9714" i="75"/>
  <c r="H9715" i="75"/>
  <c r="H9716" i="75"/>
  <c r="H9717" i="75"/>
  <c r="H9718" i="75"/>
  <c r="H9719" i="75"/>
  <c r="H9720" i="75"/>
  <c r="H9721" i="75"/>
  <c r="H9722" i="75"/>
  <c r="H9723" i="75"/>
  <c r="H9724" i="75"/>
  <c r="H9725" i="75"/>
  <c r="H9726" i="75"/>
  <c r="H9727" i="75"/>
  <c r="H9728" i="75"/>
  <c r="H9729" i="75"/>
  <c r="H9730" i="75"/>
  <c r="H9731" i="75"/>
  <c r="H9732" i="75"/>
  <c r="H9733" i="75"/>
  <c r="H9734" i="75"/>
  <c r="H9735" i="75"/>
  <c r="H9736" i="75"/>
  <c r="H9737" i="75"/>
  <c r="H9738" i="75"/>
  <c r="H9739" i="75"/>
  <c r="H9740" i="75"/>
  <c r="H9741" i="75"/>
  <c r="H9742" i="75"/>
  <c r="H9743" i="75"/>
  <c r="H9744" i="75"/>
  <c r="H9745" i="75"/>
  <c r="H9746" i="75"/>
  <c r="H9747" i="75"/>
  <c r="H9748" i="75"/>
  <c r="H9749" i="75"/>
  <c r="H9750" i="75"/>
  <c r="H9751" i="75"/>
  <c r="H9752" i="75"/>
  <c r="H9753" i="75"/>
  <c r="H9754" i="75"/>
  <c r="H9755" i="75"/>
  <c r="H9756" i="75"/>
  <c r="H9757" i="75"/>
  <c r="H9758" i="75"/>
  <c r="H9759" i="75"/>
  <c r="H9760" i="75"/>
  <c r="H9761" i="75"/>
  <c r="H9762" i="75"/>
  <c r="H9763" i="75"/>
  <c r="H9764" i="75"/>
  <c r="H9765" i="75"/>
  <c r="H9766" i="75"/>
  <c r="H9767" i="75"/>
  <c r="H9768" i="75"/>
  <c r="H9769" i="75"/>
  <c r="H9770" i="75"/>
  <c r="H9771" i="75"/>
  <c r="H9772" i="75"/>
  <c r="H9773" i="75"/>
  <c r="H9774" i="75"/>
  <c r="H9775" i="75"/>
  <c r="H9776" i="75"/>
  <c r="H9777" i="75"/>
  <c r="H9778" i="75"/>
  <c r="H9779" i="75"/>
  <c r="H9780" i="75"/>
  <c r="H9781" i="75"/>
  <c r="H9782" i="75"/>
  <c r="H9783" i="75"/>
  <c r="H9784" i="75"/>
  <c r="H9785" i="75"/>
  <c r="H9786" i="75"/>
  <c r="H9787" i="75"/>
  <c r="H9788" i="75"/>
  <c r="H9789" i="75"/>
  <c r="H9790" i="75"/>
  <c r="H9791" i="75"/>
  <c r="H9792" i="75"/>
  <c r="H9793" i="75"/>
  <c r="H9794" i="75"/>
  <c r="H9795" i="75"/>
  <c r="H9796" i="75"/>
  <c r="H9797" i="75"/>
  <c r="H9798" i="75"/>
  <c r="H9799" i="75"/>
  <c r="H9800" i="75"/>
  <c r="H9801" i="75"/>
  <c r="H9802" i="75"/>
  <c r="H9803" i="75"/>
  <c r="H9804" i="75"/>
  <c r="H9805" i="75"/>
  <c r="H9806" i="75"/>
  <c r="H9807" i="75"/>
  <c r="H9808" i="75"/>
  <c r="H9809" i="75"/>
  <c r="H9810" i="75"/>
  <c r="H9811" i="75"/>
  <c r="H9812" i="75"/>
  <c r="H9813" i="75"/>
  <c r="H9814" i="75"/>
  <c r="H9815" i="75"/>
  <c r="H9816" i="75"/>
  <c r="H9817" i="75"/>
  <c r="H9818" i="75"/>
  <c r="H9819" i="75"/>
  <c r="H9820" i="75"/>
  <c r="H9821" i="75"/>
  <c r="H9822" i="75"/>
  <c r="H9823" i="75"/>
  <c r="H9824" i="75"/>
  <c r="H9825" i="75"/>
  <c r="H9826" i="75"/>
  <c r="H9827" i="75"/>
  <c r="H9828" i="75"/>
  <c r="H9829" i="75"/>
  <c r="H9830" i="75"/>
  <c r="H9831" i="75"/>
  <c r="H9832" i="75"/>
  <c r="H9833" i="75"/>
  <c r="H9834" i="75"/>
  <c r="H9835" i="75"/>
  <c r="H9836" i="75"/>
  <c r="H9837" i="75"/>
  <c r="H9838" i="75"/>
  <c r="H9839" i="75"/>
  <c r="H9840" i="75"/>
  <c r="H9841" i="75"/>
  <c r="H9842" i="75"/>
  <c r="H9843" i="75"/>
  <c r="H9844" i="75"/>
  <c r="H9845" i="75"/>
  <c r="H9846" i="75"/>
  <c r="H9847" i="75"/>
  <c r="H9848" i="75"/>
  <c r="H9849" i="75"/>
  <c r="H9850" i="75"/>
  <c r="H9851" i="75"/>
  <c r="H9852" i="75"/>
  <c r="H9853" i="75"/>
  <c r="H9854" i="75"/>
  <c r="H9855" i="75"/>
  <c r="H9856" i="75"/>
  <c r="H9857" i="75"/>
  <c r="H9858" i="75"/>
  <c r="H9859" i="75"/>
  <c r="H9860" i="75"/>
  <c r="H9861" i="75"/>
  <c r="H9862" i="75"/>
  <c r="H9863" i="75"/>
  <c r="H9864" i="75"/>
  <c r="H9865" i="75"/>
  <c r="H9866" i="75"/>
  <c r="H9867" i="75"/>
  <c r="H9868" i="75"/>
  <c r="H9869" i="75"/>
  <c r="H9870" i="75"/>
  <c r="H9871" i="75"/>
  <c r="H9872" i="75"/>
  <c r="H9873" i="75"/>
  <c r="H9874" i="75"/>
  <c r="H9875" i="75"/>
  <c r="H9876" i="75"/>
  <c r="H9877" i="75"/>
  <c r="H9878" i="75"/>
  <c r="H9879" i="75"/>
  <c r="H9880" i="75"/>
  <c r="H9881" i="75"/>
  <c r="H9882" i="75"/>
  <c r="H9883" i="75"/>
  <c r="H9884" i="75"/>
  <c r="H9885" i="75"/>
  <c r="H9886" i="75"/>
  <c r="H9887" i="75"/>
  <c r="H9888" i="75"/>
  <c r="H9889" i="75"/>
  <c r="H9890" i="75"/>
  <c r="H9891" i="75"/>
  <c r="H9892" i="75"/>
  <c r="H9893" i="75"/>
  <c r="H9894" i="75"/>
  <c r="H9895" i="75"/>
  <c r="H9896" i="75"/>
  <c r="H9897" i="75"/>
  <c r="H9898" i="75"/>
  <c r="H9899" i="75"/>
  <c r="H9900" i="75"/>
  <c r="H9901" i="75"/>
  <c r="H9902" i="75"/>
  <c r="H9903" i="75"/>
  <c r="H9904" i="75"/>
  <c r="H9905" i="75"/>
  <c r="H9906" i="75"/>
  <c r="H9907" i="75"/>
  <c r="H9908" i="75"/>
  <c r="H9909" i="75"/>
  <c r="H9910" i="75"/>
  <c r="H9911" i="75"/>
  <c r="H9912" i="75"/>
  <c r="H9913" i="75"/>
  <c r="H9914" i="75"/>
  <c r="H9915" i="75"/>
  <c r="H9916" i="75"/>
  <c r="H9917" i="75"/>
  <c r="H9918" i="75"/>
  <c r="H9919" i="75"/>
  <c r="H9920" i="75"/>
  <c r="H9921" i="75"/>
  <c r="H9922" i="75"/>
  <c r="H9923" i="75"/>
  <c r="H9924" i="75"/>
  <c r="H9925" i="75"/>
  <c r="H9926" i="75"/>
  <c r="H9927" i="75"/>
  <c r="H9928" i="75"/>
  <c r="H9929" i="75"/>
  <c r="H9930" i="75"/>
  <c r="H9931" i="75"/>
  <c r="H9932" i="75"/>
  <c r="H9933" i="75"/>
  <c r="H9934" i="75"/>
  <c r="H9935" i="75"/>
  <c r="H9936" i="75"/>
  <c r="H9937" i="75"/>
  <c r="H9938" i="75"/>
  <c r="H9939" i="75"/>
  <c r="H9940" i="75"/>
  <c r="H9941" i="75"/>
  <c r="H9942" i="75"/>
  <c r="H9943" i="75"/>
  <c r="H9944" i="75"/>
  <c r="H9945" i="75"/>
  <c r="H9946" i="75"/>
  <c r="H9947" i="75"/>
  <c r="H9948" i="75"/>
  <c r="H9949" i="75"/>
  <c r="H9950" i="75"/>
  <c r="H9951" i="75"/>
  <c r="H9952" i="75"/>
  <c r="H9953" i="75"/>
  <c r="H9954" i="75"/>
  <c r="H9955" i="75"/>
  <c r="H9956" i="75"/>
  <c r="H9957" i="75"/>
  <c r="H9958" i="75"/>
  <c r="H9959" i="75"/>
  <c r="H9960" i="75"/>
  <c r="H9961" i="75"/>
  <c r="H9962" i="75"/>
  <c r="H9963" i="75"/>
  <c r="H9964" i="75"/>
  <c r="H9965" i="75"/>
  <c r="H9966" i="75"/>
  <c r="H9967" i="75"/>
  <c r="H9968" i="75"/>
  <c r="H9969" i="75"/>
  <c r="H9970" i="75"/>
  <c r="H9971" i="75"/>
  <c r="H9972" i="75"/>
  <c r="H9973" i="75"/>
  <c r="H9974" i="75"/>
  <c r="H9975" i="75"/>
  <c r="H9976" i="75"/>
  <c r="H9977" i="75"/>
  <c r="H9978" i="75"/>
  <c r="H9979" i="75"/>
  <c r="H9980" i="75"/>
  <c r="H9981" i="75"/>
  <c r="H9982" i="75"/>
  <c r="H9983" i="75"/>
  <c r="H9984" i="75"/>
  <c r="H9985" i="75"/>
  <c r="H9986" i="75"/>
  <c r="H9987" i="75"/>
  <c r="H9988" i="75"/>
  <c r="H9989" i="75"/>
  <c r="H9990" i="75"/>
  <c r="H9991" i="75"/>
  <c r="H9992" i="75"/>
  <c r="H9993" i="75"/>
  <c r="H9994" i="75"/>
  <c r="H9995" i="75"/>
  <c r="H9996" i="75"/>
  <c r="H9997" i="75"/>
  <c r="H9998" i="75"/>
  <c r="H9999" i="75"/>
  <c r="H10000" i="75"/>
  <c r="H10001" i="75"/>
  <c r="H10002" i="75"/>
  <c r="H10003" i="75"/>
  <c r="H10004" i="75"/>
  <c r="H10005" i="75"/>
  <c r="H10006" i="75"/>
  <c r="H10007" i="75"/>
  <c r="H10008" i="75"/>
  <c r="H10009" i="75"/>
  <c r="H10010" i="75"/>
  <c r="H10011" i="75"/>
  <c r="H10012" i="75"/>
  <c r="H10013" i="75"/>
  <c r="H10014" i="75"/>
  <c r="H10015" i="75"/>
  <c r="H10016" i="75"/>
  <c r="H10017" i="75"/>
  <c r="H10018" i="75"/>
  <c r="H10019" i="75"/>
  <c r="H10020" i="75"/>
  <c r="H10021" i="75"/>
  <c r="H10022" i="75"/>
  <c r="H10023" i="75"/>
  <c r="H10024" i="75"/>
  <c r="H10025" i="75"/>
  <c r="H10026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041" i="75"/>
  <c r="H10042" i="75"/>
  <c r="H10043" i="75"/>
  <c r="H10044" i="75"/>
  <c r="H10045" i="75"/>
  <c r="H10046" i="75"/>
  <c r="H10047" i="75"/>
  <c r="H10048" i="75"/>
  <c r="H10049" i="75"/>
  <c r="H10050" i="75"/>
  <c r="H10051" i="75"/>
  <c r="H10052" i="75"/>
  <c r="H10053" i="75"/>
  <c r="H10054" i="75"/>
  <c r="H10055" i="75"/>
  <c r="H10056" i="75"/>
  <c r="H10057" i="75"/>
  <c r="H10058" i="75"/>
  <c r="H10059" i="75"/>
  <c r="H10060" i="75"/>
  <c r="H10061" i="75"/>
  <c r="H10062" i="75"/>
  <c r="H10063" i="75"/>
  <c r="H10064" i="75"/>
  <c r="H10065" i="75"/>
  <c r="H10066" i="75"/>
  <c r="H10067" i="75"/>
  <c r="H10068" i="75"/>
  <c r="H10069" i="75"/>
  <c r="H10070" i="75"/>
  <c r="H10071" i="75"/>
  <c r="H10072" i="75"/>
  <c r="H10073" i="75"/>
  <c r="H10074" i="75"/>
  <c r="H10075" i="75"/>
  <c r="H10076" i="75"/>
  <c r="H10077" i="75"/>
  <c r="H10078" i="75"/>
  <c r="H10079" i="75"/>
  <c r="H10080" i="75"/>
  <c r="H10081" i="75"/>
  <c r="H10082" i="75"/>
  <c r="H10083" i="75"/>
  <c r="H10084" i="75"/>
  <c r="H10085" i="75"/>
  <c r="H10086" i="75"/>
  <c r="H10087" i="75"/>
  <c r="H10088" i="75"/>
  <c r="H10089" i="75"/>
  <c r="H10090" i="75"/>
  <c r="H10091" i="75"/>
  <c r="H10092" i="75"/>
  <c r="H10093" i="75"/>
  <c r="H10094" i="75"/>
  <c r="H10095" i="75"/>
  <c r="H10096" i="75"/>
  <c r="H10097" i="75"/>
  <c r="H10098" i="75"/>
  <c r="H10099" i="75"/>
  <c r="H10100" i="75"/>
  <c r="H10101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146" i="75"/>
  <c r="H10147" i="75"/>
  <c r="H10148" i="75"/>
  <c r="H10149" i="75"/>
  <c r="H10150" i="75"/>
  <c r="H10151" i="75"/>
  <c r="H10152" i="75"/>
  <c r="H10153" i="75"/>
  <c r="H10154" i="75"/>
  <c r="H10155" i="75"/>
  <c r="H10156" i="75"/>
  <c r="H10157" i="75"/>
  <c r="H10158" i="75"/>
  <c r="H10159" i="75"/>
  <c r="H10160" i="75"/>
  <c r="H10161" i="75"/>
  <c r="H10162" i="75"/>
  <c r="H10163" i="75"/>
  <c r="H10164" i="75"/>
  <c r="H10165" i="75"/>
  <c r="H10166" i="75"/>
  <c r="H10167" i="75"/>
  <c r="H10168" i="75"/>
  <c r="H10169" i="75"/>
  <c r="H10170" i="75"/>
  <c r="H10171" i="75"/>
  <c r="H10172" i="75"/>
  <c r="H10173" i="75"/>
  <c r="H10174" i="75"/>
  <c r="H10175" i="75"/>
  <c r="H10176" i="75"/>
  <c r="H10177" i="75"/>
  <c r="H10178" i="75"/>
  <c r="H10179" i="75"/>
  <c r="H10180" i="75"/>
  <c r="H10181" i="75"/>
  <c r="H10182" i="75"/>
  <c r="H10183" i="75"/>
  <c r="H10184" i="75"/>
  <c r="H10185" i="75"/>
  <c r="H10186" i="75"/>
  <c r="H10187" i="75"/>
  <c r="H10188" i="75"/>
  <c r="H10189" i="75"/>
  <c r="H10190" i="75"/>
  <c r="H10191" i="75"/>
  <c r="H10192" i="75"/>
  <c r="H10193" i="75"/>
  <c r="H10194" i="75"/>
  <c r="H10195" i="75"/>
  <c r="H10196" i="75"/>
  <c r="H10197" i="75"/>
  <c r="H10198" i="75"/>
  <c r="H10199" i="75"/>
  <c r="H10200" i="75"/>
  <c r="H10201" i="75"/>
  <c r="H10202" i="75"/>
  <c r="H10203" i="75"/>
  <c r="H10204" i="75"/>
  <c r="H10205" i="75"/>
  <c r="H10206" i="75"/>
  <c r="H10207" i="75"/>
  <c r="H10208" i="75"/>
  <c r="H10209" i="75"/>
  <c r="H10210" i="75"/>
  <c r="H10211" i="75"/>
  <c r="H10212" i="75"/>
  <c r="H10213" i="75"/>
  <c r="H10214" i="75"/>
  <c r="H10215" i="75"/>
  <c r="H10216" i="75"/>
  <c r="H10217" i="75"/>
  <c r="H10218" i="75"/>
  <c r="H10219" i="75"/>
  <c r="H10220" i="75"/>
  <c r="H10221" i="75"/>
  <c r="H10222" i="75"/>
  <c r="H10223" i="75"/>
  <c r="H10224" i="75"/>
  <c r="H10225" i="75"/>
  <c r="H10226" i="75"/>
  <c r="H10227" i="75"/>
  <c r="H10228" i="75"/>
  <c r="H10229" i="75"/>
  <c r="H10230" i="75"/>
  <c r="H10231" i="75"/>
  <c r="H10232" i="75"/>
  <c r="H10233" i="75"/>
  <c r="H10234" i="75"/>
  <c r="H10235" i="75"/>
  <c r="H10236" i="75"/>
  <c r="H10237" i="75"/>
  <c r="H10238" i="75"/>
  <c r="H10239" i="75"/>
  <c r="H10240" i="75"/>
  <c r="H10241" i="75"/>
  <c r="H10242" i="75"/>
  <c r="H10243" i="75"/>
  <c r="H10244" i="75"/>
  <c r="H10245" i="75"/>
  <c r="H10246" i="75"/>
  <c r="H10247" i="75"/>
  <c r="H10248" i="75"/>
  <c r="H10249" i="75"/>
  <c r="H10250" i="75"/>
  <c r="H10251" i="75"/>
  <c r="H10252" i="75"/>
  <c r="H10253" i="75"/>
  <c r="H10254" i="75"/>
  <c r="H10255" i="75"/>
  <c r="H10256" i="75"/>
  <c r="H10257" i="75"/>
  <c r="H10258" i="75"/>
  <c r="H10259" i="75"/>
  <c r="H10260" i="75"/>
  <c r="H10261" i="75"/>
  <c r="H10262" i="75"/>
  <c r="H10263" i="75"/>
  <c r="H10264" i="75"/>
  <c r="H10265" i="75"/>
  <c r="H9631" i="75"/>
  <c r="H9632" i="75"/>
  <c r="H9633" i="75"/>
  <c r="H9634" i="75"/>
  <c r="H9635" i="75"/>
  <c r="H9636" i="75"/>
  <c r="H9637" i="75"/>
  <c r="H9638" i="75"/>
  <c r="H9639" i="75"/>
  <c r="H9640" i="75"/>
  <c r="H9641" i="75"/>
  <c r="H9642" i="75"/>
  <c r="H9643" i="75"/>
  <c r="H9644" i="75"/>
  <c r="H9645" i="75"/>
  <c r="H9646" i="75"/>
  <c r="H9647" i="75"/>
  <c r="H9648" i="75"/>
  <c r="H9649" i="75"/>
  <c r="H9650" i="75"/>
  <c r="H9610" i="75"/>
  <c r="H9611" i="75"/>
  <c r="H9612" i="75"/>
  <c r="H9613" i="75"/>
  <c r="H9614" i="75"/>
  <c r="H9615" i="75"/>
  <c r="H9616" i="75"/>
  <c r="H9617" i="75"/>
  <c r="H9618" i="75"/>
  <c r="H9619" i="75"/>
  <c r="H9620" i="75"/>
  <c r="H9621" i="75"/>
  <c r="H9622" i="75"/>
  <c r="H9623" i="75"/>
  <c r="H9624" i="75"/>
  <c r="H9625" i="75"/>
  <c r="H9626" i="75"/>
  <c r="H9627" i="75"/>
  <c r="H9628" i="75"/>
  <c r="H9629" i="75"/>
  <c r="H9589" i="75"/>
  <c r="H9590" i="75"/>
  <c r="H9591" i="75"/>
  <c r="H9592" i="75"/>
  <c r="H9593" i="75"/>
  <c r="H9594" i="75"/>
  <c r="H9595" i="75"/>
  <c r="H9596" i="75"/>
  <c r="H9597" i="75"/>
  <c r="H9598" i="75"/>
  <c r="H9599" i="75"/>
  <c r="H9600" i="75"/>
  <c r="H9601" i="75"/>
  <c r="H9602" i="75"/>
  <c r="H9603" i="75"/>
  <c r="H9604" i="75"/>
  <c r="H9605" i="75"/>
  <c r="H9606" i="75"/>
  <c r="H9607" i="75"/>
  <c r="H9608" i="75"/>
  <c r="H9549" i="75"/>
  <c r="H9550" i="75"/>
  <c r="H9551" i="75"/>
  <c r="H9552" i="75"/>
  <c r="H9553" i="75"/>
  <c r="H9554" i="75"/>
  <c r="H9555" i="75"/>
  <c r="H9556" i="75"/>
  <c r="H9557" i="75"/>
  <c r="H9558" i="75"/>
  <c r="H9559" i="75"/>
  <c r="H9560" i="75"/>
  <c r="H9561" i="75"/>
  <c r="H9562" i="75"/>
  <c r="H9563" i="75"/>
  <c r="H9564" i="75"/>
  <c r="H9565" i="75"/>
  <c r="H9566" i="75"/>
  <c r="H9567" i="75"/>
  <c r="H9568" i="75"/>
  <c r="H9569" i="75"/>
  <c r="H9570" i="75"/>
  <c r="H9571" i="75"/>
  <c r="H9572" i="75"/>
  <c r="H9573" i="75"/>
  <c r="H9574" i="75"/>
  <c r="H9575" i="75"/>
  <c r="H9576" i="75"/>
  <c r="H9577" i="75"/>
  <c r="H9578" i="75"/>
  <c r="H9579" i="75"/>
  <c r="H9580" i="75"/>
  <c r="H9581" i="75"/>
  <c r="H9582" i="75"/>
  <c r="H9583" i="75"/>
  <c r="H9584" i="75"/>
  <c r="H9585" i="75"/>
  <c r="H9586" i="75"/>
  <c r="H9587" i="75"/>
  <c r="H9509" i="75"/>
  <c r="H9510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525" i="75"/>
  <c r="H9526" i="75"/>
  <c r="H9527" i="75"/>
  <c r="H9528" i="75"/>
  <c r="H9529" i="75"/>
  <c r="H9530" i="75"/>
  <c r="H9531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46" i="75"/>
  <c r="H9547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83" i="75"/>
  <c r="H9484" i="75"/>
  <c r="H9485" i="75"/>
  <c r="H9486" i="75"/>
  <c r="H9487" i="75"/>
  <c r="H9488" i="75"/>
  <c r="H9489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504" i="75"/>
  <c r="H9505" i="75"/>
  <c r="H9506" i="75"/>
  <c r="H9507" i="75"/>
  <c r="H9444" i="75"/>
  <c r="H9445" i="75"/>
  <c r="H9446" i="75"/>
  <c r="H9447" i="75"/>
  <c r="H9448" i="75"/>
  <c r="H9449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19" i="75"/>
  <c r="H9420" i="75"/>
  <c r="H9421" i="75"/>
  <c r="H9422" i="75"/>
  <c r="H9423" i="75"/>
  <c r="H9424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394" i="75"/>
  <c r="H9395" i="75"/>
  <c r="H9396" i="75"/>
  <c r="H9397" i="75"/>
  <c r="H9398" i="75"/>
  <c r="H9399" i="75"/>
  <c r="H9400" i="75"/>
  <c r="H9401" i="75"/>
  <c r="H9402" i="75"/>
  <c r="H9403" i="75"/>
  <c r="H9404" i="75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389" i="75"/>
  <c r="H9390" i="75"/>
  <c r="H9391" i="75"/>
  <c r="H9388" i="75" s="1"/>
  <c r="E9388" i="75" s="1"/>
  <c r="H9392" i="75"/>
  <c r="H9317" i="75"/>
  <c r="H9318" i="75"/>
  <c r="H9319" i="75"/>
  <c r="H9320" i="75"/>
  <c r="H9321" i="75"/>
  <c r="H9322" i="75"/>
  <c r="H9323" i="75"/>
  <c r="H9324" i="75"/>
  <c r="H9325" i="75"/>
  <c r="H9326" i="75"/>
  <c r="H9327" i="75"/>
  <c r="H9328" i="75"/>
  <c r="H9329" i="75"/>
  <c r="H9330" i="75"/>
  <c r="H9331" i="75"/>
  <c r="H9332" i="75"/>
  <c r="H9333" i="75"/>
  <c r="H9334" i="75"/>
  <c r="H9335" i="75"/>
  <c r="H9336" i="75"/>
  <c r="H9337" i="75"/>
  <c r="H9338" i="75"/>
  <c r="H9339" i="75"/>
  <c r="H9340" i="75"/>
  <c r="H9341" i="75"/>
  <c r="H9342" i="75"/>
  <c r="H9343" i="75"/>
  <c r="H9344" i="75"/>
  <c r="H9345" i="75"/>
  <c r="H9346" i="75"/>
  <c r="H9347" i="75"/>
  <c r="H9348" i="75"/>
  <c r="H9349" i="75"/>
  <c r="H9350" i="75"/>
  <c r="H9351" i="75"/>
  <c r="H9352" i="75"/>
  <c r="H9353" i="75"/>
  <c r="H9354" i="75"/>
  <c r="H9355" i="75"/>
  <c r="H9356" i="75"/>
  <c r="H9357" i="75"/>
  <c r="H9358" i="75"/>
  <c r="H9359" i="75"/>
  <c r="H9360" i="75"/>
  <c r="H9361" i="75"/>
  <c r="H9362" i="75"/>
  <c r="H9363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79" i="75"/>
  <c r="H9380" i="75"/>
  <c r="H9381" i="75"/>
  <c r="H9382" i="75"/>
  <c r="H9383" i="75"/>
  <c r="H9384" i="75"/>
  <c r="H9385" i="75"/>
  <c r="H9386" i="75"/>
  <c r="H9387" i="75"/>
  <c r="H9245" i="75"/>
  <c r="H9246" i="75"/>
  <c r="H9247" i="75"/>
  <c r="H9248" i="75"/>
  <c r="H9249" i="75"/>
  <c r="H9250" i="75"/>
  <c r="H9251" i="75"/>
  <c r="H9252" i="75"/>
  <c r="H9253" i="75"/>
  <c r="H9254" i="75"/>
  <c r="H9255" i="75"/>
  <c r="H9256" i="75"/>
  <c r="H9257" i="75"/>
  <c r="H9258" i="75"/>
  <c r="H9259" i="75"/>
  <c r="H9260" i="75"/>
  <c r="H9261" i="75"/>
  <c r="H9262" i="75"/>
  <c r="H9263" i="75"/>
  <c r="H9264" i="75"/>
  <c r="H9265" i="75"/>
  <c r="H9266" i="75"/>
  <c r="H9267" i="75"/>
  <c r="H9268" i="75"/>
  <c r="H9269" i="75"/>
  <c r="H9270" i="75"/>
  <c r="H9271" i="75"/>
  <c r="H9272" i="75"/>
  <c r="H9273" i="75"/>
  <c r="H9274" i="75"/>
  <c r="H9275" i="75"/>
  <c r="H9276" i="75"/>
  <c r="H9277" i="75"/>
  <c r="H9278" i="75"/>
  <c r="H9279" i="75"/>
  <c r="H9280" i="75"/>
  <c r="H9281" i="75"/>
  <c r="H9282" i="75"/>
  <c r="H9283" i="75"/>
  <c r="H9284" i="75"/>
  <c r="H9285" i="75"/>
  <c r="H9286" i="75"/>
  <c r="H9287" i="75"/>
  <c r="H9288" i="75"/>
  <c r="H9289" i="75"/>
  <c r="H9290" i="75"/>
  <c r="H9291" i="75"/>
  <c r="H9292" i="75"/>
  <c r="H9293" i="75"/>
  <c r="H9294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7" i="75"/>
  <c r="H9308" i="75"/>
  <c r="H9309" i="75"/>
  <c r="H9310" i="75"/>
  <c r="H9311" i="75"/>
  <c r="H9312" i="75"/>
  <c r="H9313" i="75"/>
  <c r="H9314" i="75"/>
  <c r="H9315" i="75"/>
  <c r="H9173" i="75"/>
  <c r="H9174" i="75"/>
  <c r="H9175" i="75"/>
  <c r="H9176" i="75"/>
  <c r="H9177" i="75"/>
  <c r="H9178" i="75"/>
  <c r="H9179" i="75"/>
  <c r="H9180" i="75"/>
  <c r="H9181" i="75"/>
  <c r="H9182" i="75"/>
  <c r="H9183" i="75"/>
  <c r="H9184" i="75"/>
  <c r="H9185" i="75"/>
  <c r="H9186" i="75"/>
  <c r="H9187" i="75"/>
  <c r="H9188" i="75"/>
  <c r="H9189" i="75"/>
  <c r="H9190" i="75"/>
  <c r="H9191" i="75"/>
  <c r="H9192" i="75"/>
  <c r="H9193" i="75"/>
  <c r="H9194" i="75"/>
  <c r="H9195" i="75"/>
  <c r="H9196" i="75"/>
  <c r="H9197" i="75"/>
  <c r="H9198" i="75"/>
  <c r="H9199" i="75"/>
  <c r="H9200" i="75"/>
  <c r="H9201" i="75"/>
  <c r="H9202" i="75"/>
  <c r="H9203" i="75"/>
  <c r="H9204" i="75"/>
  <c r="H9205" i="75"/>
  <c r="H9206" i="75"/>
  <c r="H9207" i="75"/>
  <c r="H9208" i="75"/>
  <c r="H9209" i="75"/>
  <c r="H9210" i="75"/>
  <c r="H9211" i="75"/>
  <c r="H9212" i="75"/>
  <c r="H9213" i="75"/>
  <c r="H9214" i="75"/>
  <c r="H9215" i="75"/>
  <c r="H9216" i="75"/>
  <c r="H9217" i="75"/>
  <c r="H9218" i="75"/>
  <c r="H9219" i="75"/>
  <c r="H9220" i="75"/>
  <c r="H9221" i="75"/>
  <c r="H9222" i="75"/>
  <c r="H9223" i="75"/>
  <c r="H9224" i="75"/>
  <c r="H9225" i="75"/>
  <c r="H9226" i="75"/>
  <c r="H9227" i="75"/>
  <c r="H9228" i="75"/>
  <c r="H9229" i="75"/>
  <c r="H9230" i="75"/>
  <c r="H9231" i="75"/>
  <c r="H9232" i="75"/>
  <c r="H9233" i="75"/>
  <c r="H9234" i="75"/>
  <c r="H9235" i="75"/>
  <c r="H9236" i="75"/>
  <c r="H9237" i="75"/>
  <c r="H9238" i="75"/>
  <c r="H9239" i="75"/>
  <c r="H9240" i="75"/>
  <c r="H9241" i="75"/>
  <c r="H9242" i="75"/>
  <c r="H9243" i="75"/>
  <c r="H8273" i="75"/>
  <c r="H8274" i="75"/>
  <c r="H8275" i="75"/>
  <c r="H8276" i="75"/>
  <c r="H8277" i="75"/>
  <c r="H8278" i="75"/>
  <c r="H8279" i="75"/>
  <c r="H8280" i="75"/>
  <c r="H8281" i="75"/>
  <c r="H8282" i="75"/>
  <c r="H8283" i="75"/>
  <c r="H8284" i="75"/>
  <c r="H8285" i="75"/>
  <c r="H8286" i="75"/>
  <c r="H8287" i="75"/>
  <c r="H8288" i="75"/>
  <c r="H8289" i="75"/>
  <c r="H8290" i="75"/>
  <c r="H8291" i="75"/>
  <c r="H8292" i="75"/>
  <c r="H8293" i="75"/>
  <c r="H8294" i="75"/>
  <c r="H8295" i="75"/>
  <c r="H8296" i="75"/>
  <c r="H8297" i="75"/>
  <c r="H8298" i="75"/>
  <c r="H8299" i="75"/>
  <c r="H8300" i="75"/>
  <c r="H8301" i="75"/>
  <c r="H8302" i="75"/>
  <c r="H8303" i="75"/>
  <c r="H8304" i="75"/>
  <c r="H8305" i="75"/>
  <c r="H8306" i="75"/>
  <c r="H8307" i="75"/>
  <c r="H8308" i="75"/>
  <c r="H8309" i="75"/>
  <c r="H8310" i="75"/>
  <c r="H8311" i="75"/>
  <c r="H8312" i="75"/>
  <c r="H8313" i="75"/>
  <c r="H8314" i="75"/>
  <c r="H8315" i="75"/>
  <c r="H8316" i="75"/>
  <c r="H8317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2" i="75"/>
  <c r="H8333" i="75"/>
  <c r="H8334" i="75"/>
  <c r="H8335" i="75"/>
  <c r="H8336" i="75"/>
  <c r="H8337" i="75"/>
  <c r="H8338" i="75"/>
  <c r="H8339" i="75"/>
  <c r="H8340" i="75"/>
  <c r="H8341" i="75"/>
  <c r="H8342" i="75"/>
  <c r="H8343" i="75"/>
  <c r="H8344" i="75"/>
  <c r="H8345" i="75"/>
  <c r="H8346" i="75"/>
  <c r="H8347" i="75"/>
  <c r="H8348" i="75"/>
  <c r="H8349" i="75"/>
  <c r="H8350" i="75"/>
  <c r="H8351" i="75"/>
  <c r="H8352" i="75"/>
  <c r="H8353" i="75"/>
  <c r="H8354" i="75"/>
  <c r="H8355" i="75"/>
  <c r="H8356" i="75"/>
  <c r="H8357" i="75"/>
  <c r="H8358" i="75"/>
  <c r="H8359" i="75"/>
  <c r="H8360" i="75"/>
  <c r="H8361" i="75"/>
  <c r="H8362" i="75"/>
  <c r="H8363" i="75"/>
  <c r="H8364" i="75"/>
  <c r="H8365" i="75"/>
  <c r="H8366" i="75"/>
  <c r="H8367" i="75"/>
  <c r="H8368" i="75"/>
  <c r="H8369" i="75"/>
  <c r="H8370" i="75"/>
  <c r="H8371" i="75"/>
  <c r="H8372" i="75"/>
  <c r="H8373" i="75"/>
  <c r="H8374" i="75"/>
  <c r="H8375" i="75"/>
  <c r="H8376" i="75"/>
  <c r="H8377" i="75"/>
  <c r="H8378" i="75"/>
  <c r="H8379" i="75"/>
  <c r="H8380" i="75"/>
  <c r="H8381" i="75"/>
  <c r="H8382" i="75"/>
  <c r="H8383" i="75"/>
  <c r="H8384" i="75"/>
  <c r="H8385" i="75"/>
  <c r="H8386" i="75"/>
  <c r="H8387" i="75"/>
  <c r="H8388" i="75"/>
  <c r="H8389" i="75"/>
  <c r="H8390" i="75"/>
  <c r="H8391" i="75"/>
  <c r="H8392" i="75"/>
  <c r="H8393" i="75"/>
  <c r="H8394" i="75"/>
  <c r="H8395" i="75"/>
  <c r="H8396" i="75"/>
  <c r="H8397" i="75"/>
  <c r="H8398" i="75"/>
  <c r="H8399" i="75"/>
  <c r="H8400" i="75"/>
  <c r="H8401" i="75"/>
  <c r="H8402" i="75"/>
  <c r="H8403" i="75"/>
  <c r="H8404" i="75"/>
  <c r="H8405" i="75"/>
  <c r="H8406" i="75"/>
  <c r="H8407" i="75"/>
  <c r="H8408" i="75"/>
  <c r="H8409" i="75"/>
  <c r="H8410" i="75"/>
  <c r="H8411" i="75"/>
  <c r="H8412" i="75"/>
  <c r="H8413" i="75"/>
  <c r="H8414" i="75"/>
  <c r="H8415" i="75"/>
  <c r="H8416" i="75"/>
  <c r="H8417" i="75"/>
  <c r="H8418" i="75"/>
  <c r="H8419" i="75"/>
  <c r="H8420" i="75"/>
  <c r="H8421" i="75"/>
  <c r="H8422" i="75"/>
  <c r="H8423" i="75"/>
  <c r="H8424" i="75"/>
  <c r="H8425" i="75"/>
  <c r="H8426" i="75"/>
  <c r="H8427" i="75"/>
  <c r="H8428" i="75"/>
  <c r="H8429" i="75"/>
  <c r="H8430" i="75"/>
  <c r="H8431" i="75"/>
  <c r="H8432" i="75"/>
  <c r="H8433" i="75"/>
  <c r="H8434" i="75"/>
  <c r="H8435" i="75"/>
  <c r="H8436" i="75"/>
  <c r="H8437" i="75"/>
  <c r="H8438" i="75"/>
  <c r="H8439" i="75"/>
  <c r="H8440" i="75"/>
  <c r="H8441" i="75"/>
  <c r="H8442" i="75"/>
  <c r="H8443" i="75"/>
  <c r="H8444" i="75"/>
  <c r="H8445" i="75"/>
  <c r="H8446" i="75"/>
  <c r="H8447" i="75"/>
  <c r="H8448" i="75"/>
  <c r="H8449" i="75"/>
  <c r="H8450" i="75"/>
  <c r="H8451" i="75"/>
  <c r="H8452" i="75"/>
  <c r="H8453" i="75"/>
  <c r="H8454" i="75"/>
  <c r="H8455" i="75"/>
  <c r="H8456" i="75"/>
  <c r="H8457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1" i="75"/>
  <c r="H8472" i="75"/>
  <c r="H8473" i="75"/>
  <c r="H8474" i="75"/>
  <c r="H8475" i="75"/>
  <c r="H8476" i="75"/>
  <c r="H8477" i="75"/>
  <c r="H8478" i="75"/>
  <c r="H8479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3" i="75"/>
  <c r="H8494" i="75"/>
  <c r="H8495" i="75"/>
  <c r="H8496" i="75"/>
  <c r="H8497" i="75"/>
  <c r="H8498" i="75"/>
  <c r="H8499" i="75"/>
  <c r="H8500" i="75"/>
  <c r="H8501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5" i="75"/>
  <c r="H8516" i="75"/>
  <c r="H8517" i="75"/>
  <c r="H8518" i="75"/>
  <c r="H8519" i="75"/>
  <c r="H8520" i="75"/>
  <c r="H8521" i="75"/>
  <c r="H8522" i="75"/>
  <c r="H8523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7" i="75"/>
  <c r="H8538" i="75"/>
  <c r="H8539" i="75"/>
  <c r="H8540" i="75"/>
  <c r="H8541" i="75"/>
  <c r="H8542" i="75"/>
  <c r="H8543" i="75"/>
  <c r="H8544" i="75"/>
  <c r="H8545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59" i="75"/>
  <c r="H8560" i="75"/>
  <c r="H8561" i="75"/>
  <c r="H8562" i="75"/>
  <c r="H8563" i="75"/>
  <c r="H8564" i="75"/>
  <c r="H8565" i="75"/>
  <c r="H8566" i="75"/>
  <c r="H8567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1" i="75"/>
  <c r="H8582" i="75"/>
  <c r="H8583" i="75"/>
  <c r="H8584" i="75"/>
  <c r="H8585" i="75"/>
  <c r="H8586" i="75"/>
  <c r="H8587" i="75"/>
  <c r="H8588" i="75"/>
  <c r="H8589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3" i="75"/>
  <c r="H8604" i="75"/>
  <c r="H8605" i="75"/>
  <c r="H8606" i="75"/>
  <c r="H8607" i="75"/>
  <c r="H8608" i="75"/>
  <c r="H8609" i="75"/>
  <c r="H8610" i="75"/>
  <c r="H8611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5" i="75"/>
  <c r="H8626" i="75"/>
  <c r="H8627" i="75"/>
  <c r="H8628" i="75"/>
  <c r="H8629" i="75"/>
  <c r="H8630" i="75"/>
  <c r="H8631" i="75"/>
  <c r="H8632" i="75"/>
  <c r="H8633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7" i="75"/>
  <c r="H8648" i="75"/>
  <c r="H8649" i="75"/>
  <c r="H8650" i="75"/>
  <c r="H8651" i="75"/>
  <c r="H8652" i="75"/>
  <c r="H8653" i="75"/>
  <c r="H8654" i="75"/>
  <c r="H8655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69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4" i="75"/>
  <c r="H8685" i="75"/>
  <c r="H8686" i="75"/>
  <c r="H8687" i="75"/>
  <c r="H8688" i="75"/>
  <c r="H8689" i="75"/>
  <c r="H8690" i="75"/>
  <c r="H8691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6" i="75"/>
  <c r="H8707" i="75"/>
  <c r="H8708" i="75"/>
  <c r="H8709" i="75"/>
  <c r="H8710" i="75"/>
  <c r="H8711" i="75"/>
  <c r="H8712" i="75"/>
  <c r="H8713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8" i="75"/>
  <c r="H8729" i="75"/>
  <c r="H8730" i="75"/>
  <c r="H8731" i="75"/>
  <c r="H8732" i="75"/>
  <c r="H8733" i="75"/>
  <c r="H8734" i="75"/>
  <c r="H8735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0" i="75"/>
  <c r="H8751" i="75"/>
  <c r="H8752" i="75"/>
  <c r="H8753" i="75"/>
  <c r="H8754" i="75"/>
  <c r="H8755" i="75"/>
  <c r="H8756" i="75"/>
  <c r="H8757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2" i="75"/>
  <c r="H8773" i="75"/>
  <c r="H8774" i="75"/>
  <c r="H8775" i="75"/>
  <c r="H8776" i="75"/>
  <c r="H8777" i="75"/>
  <c r="H8778" i="75"/>
  <c r="H8779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4" i="75"/>
  <c r="H8795" i="75"/>
  <c r="H8796" i="75"/>
  <c r="H8797" i="75"/>
  <c r="H8798" i="75"/>
  <c r="H8799" i="75"/>
  <c r="H8800" i="75"/>
  <c r="H8801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6" i="75"/>
  <c r="H8817" i="75"/>
  <c r="H8818" i="75"/>
  <c r="H8819" i="75"/>
  <c r="H8820" i="75"/>
  <c r="H8821" i="75"/>
  <c r="H8822" i="75"/>
  <c r="H8823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8" i="75"/>
  <c r="H8839" i="75"/>
  <c r="H8840" i="75"/>
  <c r="H8841" i="75"/>
  <c r="H8842" i="75"/>
  <c r="H8843" i="75"/>
  <c r="H8844" i="75"/>
  <c r="H8845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0" i="75"/>
  <c r="H8861" i="75"/>
  <c r="H8862" i="75"/>
  <c r="H8863" i="75"/>
  <c r="H8864" i="75"/>
  <c r="H8865" i="75"/>
  <c r="H8866" i="75"/>
  <c r="H8867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2" i="75"/>
  <c r="H8883" i="75"/>
  <c r="H8884" i="75"/>
  <c r="H8885" i="75"/>
  <c r="H8886" i="75"/>
  <c r="H8887" i="75"/>
  <c r="H8888" i="75"/>
  <c r="H8889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4" i="75"/>
  <c r="H8905" i="75"/>
  <c r="H8906" i="75"/>
  <c r="H8907" i="75"/>
  <c r="H8908" i="75"/>
  <c r="H8909" i="75"/>
  <c r="H8910" i="75"/>
  <c r="H8911" i="75"/>
  <c r="H8912" i="75"/>
  <c r="H8913" i="75"/>
  <c r="H8914" i="75"/>
  <c r="H8915" i="75"/>
  <c r="H8916" i="75"/>
  <c r="H8917" i="75"/>
  <c r="H8918" i="75"/>
  <c r="H8919" i="75"/>
  <c r="H8920" i="75"/>
  <c r="H8921" i="75"/>
  <c r="H8922" i="75"/>
  <c r="H8923" i="75"/>
  <c r="H8924" i="75"/>
  <c r="H8925" i="75"/>
  <c r="H8926" i="75"/>
  <c r="H8927" i="75"/>
  <c r="H8928" i="75"/>
  <c r="H8929" i="75"/>
  <c r="H8930" i="75"/>
  <c r="H8931" i="75"/>
  <c r="H8932" i="75"/>
  <c r="H8933" i="75"/>
  <c r="H8934" i="75"/>
  <c r="H8935" i="75"/>
  <c r="H8936" i="75"/>
  <c r="H8937" i="75"/>
  <c r="H8938" i="75"/>
  <c r="H8939" i="75"/>
  <c r="H8940" i="75"/>
  <c r="H8941" i="75"/>
  <c r="H8942" i="75"/>
  <c r="H8943" i="75"/>
  <c r="H8944" i="75"/>
  <c r="H8945" i="75"/>
  <c r="H8946" i="75"/>
  <c r="H8947" i="75"/>
  <c r="H8948" i="75"/>
  <c r="H8949" i="75"/>
  <c r="H8950" i="75"/>
  <c r="H8951" i="75"/>
  <c r="H8952" i="75"/>
  <c r="H8953" i="75"/>
  <c r="H8954" i="75"/>
  <c r="H8955" i="75"/>
  <c r="H8956" i="75"/>
  <c r="H8957" i="75"/>
  <c r="H8958" i="75"/>
  <c r="H8959" i="75"/>
  <c r="H8960" i="75"/>
  <c r="H8961" i="75"/>
  <c r="H8962" i="75"/>
  <c r="H8963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7" i="75"/>
  <c r="H8978" i="75"/>
  <c r="H8979" i="75"/>
  <c r="H8980" i="75"/>
  <c r="H8981" i="75"/>
  <c r="H8982" i="75"/>
  <c r="H8983" i="75"/>
  <c r="H8984" i="75"/>
  <c r="H8985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8999" i="75"/>
  <c r="H9000" i="75"/>
  <c r="H9001" i="75"/>
  <c r="H9002" i="75"/>
  <c r="H9003" i="75"/>
  <c r="H9004" i="75"/>
  <c r="H9005" i="75"/>
  <c r="H9006" i="75"/>
  <c r="H9007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1" i="75"/>
  <c r="H9022" i="75"/>
  <c r="H9023" i="75"/>
  <c r="H9024" i="75"/>
  <c r="H9025" i="75"/>
  <c r="H9026" i="75"/>
  <c r="H9027" i="75"/>
  <c r="H9028" i="75"/>
  <c r="H9029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7502" i="75"/>
  <c r="H7503" i="75"/>
  <c r="H7504" i="75"/>
  <c r="H7505" i="75"/>
  <c r="H7506" i="75"/>
  <c r="H7507" i="75"/>
  <c r="H7508" i="75"/>
  <c r="H7509" i="75"/>
  <c r="H7510" i="75"/>
  <c r="H7511" i="75"/>
  <c r="H7512" i="75"/>
  <c r="H7513" i="75"/>
  <c r="H7514" i="75"/>
  <c r="H7515" i="75"/>
  <c r="H7516" i="75"/>
  <c r="H7517" i="75"/>
  <c r="H7518" i="75"/>
  <c r="H7519" i="75"/>
  <c r="H7520" i="75"/>
  <c r="H7521" i="75"/>
  <c r="H7522" i="75"/>
  <c r="H7523" i="75"/>
  <c r="H7524" i="75"/>
  <c r="H7525" i="75"/>
  <c r="H7526" i="75"/>
  <c r="H7527" i="75"/>
  <c r="H7528" i="75"/>
  <c r="H7529" i="75"/>
  <c r="H7530" i="75"/>
  <c r="H7531" i="75"/>
  <c r="H7532" i="75"/>
  <c r="H7533" i="75"/>
  <c r="H7534" i="75"/>
  <c r="H7535" i="75"/>
  <c r="H7536" i="75"/>
  <c r="H7537" i="75"/>
  <c r="H7538" i="75"/>
  <c r="H7539" i="75"/>
  <c r="H7540" i="75"/>
  <c r="H7541" i="75"/>
  <c r="H7542" i="75"/>
  <c r="H7543" i="75"/>
  <c r="H7544" i="75"/>
  <c r="H7545" i="75"/>
  <c r="H7568" i="75"/>
  <c r="H7569" i="75"/>
  <c r="H7570" i="75"/>
  <c r="H7571" i="75"/>
  <c r="H7572" i="75"/>
  <c r="H7573" i="75"/>
  <c r="H7574" i="75"/>
  <c r="H7575" i="75"/>
  <c r="H7576" i="75"/>
  <c r="H7577" i="75"/>
  <c r="H7578" i="75"/>
  <c r="H7579" i="75"/>
  <c r="H7580" i="75"/>
  <c r="H7581" i="75"/>
  <c r="H7582" i="75"/>
  <c r="H7583" i="75"/>
  <c r="H7584" i="75"/>
  <c r="H7585" i="75"/>
  <c r="H7586" i="75"/>
  <c r="H7587" i="75"/>
  <c r="H7588" i="75"/>
  <c r="H7589" i="75"/>
  <c r="H7590" i="75"/>
  <c r="H7591" i="75"/>
  <c r="H7592" i="75"/>
  <c r="H7593" i="75"/>
  <c r="H7594" i="75"/>
  <c r="H7595" i="75"/>
  <c r="H7596" i="75"/>
  <c r="H7597" i="75"/>
  <c r="H7598" i="75"/>
  <c r="H7599" i="75"/>
  <c r="H7600" i="75"/>
  <c r="H7601" i="75"/>
  <c r="H7602" i="75"/>
  <c r="H7603" i="75"/>
  <c r="H7604" i="75"/>
  <c r="H7605" i="75"/>
  <c r="H7606" i="75"/>
  <c r="H7607" i="75"/>
  <c r="H7608" i="75"/>
  <c r="H7609" i="75"/>
  <c r="H7610" i="75"/>
  <c r="H7611" i="75"/>
  <c r="H7612" i="75"/>
  <c r="H7613" i="75"/>
  <c r="H7614" i="75"/>
  <c r="H7615" i="75"/>
  <c r="H7616" i="75"/>
  <c r="H7617" i="75"/>
  <c r="H7618" i="75"/>
  <c r="H7619" i="75"/>
  <c r="H7620" i="75"/>
  <c r="H7621" i="75"/>
  <c r="H7622" i="75"/>
  <c r="H7623" i="75"/>
  <c r="H7624" i="75"/>
  <c r="H7625" i="75"/>
  <c r="H7626" i="75"/>
  <c r="H7627" i="75"/>
  <c r="H7628" i="75"/>
  <c r="H7629" i="75"/>
  <c r="H7630" i="75"/>
  <c r="H7631" i="75"/>
  <c r="H7632" i="75"/>
  <c r="H7633" i="75"/>
  <c r="H7634" i="75"/>
  <c r="H7635" i="75"/>
  <c r="H7636" i="75"/>
  <c r="H7637" i="75"/>
  <c r="H7638" i="75"/>
  <c r="H7639" i="75"/>
  <c r="H7640" i="75"/>
  <c r="H7641" i="75"/>
  <c r="H7642" i="75"/>
  <c r="H7643" i="75"/>
  <c r="H7644" i="75"/>
  <c r="H7645" i="75"/>
  <c r="H7646" i="75"/>
  <c r="H7647" i="75"/>
  <c r="H7648" i="75"/>
  <c r="H7649" i="75"/>
  <c r="H7650" i="75"/>
  <c r="H7651" i="75"/>
  <c r="H7652" i="75"/>
  <c r="H7653" i="75"/>
  <c r="H7654" i="75"/>
  <c r="H7655" i="75"/>
  <c r="H7656" i="75"/>
  <c r="H7657" i="75"/>
  <c r="H7658" i="75"/>
  <c r="H7659" i="75"/>
  <c r="H7660" i="75"/>
  <c r="H7661" i="75"/>
  <c r="H7662" i="75"/>
  <c r="H7663" i="75"/>
  <c r="H7664" i="75"/>
  <c r="H7665" i="75"/>
  <c r="H7666" i="75"/>
  <c r="H7667" i="75"/>
  <c r="H7668" i="75"/>
  <c r="H7669" i="75"/>
  <c r="H7670" i="75"/>
  <c r="H7671" i="75"/>
  <c r="H7672" i="75"/>
  <c r="H7673" i="75"/>
  <c r="H7674" i="75"/>
  <c r="H7675" i="75"/>
  <c r="H7676" i="75"/>
  <c r="H7677" i="75"/>
  <c r="H7678" i="75"/>
  <c r="H7679" i="75"/>
  <c r="H7680" i="75"/>
  <c r="H7681" i="75"/>
  <c r="H7682" i="75"/>
  <c r="H7683" i="75"/>
  <c r="H7684" i="75"/>
  <c r="H7685" i="75"/>
  <c r="H7686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0" i="75"/>
  <c r="H7701" i="75"/>
  <c r="H7702" i="75"/>
  <c r="H7703" i="75"/>
  <c r="H7704" i="75"/>
  <c r="H7705" i="75"/>
  <c r="H7706" i="75"/>
  <c r="H7707" i="75"/>
  <c r="H7708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2" i="75"/>
  <c r="H7723" i="75"/>
  <c r="H7724" i="75"/>
  <c r="H7725" i="75"/>
  <c r="H7726" i="75"/>
  <c r="H7727" i="75"/>
  <c r="H7728" i="75"/>
  <c r="H7729" i="75"/>
  <c r="H7730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4" i="75"/>
  <c r="H7745" i="75"/>
  <c r="H7746" i="75"/>
  <c r="H7747" i="75"/>
  <c r="H7748" i="75"/>
  <c r="H7749" i="75"/>
  <c r="H7750" i="75"/>
  <c r="H7751" i="75"/>
  <c r="H7752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6" i="75"/>
  <c r="H7767" i="75"/>
  <c r="H7768" i="75"/>
  <c r="H7769" i="75"/>
  <c r="H7770" i="75"/>
  <c r="H7771" i="75"/>
  <c r="H7772" i="75"/>
  <c r="H7773" i="75"/>
  <c r="H7774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8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0" i="75"/>
  <c r="H7811" i="75"/>
  <c r="H7812" i="75"/>
  <c r="H7813" i="75"/>
  <c r="H7814" i="75"/>
  <c r="H7815" i="75"/>
  <c r="H7816" i="75"/>
  <c r="H7817" i="75"/>
  <c r="H7818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2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4" i="75"/>
  <c r="H7855" i="75"/>
  <c r="H7856" i="75"/>
  <c r="H7857" i="75"/>
  <c r="H7858" i="75"/>
  <c r="H7859" i="75"/>
  <c r="H7860" i="75"/>
  <c r="H7861" i="75"/>
  <c r="H7862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6" i="75"/>
  <c r="H7877" i="75"/>
  <c r="H7878" i="75"/>
  <c r="H7879" i="75"/>
  <c r="H7880" i="75"/>
  <c r="H7881" i="75"/>
  <c r="H7882" i="75"/>
  <c r="H7883" i="75"/>
  <c r="H7884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8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3" i="75"/>
  <c r="H7914" i="75"/>
  <c r="H7915" i="75"/>
  <c r="H7916" i="75"/>
  <c r="H7917" i="75"/>
  <c r="H7918" i="75"/>
  <c r="H7919" i="75"/>
  <c r="H7920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5" i="75"/>
  <c r="H7936" i="75"/>
  <c r="H7937" i="75"/>
  <c r="H7938" i="75"/>
  <c r="H7939" i="75"/>
  <c r="H7940" i="75"/>
  <c r="H7941" i="75"/>
  <c r="H7942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7" i="75"/>
  <c r="H7958" i="75"/>
  <c r="H7959" i="75"/>
  <c r="H7960" i="75"/>
  <c r="H7961" i="75"/>
  <c r="H7962" i="75"/>
  <c r="H7963" i="75"/>
  <c r="H7964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79" i="75"/>
  <c r="H7980" i="75"/>
  <c r="H7981" i="75"/>
  <c r="H7982" i="75"/>
  <c r="H7983" i="75"/>
  <c r="H7984" i="75"/>
  <c r="H7985" i="75"/>
  <c r="H7986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1" i="75"/>
  <c r="H8002" i="75"/>
  <c r="H8003" i="75"/>
  <c r="H8004" i="75"/>
  <c r="H8005" i="75"/>
  <c r="H8006" i="75"/>
  <c r="H8007" i="75"/>
  <c r="H8008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3" i="75"/>
  <c r="H8024" i="75"/>
  <c r="H8025" i="75"/>
  <c r="H8026" i="75"/>
  <c r="H8027" i="75"/>
  <c r="H8028" i="75"/>
  <c r="H8029" i="75"/>
  <c r="H8030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5" i="75"/>
  <c r="H8046" i="75"/>
  <c r="H8047" i="75"/>
  <c r="H8048" i="75"/>
  <c r="H8049" i="75"/>
  <c r="H8050" i="75"/>
  <c r="H8051" i="75"/>
  <c r="H8052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7" i="75"/>
  <c r="H8068" i="75"/>
  <c r="H8069" i="75"/>
  <c r="H8070" i="75"/>
  <c r="H8071" i="75"/>
  <c r="H8072" i="75"/>
  <c r="H8073" i="75"/>
  <c r="H8074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89" i="75"/>
  <c r="H8090" i="75"/>
  <c r="H8091" i="75"/>
  <c r="H8092" i="75"/>
  <c r="H8093" i="75"/>
  <c r="H8094" i="75"/>
  <c r="H8095" i="75"/>
  <c r="H8096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1" i="75"/>
  <c r="H8112" i="75"/>
  <c r="H8113" i="75"/>
  <c r="H8114" i="75"/>
  <c r="H8115" i="75"/>
  <c r="H8116" i="75"/>
  <c r="H8117" i="75"/>
  <c r="H8118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3" i="75"/>
  <c r="H8134" i="75"/>
  <c r="H8135" i="75"/>
  <c r="H8136" i="75"/>
  <c r="H8137" i="75"/>
  <c r="H8138" i="75"/>
  <c r="H8139" i="75"/>
  <c r="H8140" i="75"/>
  <c r="H8141" i="75"/>
  <c r="H8142" i="75"/>
  <c r="H8143" i="75"/>
  <c r="H8144" i="75"/>
  <c r="H8145" i="75"/>
  <c r="H8146" i="75"/>
  <c r="H8147" i="75"/>
  <c r="H8148" i="75"/>
  <c r="H8149" i="75"/>
  <c r="H8150" i="75"/>
  <c r="H8151" i="75"/>
  <c r="H8152" i="75"/>
  <c r="H8153" i="75"/>
  <c r="H8154" i="75"/>
  <c r="H8155" i="75"/>
  <c r="H8156" i="75"/>
  <c r="H8157" i="75"/>
  <c r="H8158" i="75"/>
  <c r="H8159" i="75"/>
  <c r="H8160" i="75"/>
  <c r="H8161" i="75"/>
  <c r="H8162" i="75"/>
  <c r="H8163" i="75"/>
  <c r="H8164" i="75"/>
  <c r="H8165" i="75"/>
  <c r="H8166" i="75"/>
  <c r="H8167" i="75"/>
  <c r="H8168" i="75"/>
  <c r="H8169" i="75"/>
  <c r="H8170" i="75"/>
  <c r="H8171" i="75"/>
  <c r="H8172" i="75"/>
  <c r="H8173" i="75"/>
  <c r="H8174" i="75"/>
  <c r="H8175" i="75"/>
  <c r="H8176" i="75"/>
  <c r="H8177" i="75"/>
  <c r="H8178" i="75"/>
  <c r="H8179" i="75"/>
  <c r="H8180" i="75"/>
  <c r="H8181" i="75"/>
  <c r="H8182" i="75"/>
  <c r="H8183" i="75"/>
  <c r="H8184" i="75"/>
  <c r="H8185" i="75"/>
  <c r="H8186" i="75"/>
  <c r="H8187" i="75"/>
  <c r="H8188" i="75"/>
  <c r="H8189" i="75"/>
  <c r="H8190" i="75"/>
  <c r="H8191" i="75"/>
  <c r="H8192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6" i="75"/>
  <c r="H8207" i="75"/>
  <c r="H8208" i="75"/>
  <c r="H8209" i="75"/>
  <c r="H8210" i="75"/>
  <c r="H8211" i="75"/>
  <c r="H8212" i="75"/>
  <c r="H8213" i="75"/>
  <c r="H8214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8" i="75"/>
  <c r="H8229" i="75"/>
  <c r="H8230" i="75"/>
  <c r="H8231" i="75"/>
  <c r="H8232" i="75"/>
  <c r="H8233" i="75"/>
  <c r="H8234" i="75"/>
  <c r="H8235" i="75"/>
  <c r="H8236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0" i="75"/>
  <c r="H8251" i="75"/>
  <c r="H8252" i="75"/>
  <c r="H8253" i="75"/>
  <c r="H8254" i="75"/>
  <c r="H8255" i="75"/>
  <c r="H8256" i="75"/>
  <c r="H8257" i="75"/>
  <c r="H8258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6731" i="75"/>
  <c r="H6732" i="75"/>
  <c r="H6733" i="75"/>
  <c r="H6734" i="75"/>
  <c r="H6735" i="75"/>
  <c r="H6736" i="75"/>
  <c r="H6737" i="75"/>
  <c r="H6738" i="75"/>
  <c r="H6739" i="75"/>
  <c r="H6740" i="75"/>
  <c r="H6741" i="75"/>
  <c r="H6742" i="75"/>
  <c r="H6743" i="75"/>
  <c r="H6744" i="75"/>
  <c r="H6745" i="75"/>
  <c r="H6746" i="75"/>
  <c r="H6747" i="75"/>
  <c r="H6748" i="75"/>
  <c r="H6749" i="75"/>
  <c r="H6750" i="75"/>
  <c r="H6751" i="75"/>
  <c r="H6752" i="75"/>
  <c r="H6753" i="75"/>
  <c r="H6754" i="75"/>
  <c r="H6755" i="75"/>
  <c r="H6756" i="75"/>
  <c r="H6757" i="75"/>
  <c r="H6758" i="75"/>
  <c r="H6759" i="75"/>
  <c r="H6760" i="75"/>
  <c r="H6761" i="75"/>
  <c r="H6762" i="75"/>
  <c r="H6763" i="75"/>
  <c r="H6764" i="75"/>
  <c r="H6765" i="75"/>
  <c r="H6766" i="75"/>
  <c r="H6767" i="75"/>
  <c r="H6768" i="75"/>
  <c r="H6769" i="75"/>
  <c r="H6770" i="75"/>
  <c r="H6771" i="75"/>
  <c r="H6772" i="75"/>
  <c r="H6773" i="75"/>
  <c r="H6774" i="75"/>
  <c r="H6775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0" i="75"/>
  <c r="H6791" i="75"/>
  <c r="H6792" i="75"/>
  <c r="H6793" i="75"/>
  <c r="H6794" i="75"/>
  <c r="H6795" i="75"/>
  <c r="H6796" i="75"/>
  <c r="H6797" i="75"/>
  <c r="H6798" i="75"/>
  <c r="H6799" i="75"/>
  <c r="H6800" i="75"/>
  <c r="H6801" i="75"/>
  <c r="H6802" i="75"/>
  <c r="H6803" i="75"/>
  <c r="H6804" i="75"/>
  <c r="H6805" i="75"/>
  <c r="H6806" i="75"/>
  <c r="H6807" i="75"/>
  <c r="H6808" i="75"/>
  <c r="H6809" i="75"/>
  <c r="H6810" i="75"/>
  <c r="H6811" i="75"/>
  <c r="H6812" i="75"/>
  <c r="H6813" i="75"/>
  <c r="H6814" i="75"/>
  <c r="H6815" i="75"/>
  <c r="H6816" i="75"/>
  <c r="H6817" i="75"/>
  <c r="H6818" i="75"/>
  <c r="H6819" i="75"/>
  <c r="H6820" i="75"/>
  <c r="H6821" i="75"/>
  <c r="H6822" i="75"/>
  <c r="H6823" i="75"/>
  <c r="H6824" i="75"/>
  <c r="H6825" i="75"/>
  <c r="H6826" i="75"/>
  <c r="H6827" i="75"/>
  <c r="H6828" i="75"/>
  <c r="H6829" i="75"/>
  <c r="H6830" i="75"/>
  <c r="H6831" i="75"/>
  <c r="H6832" i="75"/>
  <c r="H6833" i="75"/>
  <c r="H6834" i="75"/>
  <c r="H6835" i="75"/>
  <c r="H6836" i="75"/>
  <c r="H6837" i="75"/>
  <c r="H6838" i="75"/>
  <c r="H6839" i="75"/>
  <c r="H6840" i="75"/>
  <c r="H6841" i="75"/>
  <c r="H6842" i="75"/>
  <c r="H6843" i="75"/>
  <c r="H6844" i="75"/>
  <c r="H6845" i="75"/>
  <c r="H6846" i="75"/>
  <c r="H6847" i="75"/>
  <c r="H6848" i="75"/>
  <c r="H6849" i="75"/>
  <c r="H6850" i="75"/>
  <c r="H6851" i="75"/>
  <c r="H6852" i="75"/>
  <c r="H6853" i="75"/>
  <c r="H6854" i="75"/>
  <c r="H6855" i="75"/>
  <c r="H6856" i="75"/>
  <c r="H6857" i="75"/>
  <c r="H6858" i="75"/>
  <c r="H6859" i="75"/>
  <c r="H6860" i="75"/>
  <c r="H6861" i="75"/>
  <c r="H6862" i="75"/>
  <c r="H6863" i="75"/>
  <c r="H6864" i="75"/>
  <c r="H6865" i="75"/>
  <c r="H6866" i="75"/>
  <c r="H6867" i="75"/>
  <c r="H6868" i="75"/>
  <c r="H6869" i="75"/>
  <c r="H6870" i="75"/>
  <c r="H6871" i="75"/>
  <c r="H6872" i="75"/>
  <c r="H6873" i="75"/>
  <c r="H6874" i="75"/>
  <c r="H6875" i="75"/>
  <c r="H6876" i="75"/>
  <c r="H6877" i="75"/>
  <c r="H6878" i="75"/>
  <c r="H6879" i="75"/>
  <c r="H6880" i="75"/>
  <c r="H6881" i="75"/>
  <c r="H6882" i="75"/>
  <c r="H6883" i="75"/>
  <c r="H6884" i="75"/>
  <c r="H6885" i="75"/>
  <c r="H6886" i="75"/>
  <c r="H6887" i="75"/>
  <c r="H6888" i="75"/>
  <c r="H6889" i="75"/>
  <c r="H6890" i="75"/>
  <c r="H6891" i="75"/>
  <c r="H6892" i="75"/>
  <c r="H6893" i="75"/>
  <c r="H6894" i="75"/>
  <c r="H6895" i="75"/>
  <c r="H6896" i="75"/>
  <c r="H6897" i="75"/>
  <c r="H6898" i="75"/>
  <c r="H6899" i="75"/>
  <c r="H6900" i="75"/>
  <c r="H6901" i="75"/>
  <c r="H6902" i="75"/>
  <c r="H6903" i="75"/>
  <c r="H6904" i="75"/>
  <c r="H6905" i="75"/>
  <c r="H6906" i="75"/>
  <c r="H6907" i="75"/>
  <c r="H6908" i="75"/>
  <c r="H6909" i="75"/>
  <c r="H6910" i="75"/>
  <c r="H6911" i="75"/>
  <c r="H6912" i="75"/>
  <c r="H6913" i="75"/>
  <c r="H6914" i="75"/>
  <c r="H6915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29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1" i="75"/>
  <c r="H6952" i="75"/>
  <c r="H6953" i="75"/>
  <c r="H6954" i="75"/>
  <c r="H6955" i="75"/>
  <c r="H6956" i="75"/>
  <c r="H6957" i="75"/>
  <c r="H6958" i="75"/>
  <c r="H6959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3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5" i="75"/>
  <c r="H6996" i="75"/>
  <c r="H6997" i="75"/>
  <c r="H6998" i="75"/>
  <c r="H6999" i="75"/>
  <c r="H7000" i="75"/>
  <c r="H7001" i="75"/>
  <c r="H7002" i="75"/>
  <c r="H7003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7" i="75"/>
  <c r="H7018" i="75"/>
  <c r="H7019" i="75"/>
  <c r="H7020" i="75"/>
  <c r="H7021" i="75"/>
  <c r="H7022" i="75"/>
  <c r="H7023" i="75"/>
  <c r="H7024" i="75"/>
  <c r="H7025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39" i="75"/>
  <c r="H7040" i="75"/>
  <c r="H7041" i="75"/>
  <c r="H7042" i="75"/>
  <c r="H7043" i="75"/>
  <c r="H7044" i="75"/>
  <c r="H7045" i="75"/>
  <c r="H7046" i="75"/>
  <c r="H7047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1" i="75"/>
  <c r="H7062" i="75"/>
  <c r="H7063" i="75"/>
  <c r="H7064" i="75"/>
  <c r="H7065" i="75"/>
  <c r="H7066" i="75"/>
  <c r="H7067" i="75"/>
  <c r="H7068" i="75"/>
  <c r="H7069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3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5" i="75"/>
  <c r="H7106" i="75"/>
  <c r="H7107" i="75"/>
  <c r="H7108" i="75"/>
  <c r="H7109" i="75"/>
  <c r="H7110" i="75"/>
  <c r="H7111" i="75"/>
  <c r="H7112" i="75"/>
  <c r="H7113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7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2" i="75"/>
  <c r="H7143" i="75"/>
  <c r="H7144" i="75"/>
  <c r="H7145" i="75"/>
  <c r="H7146" i="75"/>
  <c r="H7147" i="75"/>
  <c r="H7148" i="75"/>
  <c r="H7149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4" i="75"/>
  <c r="H7165" i="75"/>
  <c r="H7166" i="75"/>
  <c r="H7167" i="75"/>
  <c r="H7168" i="75"/>
  <c r="H7169" i="75"/>
  <c r="H7170" i="75"/>
  <c r="H7171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6" i="75"/>
  <c r="H7187" i="75"/>
  <c r="H7188" i="75"/>
  <c r="H7189" i="75"/>
  <c r="H7190" i="75"/>
  <c r="H7191" i="75"/>
  <c r="H7192" i="75"/>
  <c r="H7193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8" i="75"/>
  <c r="H7209" i="75"/>
  <c r="H7210" i="75"/>
  <c r="H7211" i="75"/>
  <c r="H7212" i="75"/>
  <c r="H7213" i="75"/>
  <c r="H7214" i="75"/>
  <c r="H7215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0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2" i="75"/>
  <c r="H7253" i="75"/>
  <c r="H7254" i="75"/>
  <c r="H7255" i="75"/>
  <c r="H7256" i="75"/>
  <c r="H7257" i="75"/>
  <c r="H7258" i="75"/>
  <c r="H7259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4" i="75"/>
  <c r="H7275" i="75"/>
  <c r="H7276" i="75"/>
  <c r="H7277" i="75"/>
  <c r="H7278" i="75"/>
  <c r="H7279" i="75"/>
  <c r="H7280" i="75"/>
  <c r="H7281" i="75"/>
  <c r="H7282" i="75"/>
  <c r="H7283" i="75"/>
  <c r="H7284" i="75"/>
  <c r="H7285" i="75"/>
  <c r="H7286" i="75"/>
  <c r="H7287" i="75"/>
  <c r="H7288" i="75"/>
  <c r="H7289" i="75"/>
  <c r="H7290" i="75"/>
  <c r="H7291" i="75"/>
  <c r="H7292" i="75"/>
  <c r="H7293" i="75"/>
  <c r="H7294" i="75"/>
  <c r="H7295" i="75"/>
  <c r="H7296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8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0" i="75"/>
  <c r="H7341" i="75"/>
  <c r="H7342" i="75"/>
  <c r="H7343" i="75"/>
  <c r="H7344" i="75"/>
  <c r="H7345" i="75"/>
  <c r="H7346" i="75"/>
  <c r="H7347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2" i="75"/>
  <c r="H7363" i="75"/>
  <c r="H7364" i="75"/>
  <c r="H7365" i="75"/>
  <c r="H7366" i="75"/>
  <c r="H7367" i="75"/>
  <c r="H7368" i="75"/>
  <c r="H7369" i="75"/>
  <c r="H7370" i="75"/>
  <c r="H7371" i="75"/>
  <c r="H7372" i="75"/>
  <c r="H7373" i="75"/>
  <c r="H7374" i="75"/>
  <c r="H7375" i="75"/>
  <c r="H7376" i="75"/>
  <c r="H7377" i="75"/>
  <c r="H7378" i="75"/>
  <c r="H7379" i="75"/>
  <c r="H7380" i="75"/>
  <c r="H7381" i="75"/>
  <c r="H7382" i="75"/>
  <c r="H7383" i="75"/>
  <c r="H7384" i="75"/>
  <c r="H7385" i="75"/>
  <c r="H7386" i="75"/>
  <c r="H7387" i="75"/>
  <c r="H7388" i="75"/>
  <c r="H7389" i="75"/>
  <c r="H7390" i="75"/>
  <c r="H7391" i="75"/>
  <c r="H7392" i="75"/>
  <c r="H7393" i="75"/>
  <c r="H7394" i="75"/>
  <c r="H7395" i="75"/>
  <c r="H7396" i="75"/>
  <c r="H7397" i="75"/>
  <c r="H7398" i="75"/>
  <c r="H7399" i="75"/>
  <c r="H7400" i="75"/>
  <c r="H7401" i="75"/>
  <c r="H7402" i="75"/>
  <c r="H7403" i="75"/>
  <c r="H7404" i="75"/>
  <c r="H7405" i="75"/>
  <c r="H7406" i="75"/>
  <c r="H7407" i="75"/>
  <c r="H7408" i="75"/>
  <c r="H7409" i="75"/>
  <c r="H7410" i="75"/>
  <c r="H7411" i="75"/>
  <c r="H7412" i="75"/>
  <c r="H7413" i="75"/>
  <c r="H7414" i="75"/>
  <c r="H7415" i="75"/>
  <c r="H7416" i="75"/>
  <c r="H7417" i="75"/>
  <c r="H7418" i="75"/>
  <c r="H7419" i="75"/>
  <c r="H7420" i="75"/>
  <c r="H7421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5" i="75"/>
  <c r="H7436" i="75"/>
  <c r="H7437" i="75"/>
  <c r="H7438" i="75"/>
  <c r="H7439" i="75"/>
  <c r="H7440" i="75"/>
  <c r="H7441" i="75"/>
  <c r="H7442" i="75"/>
  <c r="H7443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7" i="75"/>
  <c r="H7458" i="75"/>
  <c r="H7459" i="75"/>
  <c r="H7460" i="75"/>
  <c r="H7461" i="75"/>
  <c r="H7462" i="75"/>
  <c r="H7463" i="75"/>
  <c r="H7464" i="75"/>
  <c r="H7465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79" i="75"/>
  <c r="H7480" i="75"/>
  <c r="H7481" i="75"/>
  <c r="H7482" i="75"/>
  <c r="H7483" i="75"/>
  <c r="H7484" i="75"/>
  <c r="H7485" i="75"/>
  <c r="H7486" i="75"/>
  <c r="H7487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5960" i="75"/>
  <c r="H5961" i="75"/>
  <c r="H5962" i="75"/>
  <c r="H5963" i="75"/>
  <c r="H5964" i="75"/>
  <c r="H5965" i="75"/>
  <c r="H5966" i="75"/>
  <c r="H5967" i="75"/>
  <c r="H5968" i="75"/>
  <c r="H5969" i="75"/>
  <c r="H5970" i="75"/>
  <c r="H5971" i="75"/>
  <c r="H5972" i="75"/>
  <c r="H5973" i="75"/>
  <c r="H5974" i="75"/>
  <c r="H5975" i="75"/>
  <c r="H5976" i="75"/>
  <c r="H5977" i="75"/>
  <c r="H5978" i="75"/>
  <c r="H5979" i="75"/>
  <c r="H5980" i="75"/>
  <c r="H5981" i="75"/>
  <c r="H5982" i="75"/>
  <c r="H5983" i="75"/>
  <c r="H5984" i="75"/>
  <c r="H5985" i="75"/>
  <c r="H5986" i="75"/>
  <c r="H5987" i="75"/>
  <c r="H5988" i="75"/>
  <c r="H5989" i="75"/>
  <c r="H5990" i="75"/>
  <c r="H5991" i="75"/>
  <c r="H5992" i="75"/>
  <c r="H5993" i="75"/>
  <c r="H5994" i="75"/>
  <c r="H5995" i="75"/>
  <c r="H5996" i="75"/>
  <c r="H5997" i="75"/>
  <c r="H5998" i="75"/>
  <c r="H5999" i="75"/>
  <c r="H6000" i="75"/>
  <c r="H6001" i="75"/>
  <c r="H6002" i="75"/>
  <c r="H6003" i="75"/>
  <c r="H6004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19" i="75"/>
  <c r="H6020" i="75"/>
  <c r="H6021" i="75"/>
  <c r="H6022" i="75"/>
  <c r="H6023" i="75"/>
  <c r="H6024" i="75"/>
  <c r="H6025" i="75"/>
  <c r="H6026" i="75"/>
  <c r="H6027" i="75"/>
  <c r="H6028" i="75"/>
  <c r="H6029" i="75"/>
  <c r="H6030" i="75"/>
  <c r="H6031" i="75"/>
  <c r="H6032" i="75"/>
  <c r="H6033" i="75"/>
  <c r="H6034" i="75"/>
  <c r="H6035" i="75"/>
  <c r="H6036" i="75"/>
  <c r="H6037" i="75"/>
  <c r="H6038" i="75"/>
  <c r="H6039" i="75"/>
  <c r="H6040" i="75"/>
  <c r="H6041" i="75"/>
  <c r="H6042" i="75"/>
  <c r="H6043" i="75"/>
  <c r="H6044" i="75"/>
  <c r="H6045" i="75"/>
  <c r="H6046" i="75"/>
  <c r="H6047" i="75"/>
  <c r="H6048" i="75"/>
  <c r="H6049" i="75"/>
  <c r="H6050" i="75"/>
  <c r="H6051" i="75"/>
  <c r="H6052" i="75"/>
  <c r="H6053" i="75"/>
  <c r="H6054" i="75"/>
  <c r="H6055" i="75"/>
  <c r="H6056" i="75"/>
  <c r="H6057" i="75"/>
  <c r="H6058" i="75"/>
  <c r="H6059" i="75"/>
  <c r="H6060" i="75"/>
  <c r="H6061" i="75"/>
  <c r="H6062" i="75"/>
  <c r="H6063" i="75"/>
  <c r="H6064" i="75"/>
  <c r="H6065" i="75"/>
  <c r="H6066" i="75"/>
  <c r="H6067" i="75"/>
  <c r="H6068" i="75"/>
  <c r="H6069" i="75"/>
  <c r="H6070" i="75"/>
  <c r="H6071" i="75"/>
  <c r="H6072" i="75"/>
  <c r="H6073" i="75"/>
  <c r="H6074" i="75"/>
  <c r="H6075" i="75"/>
  <c r="H6076" i="75"/>
  <c r="H6077" i="75"/>
  <c r="H6078" i="75"/>
  <c r="H6079" i="75"/>
  <c r="H6080" i="75"/>
  <c r="H6081" i="75"/>
  <c r="H6082" i="75"/>
  <c r="H6083" i="75"/>
  <c r="H6084" i="75"/>
  <c r="H6085" i="75"/>
  <c r="H6086" i="75"/>
  <c r="H6087" i="75"/>
  <c r="H6088" i="75"/>
  <c r="H6089" i="75"/>
  <c r="H6090" i="75"/>
  <c r="H6091" i="75"/>
  <c r="H6092" i="75"/>
  <c r="H6093" i="75"/>
  <c r="H6094" i="75"/>
  <c r="H6095" i="75"/>
  <c r="H6096" i="75"/>
  <c r="H6097" i="75"/>
  <c r="H6098" i="75"/>
  <c r="H6099" i="75"/>
  <c r="H6100" i="75"/>
  <c r="H6101" i="75"/>
  <c r="H6102" i="75"/>
  <c r="H6103" i="75"/>
  <c r="H6104" i="75"/>
  <c r="H6105" i="75"/>
  <c r="H6106" i="75"/>
  <c r="H6107" i="75"/>
  <c r="H6108" i="75"/>
  <c r="H6109" i="75"/>
  <c r="H6110" i="75"/>
  <c r="H6111" i="75"/>
  <c r="H6112" i="75"/>
  <c r="H6113" i="75"/>
  <c r="H6114" i="75"/>
  <c r="H6115" i="75"/>
  <c r="H6116" i="75"/>
  <c r="H6117" i="75"/>
  <c r="H6118" i="75"/>
  <c r="H6119" i="75"/>
  <c r="H6120" i="75"/>
  <c r="H6121" i="75"/>
  <c r="H6122" i="75"/>
  <c r="H6123" i="75"/>
  <c r="H6124" i="75"/>
  <c r="H6125" i="75"/>
  <c r="H6126" i="75"/>
  <c r="H6127" i="75"/>
  <c r="H6128" i="75"/>
  <c r="H6129" i="75"/>
  <c r="H6130" i="75"/>
  <c r="H6131" i="75"/>
  <c r="H6132" i="75"/>
  <c r="H6133" i="75"/>
  <c r="H6134" i="75"/>
  <c r="H6135" i="75"/>
  <c r="H6136" i="75"/>
  <c r="H6137" i="75"/>
  <c r="H6138" i="75"/>
  <c r="H6139" i="75"/>
  <c r="H6140" i="75"/>
  <c r="H6141" i="75"/>
  <c r="H6142" i="75"/>
  <c r="H6143" i="75"/>
  <c r="H6144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6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0" i="75"/>
  <c r="H6181" i="75"/>
  <c r="H6182" i="75"/>
  <c r="H6183" i="75"/>
  <c r="H6184" i="75"/>
  <c r="H6185" i="75"/>
  <c r="H6186" i="75"/>
  <c r="H6187" i="75"/>
  <c r="H6188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2" i="75"/>
  <c r="H6203" i="75"/>
  <c r="H6204" i="75"/>
  <c r="H6205" i="75"/>
  <c r="H6206" i="75"/>
  <c r="H6207" i="75"/>
  <c r="H6208" i="75"/>
  <c r="H6209" i="75"/>
  <c r="H6210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4" i="75"/>
  <c r="H6225" i="75"/>
  <c r="H6226" i="75"/>
  <c r="H6227" i="75"/>
  <c r="H6228" i="75"/>
  <c r="H6229" i="75"/>
  <c r="H6230" i="75"/>
  <c r="H6231" i="75"/>
  <c r="H6232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6" i="75"/>
  <c r="H6247" i="75"/>
  <c r="H6248" i="75"/>
  <c r="H6249" i="75"/>
  <c r="H6250" i="75"/>
  <c r="H6251" i="75"/>
  <c r="H6252" i="75"/>
  <c r="H6253" i="75"/>
  <c r="H6254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8" i="75"/>
  <c r="H6269" i="75"/>
  <c r="H6270" i="75"/>
  <c r="H6271" i="75"/>
  <c r="H6272" i="75"/>
  <c r="H6273" i="75"/>
  <c r="H6274" i="75"/>
  <c r="H6275" i="75"/>
  <c r="H6276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0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2" i="75"/>
  <c r="H6313" i="75"/>
  <c r="H6314" i="75"/>
  <c r="H6315" i="75"/>
  <c r="H6316" i="75"/>
  <c r="H6317" i="75"/>
  <c r="H6318" i="75"/>
  <c r="H6319" i="75"/>
  <c r="H6320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4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1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3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5" i="75"/>
  <c r="H6416" i="75"/>
  <c r="H6417" i="75"/>
  <c r="H6418" i="75"/>
  <c r="H6419" i="75"/>
  <c r="H6420" i="75"/>
  <c r="H6421" i="75"/>
  <c r="H6422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7" i="75"/>
  <c r="H6438" i="75"/>
  <c r="H6439" i="75"/>
  <c r="H6440" i="75"/>
  <c r="H6441" i="75"/>
  <c r="H6442" i="75"/>
  <c r="H6443" i="75"/>
  <c r="H6444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59" i="75"/>
  <c r="H6460" i="75"/>
  <c r="H6461" i="75"/>
  <c r="H6462" i="75"/>
  <c r="H6463" i="75"/>
  <c r="H6464" i="75"/>
  <c r="H6465" i="75"/>
  <c r="H6466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1" i="75"/>
  <c r="H6482" i="75"/>
  <c r="H6483" i="75"/>
  <c r="H6484" i="75"/>
  <c r="H6485" i="75"/>
  <c r="H6486" i="75"/>
  <c r="H6487" i="75"/>
  <c r="H6488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3" i="75"/>
  <c r="H6504" i="75"/>
  <c r="H6505" i="75"/>
  <c r="H6506" i="75"/>
  <c r="H6507" i="75"/>
  <c r="H6508" i="75"/>
  <c r="H6509" i="75"/>
  <c r="H6510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5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7" i="75"/>
  <c r="H6548" i="75"/>
  <c r="H6549" i="75"/>
  <c r="H6550" i="75"/>
  <c r="H6551" i="75"/>
  <c r="H6552" i="75"/>
  <c r="H6553" i="75"/>
  <c r="H6554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69" i="75"/>
  <c r="H6570" i="75"/>
  <c r="H6571" i="75"/>
  <c r="H6572" i="75"/>
  <c r="H6573" i="75"/>
  <c r="H6574" i="75"/>
  <c r="H6575" i="75"/>
  <c r="H6576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1" i="75"/>
  <c r="H6592" i="75"/>
  <c r="H6593" i="75"/>
  <c r="H6594" i="75"/>
  <c r="H6595" i="75"/>
  <c r="H6596" i="75"/>
  <c r="H6597" i="75"/>
  <c r="H6598" i="75"/>
  <c r="H6599" i="75"/>
  <c r="H6600" i="75"/>
  <c r="H6601" i="75"/>
  <c r="H6602" i="75"/>
  <c r="H6603" i="75"/>
  <c r="H6604" i="75"/>
  <c r="H6605" i="75"/>
  <c r="H6606" i="75"/>
  <c r="H6607" i="75"/>
  <c r="H6608" i="75"/>
  <c r="H6609" i="75"/>
  <c r="H6610" i="75"/>
  <c r="H6611" i="75"/>
  <c r="H6612" i="75"/>
  <c r="H6613" i="75"/>
  <c r="H6614" i="75"/>
  <c r="H6615" i="75"/>
  <c r="H6616" i="75"/>
  <c r="H6617" i="75"/>
  <c r="H6618" i="75"/>
  <c r="H6619" i="75"/>
  <c r="H6620" i="75"/>
  <c r="H6621" i="75"/>
  <c r="H6622" i="75"/>
  <c r="H6623" i="75"/>
  <c r="H6624" i="75"/>
  <c r="H6625" i="75"/>
  <c r="H6626" i="75"/>
  <c r="H6627" i="75"/>
  <c r="H6628" i="75"/>
  <c r="H6629" i="75"/>
  <c r="H6630" i="75"/>
  <c r="H6631" i="75"/>
  <c r="H6632" i="75"/>
  <c r="H6633" i="75"/>
  <c r="H6634" i="75"/>
  <c r="H6635" i="75"/>
  <c r="H6636" i="75"/>
  <c r="H6637" i="75"/>
  <c r="H6638" i="75"/>
  <c r="H6639" i="75"/>
  <c r="H6640" i="75"/>
  <c r="H6641" i="75"/>
  <c r="H6642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4" i="75"/>
  <c r="H6665" i="75"/>
  <c r="H6666" i="75"/>
  <c r="H6667" i="75"/>
  <c r="H6668" i="75"/>
  <c r="H6669" i="75"/>
  <c r="H6670" i="75"/>
  <c r="H6671" i="75"/>
  <c r="H6672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6" i="75"/>
  <c r="H6687" i="75"/>
  <c r="H6688" i="75"/>
  <c r="H6689" i="75"/>
  <c r="H6690" i="75"/>
  <c r="H6691" i="75"/>
  <c r="H6692" i="75"/>
  <c r="H6693" i="75"/>
  <c r="H6694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8" i="75"/>
  <c r="H6709" i="75"/>
  <c r="H6710" i="75"/>
  <c r="H6711" i="75"/>
  <c r="H6712" i="75"/>
  <c r="H6713" i="75"/>
  <c r="H6714" i="75"/>
  <c r="H6715" i="75"/>
  <c r="H6716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H5902" i="75"/>
  <c r="H5903" i="75"/>
  <c r="H5904" i="75"/>
  <c r="H5905" i="75"/>
  <c r="H5906" i="75"/>
  <c r="H5907" i="75"/>
  <c r="H5908" i="75"/>
  <c r="H5909" i="75"/>
  <c r="H5910" i="75"/>
  <c r="H5911" i="75"/>
  <c r="H5912" i="75"/>
  <c r="H5913" i="75"/>
  <c r="H5914" i="75"/>
  <c r="H5915" i="75"/>
  <c r="H5916" i="75"/>
  <c r="H5917" i="75"/>
  <c r="H5918" i="75"/>
  <c r="H5919" i="75"/>
  <c r="H5920" i="75"/>
  <c r="H5921" i="75"/>
  <c r="H5922" i="75"/>
  <c r="H5923" i="75"/>
  <c r="H5924" i="75"/>
  <c r="H5925" i="75"/>
  <c r="H5926" i="75"/>
  <c r="H5927" i="75"/>
  <c r="H5928" i="75"/>
  <c r="H5929" i="75"/>
  <c r="H5930" i="75"/>
  <c r="H5931" i="75"/>
  <c r="H5932" i="75"/>
  <c r="H5933" i="75"/>
  <c r="H5934" i="75"/>
  <c r="H5935" i="75"/>
  <c r="H5936" i="75"/>
  <c r="H5937" i="75"/>
  <c r="H5938" i="75"/>
  <c r="H5939" i="75"/>
  <c r="H5940" i="75"/>
  <c r="H5941" i="75"/>
  <c r="H5942" i="75"/>
  <c r="H5943" i="75"/>
  <c r="H5944" i="75"/>
  <c r="H5945" i="75"/>
  <c r="H5946" i="75"/>
  <c r="H5947" i="75"/>
  <c r="H5948" i="75"/>
  <c r="H5949" i="75"/>
  <c r="H5950" i="75"/>
  <c r="H5951" i="75"/>
  <c r="H5952" i="75"/>
  <c r="H5953" i="75"/>
  <c r="H5954" i="75"/>
  <c r="H5955" i="75"/>
  <c r="H5956" i="75"/>
  <c r="H5957" i="75"/>
  <c r="H5958" i="75"/>
  <c r="H5844" i="75"/>
  <c r="H5845" i="75"/>
  <c r="H5846" i="75"/>
  <c r="H5847" i="75"/>
  <c r="H5848" i="75"/>
  <c r="H5849" i="75"/>
  <c r="H5850" i="75"/>
  <c r="H5851" i="75"/>
  <c r="H5852" i="75"/>
  <c r="H5853" i="75"/>
  <c r="H5854" i="75"/>
  <c r="H5855" i="75"/>
  <c r="H5856" i="75"/>
  <c r="H5857" i="75"/>
  <c r="H5858" i="75"/>
  <c r="H5859" i="75"/>
  <c r="H5860" i="75"/>
  <c r="H5861" i="75"/>
  <c r="H5862" i="75"/>
  <c r="H5863" i="75"/>
  <c r="H5864" i="75"/>
  <c r="H5865" i="75"/>
  <c r="H5866" i="75"/>
  <c r="H5867" i="75"/>
  <c r="H5868" i="75"/>
  <c r="H5869" i="75"/>
  <c r="H5870" i="75"/>
  <c r="H5871" i="75"/>
  <c r="H5872" i="75"/>
  <c r="H5873" i="75"/>
  <c r="H5874" i="75"/>
  <c r="H5875" i="75"/>
  <c r="H5876" i="75"/>
  <c r="H5877" i="75"/>
  <c r="H5878" i="75"/>
  <c r="H5879" i="75"/>
  <c r="H5880" i="75"/>
  <c r="H5881" i="75"/>
  <c r="H5882" i="75"/>
  <c r="H5883" i="75"/>
  <c r="H5884" i="75"/>
  <c r="H5885" i="75"/>
  <c r="H5886" i="75"/>
  <c r="H5887" i="75"/>
  <c r="H5888" i="75"/>
  <c r="H5889" i="75"/>
  <c r="H5890" i="75"/>
  <c r="H5891" i="75"/>
  <c r="H5892" i="75"/>
  <c r="H5893" i="75"/>
  <c r="H5894" i="75"/>
  <c r="H5895" i="75"/>
  <c r="H5896" i="75"/>
  <c r="H5897" i="75"/>
  <c r="H5898" i="75"/>
  <c r="H5899" i="75"/>
  <c r="H5900" i="75"/>
  <c r="H5786" i="75"/>
  <c r="H5787" i="75"/>
  <c r="H5788" i="75"/>
  <c r="H5789" i="75"/>
  <c r="H5790" i="75"/>
  <c r="H5791" i="75"/>
  <c r="H5792" i="75"/>
  <c r="H5793" i="75"/>
  <c r="H5794" i="75"/>
  <c r="H5795" i="75"/>
  <c r="H5796" i="75"/>
  <c r="H5797" i="75"/>
  <c r="H5798" i="75"/>
  <c r="H5799" i="75"/>
  <c r="H5800" i="75"/>
  <c r="H5801" i="75"/>
  <c r="H5802" i="75"/>
  <c r="H5803" i="75"/>
  <c r="H5804" i="75"/>
  <c r="H5805" i="75"/>
  <c r="H5806" i="75"/>
  <c r="H5807" i="75"/>
  <c r="H5808" i="75"/>
  <c r="H5809" i="75"/>
  <c r="H5810" i="75"/>
  <c r="H5811" i="75"/>
  <c r="H5812" i="75"/>
  <c r="H5813" i="75"/>
  <c r="H5814" i="75"/>
  <c r="H5815" i="75"/>
  <c r="H5816" i="75"/>
  <c r="H5817" i="75"/>
  <c r="H5818" i="75"/>
  <c r="H5819" i="75"/>
  <c r="H5820" i="75"/>
  <c r="H5821" i="75"/>
  <c r="H5822" i="75"/>
  <c r="H5823" i="75"/>
  <c r="H5824" i="75"/>
  <c r="H5825" i="75"/>
  <c r="H5826" i="75"/>
  <c r="H5827" i="75"/>
  <c r="H5828" i="75"/>
  <c r="H5829" i="75"/>
  <c r="H5830" i="75"/>
  <c r="H5831" i="75"/>
  <c r="H5832" i="75"/>
  <c r="H5833" i="75"/>
  <c r="H5834" i="75"/>
  <c r="H5835" i="75"/>
  <c r="H5836" i="75"/>
  <c r="H5837" i="75"/>
  <c r="H5838" i="75"/>
  <c r="H5839" i="75"/>
  <c r="H5840" i="75"/>
  <c r="H5841" i="75"/>
  <c r="H5842" i="75"/>
  <c r="H5735" i="75"/>
  <c r="H5736" i="75"/>
  <c r="H5737" i="75"/>
  <c r="H5738" i="75"/>
  <c r="H5739" i="75"/>
  <c r="H5740" i="75"/>
  <c r="H5741" i="75"/>
  <c r="H5742" i="75"/>
  <c r="H5743" i="75"/>
  <c r="H5744" i="75"/>
  <c r="H5745" i="75"/>
  <c r="H5746" i="75"/>
  <c r="H5747" i="75"/>
  <c r="H5748" i="75"/>
  <c r="H5749" i="75"/>
  <c r="H5750" i="75"/>
  <c r="H5751" i="75"/>
  <c r="H5752" i="75"/>
  <c r="H5753" i="75"/>
  <c r="H5754" i="75"/>
  <c r="H5755" i="75"/>
  <c r="H5756" i="75"/>
  <c r="H5757" i="75"/>
  <c r="H5758" i="75"/>
  <c r="H5759" i="75"/>
  <c r="H5760" i="75"/>
  <c r="H5761" i="75"/>
  <c r="H5762" i="75"/>
  <c r="H5763" i="75"/>
  <c r="H5764" i="75"/>
  <c r="H5765" i="75"/>
  <c r="H5766" i="75"/>
  <c r="H5767" i="75"/>
  <c r="H5768" i="75"/>
  <c r="H5769" i="75"/>
  <c r="H5770" i="75"/>
  <c r="H5771" i="75"/>
  <c r="H5772" i="75"/>
  <c r="H5773" i="75"/>
  <c r="H5774" i="75"/>
  <c r="H5775" i="75"/>
  <c r="H5776" i="75"/>
  <c r="H5777" i="75"/>
  <c r="H5778" i="75"/>
  <c r="H5779" i="75"/>
  <c r="H5780" i="75"/>
  <c r="H5781" i="75"/>
  <c r="H5782" i="75"/>
  <c r="H5783" i="75"/>
  <c r="H5784" i="75"/>
  <c r="H5684" i="75"/>
  <c r="H5685" i="75"/>
  <c r="H5686" i="75"/>
  <c r="H5687" i="75"/>
  <c r="H5688" i="75"/>
  <c r="H5689" i="75"/>
  <c r="H5690" i="75"/>
  <c r="H5691" i="75"/>
  <c r="H5692" i="75"/>
  <c r="H5693" i="75"/>
  <c r="H5694" i="75"/>
  <c r="H5695" i="75"/>
  <c r="H5696" i="75"/>
  <c r="H5697" i="75"/>
  <c r="H5698" i="75"/>
  <c r="H5699" i="75"/>
  <c r="H5700" i="75"/>
  <c r="H5701" i="75"/>
  <c r="H5702" i="75"/>
  <c r="H5703" i="75"/>
  <c r="H5704" i="75"/>
  <c r="H5705" i="75"/>
  <c r="H5706" i="75"/>
  <c r="H5707" i="75"/>
  <c r="H5708" i="75"/>
  <c r="H5709" i="75"/>
  <c r="H5710" i="75"/>
  <c r="H5711" i="75"/>
  <c r="H5712" i="75"/>
  <c r="H5713" i="75"/>
  <c r="H5714" i="75"/>
  <c r="H5715" i="75"/>
  <c r="H5716" i="75"/>
  <c r="H5717" i="75"/>
  <c r="H5718" i="75"/>
  <c r="H5719" i="75"/>
  <c r="H5720" i="75"/>
  <c r="H5721" i="75"/>
  <c r="H5722" i="75"/>
  <c r="H5723" i="75"/>
  <c r="H5724" i="75"/>
  <c r="H5725" i="75"/>
  <c r="H5726" i="75"/>
  <c r="H5727" i="75"/>
  <c r="H5728" i="75"/>
  <c r="H5729" i="75"/>
  <c r="H5730" i="75"/>
  <c r="H5731" i="75"/>
  <c r="H5732" i="75"/>
  <c r="H5733" i="75"/>
  <c r="H5633" i="75"/>
  <c r="H5634" i="75"/>
  <c r="H5635" i="75"/>
  <c r="H5636" i="75"/>
  <c r="H5637" i="75"/>
  <c r="H5638" i="75"/>
  <c r="H5639" i="75"/>
  <c r="H5640" i="75"/>
  <c r="H5641" i="75"/>
  <c r="H5642" i="75"/>
  <c r="H5643" i="75"/>
  <c r="H5644" i="75"/>
  <c r="H5645" i="75"/>
  <c r="H5646" i="75"/>
  <c r="H5647" i="75"/>
  <c r="H5648" i="75"/>
  <c r="H5649" i="75"/>
  <c r="H5650" i="75"/>
  <c r="H5651" i="75"/>
  <c r="H5652" i="75"/>
  <c r="H5653" i="75"/>
  <c r="H5654" i="75"/>
  <c r="H5655" i="75"/>
  <c r="H5656" i="75"/>
  <c r="H5657" i="75"/>
  <c r="H5658" i="75"/>
  <c r="H5659" i="75"/>
  <c r="H5660" i="75"/>
  <c r="H5661" i="75"/>
  <c r="H5662" i="75"/>
  <c r="H5663" i="75"/>
  <c r="H5664" i="75"/>
  <c r="H5665" i="75"/>
  <c r="H5666" i="75"/>
  <c r="H5667" i="75"/>
  <c r="H5668" i="75"/>
  <c r="H5669" i="75"/>
  <c r="H5670" i="75"/>
  <c r="H5671" i="75"/>
  <c r="H5672" i="75"/>
  <c r="H5673" i="75"/>
  <c r="H5674" i="75"/>
  <c r="H5675" i="75"/>
  <c r="H5676" i="75"/>
  <c r="H5677" i="75"/>
  <c r="H5678" i="75"/>
  <c r="H5679" i="75"/>
  <c r="H5680" i="75"/>
  <c r="H5681" i="75"/>
  <c r="H5682" i="75"/>
  <c r="H5596" i="75"/>
  <c r="H5597" i="75"/>
  <c r="H5598" i="75"/>
  <c r="H5599" i="75"/>
  <c r="H5600" i="75"/>
  <c r="H5601" i="75"/>
  <c r="H5602" i="75"/>
  <c r="H5603" i="75"/>
  <c r="H5604" i="75"/>
  <c r="H5605" i="75"/>
  <c r="H5606" i="75"/>
  <c r="H5607" i="75"/>
  <c r="H5608" i="75"/>
  <c r="H5609" i="75"/>
  <c r="H5610" i="75"/>
  <c r="H5611" i="75"/>
  <c r="H5612" i="75"/>
  <c r="H5613" i="75"/>
  <c r="H5614" i="75"/>
  <c r="H5615" i="75"/>
  <c r="H5616" i="75"/>
  <c r="H5617" i="75"/>
  <c r="H5618" i="75"/>
  <c r="H5619" i="75"/>
  <c r="H5620" i="75"/>
  <c r="H5621" i="75"/>
  <c r="H5622" i="75"/>
  <c r="H5623" i="75"/>
  <c r="H5624" i="75"/>
  <c r="H5625" i="75"/>
  <c r="H5626" i="75"/>
  <c r="H5627" i="75"/>
  <c r="H5628" i="75"/>
  <c r="H5629" i="75"/>
  <c r="H5630" i="75"/>
  <c r="H5631" i="75"/>
  <c r="H5559" i="75"/>
  <c r="H5560" i="75"/>
  <c r="H5561" i="75"/>
  <c r="H5562" i="75"/>
  <c r="H5563" i="75"/>
  <c r="H5564" i="75"/>
  <c r="H5565" i="75"/>
  <c r="H5566" i="75"/>
  <c r="H5567" i="75"/>
  <c r="H5568" i="75"/>
  <c r="H5569" i="75"/>
  <c r="H5570" i="75"/>
  <c r="H5571" i="75"/>
  <c r="H5572" i="75"/>
  <c r="H5573" i="75"/>
  <c r="H5574" i="75"/>
  <c r="H5575" i="75"/>
  <c r="H5576" i="75"/>
  <c r="H5577" i="75"/>
  <c r="H5578" i="75"/>
  <c r="H5579" i="75"/>
  <c r="H5580" i="75"/>
  <c r="H5581" i="75"/>
  <c r="H5582" i="75"/>
  <c r="H5583" i="75"/>
  <c r="H5584" i="75"/>
  <c r="H5585" i="75"/>
  <c r="H5586" i="75"/>
  <c r="H5587" i="75"/>
  <c r="H5588" i="75"/>
  <c r="H5589" i="75"/>
  <c r="H5590" i="75"/>
  <c r="H5591" i="75"/>
  <c r="H5592" i="75"/>
  <c r="H5593" i="75"/>
  <c r="H5594" i="75"/>
  <c r="H5522" i="75"/>
  <c r="H5523" i="75"/>
  <c r="H5524" i="75"/>
  <c r="H5525" i="75"/>
  <c r="H5526" i="75"/>
  <c r="H5527" i="75"/>
  <c r="H5528" i="75"/>
  <c r="H5529" i="75"/>
  <c r="H5530" i="75"/>
  <c r="H5531" i="75"/>
  <c r="H5532" i="75"/>
  <c r="H5533" i="75"/>
  <c r="H5534" i="75"/>
  <c r="H5535" i="75"/>
  <c r="H5536" i="75"/>
  <c r="H5537" i="75"/>
  <c r="H5538" i="75"/>
  <c r="H5539" i="75"/>
  <c r="H5540" i="75"/>
  <c r="H5541" i="75"/>
  <c r="H5542" i="75"/>
  <c r="H5543" i="75"/>
  <c r="H5544" i="75"/>
  <c r="H5545" i="75"/>
  <c r="H5546" i="75"/>
  <c r="H5547" i="75"/>
  <c r="H5548" i="75"/>
  <c r="H5549" i="75"/>
  <c r="H5550" i="75"/>
  <c r="H5551" i="75"/>
  <c r="H5552" i="75"/>
  <c r="H5553" i="75"/>
  <c r="H5554" i="75"/>
  <c r="H5555" i="75"/>
  <c r="H5556" i="75"/>
  <c r="H5557" i="75"/>
  <c r="H5485" i="75"/>
  <c r="H5486" i="75"/>
  <c r="H5487" i="75"/>
  <c r="H5488" i="75"/>
  <c r="H5489" i="75"/>
  <c r="H5490" i="75"/>
  <c r="H5491" i="75"/>
  <c r="H5492" i="75"/>
  <c r="H5493" i="75"/>
  <c r="H5494" i="75"/>
  <c r="H5495" i="75"/>
  <c r="H5496" i="75"/>
  <c r="H5497" i="75"/>
  <c r="H5498" i="75"/>
  <c r="H5499" i="75"/>
  <c r="H5500" i="75"/>
  <c r="H5501" i="75"/>
  <c r="H5502" i="75"/>
  <c r="H5503" i="75"/>
  <c r="H5504" i="75"/>
  <c r="H5505" i="75"/>
  <c r="H5506" i="75"/>
  <c r="H5507" i="75"/>
  <c r="H5508" i="75"/>
  <c r="H5509" i="75"/>
  <c r="H5510" i="75"/>
  <c r="H5511" i="75"/>
  <c r="H5512" i="75"/>
  <c r="H5513" i="75"/>
  <c r="H5514" i="75"/>
  <c r="H5515" i="75"/>
  <c r="H5516" i="75"/>
  <c r="H5517" i="75"/>
  <c r="H5518" i="75"/>
  <c r="H5519" i="75"/>
  <c r="H5520" i="75"/>
  <c r="H5467" i="75"/>
  <c r="H5468" i="75"/>
  <c r="H5469" i="75"/>
  <c r="H5470" i="75"/>
  <c r="H5471" i="75"/>
  <c r="H5472" i="75"/>
  <c r="H5473" i="75"/>
  <c r="H5474" i="75"/>
  <c r="H5475" i="75"/>
  <c r="H5476" i="75"/>
  <c r="H5477" i="75"/>
  <c r="H5478" i="75"/>
  <c r="H5479" i="75"/>
  <c r="H5480" i="75"/>
  <c r="H5481" i="75"/>
  <c r="H5482" i="75"/>
  <c r="H5483" i="75"/>
  <c r="H5449" i="75"/>
  <c r="H5450" i="75"/>
  <c r="H5451" i="75"/>
  <c r="H5452" i="75"/>
  <c r="H5453" i="75"/>
  <c r="H5454" i="75"/>
  <c r="H5455" i="75"/>
  <c r="H5456" i="75"/>
  <c r="H5457" i="75"/>
  <c r="H5458" i="75"/>
  <c r="H5459" i="75"/>
  <c r="H5460" i="75"/>
  <c r="H5461" i="75"/>
  <c r="H5462" i="75"/>
  <c r="H5463" i="75"/>
  <c r="H5464" i="75"/>
  <c r="H5465" i="75"/>
  <c r="H5431" i="75"/>
  <c r="H5432" i="75"/>
  <c r="H5433" i="75"/>
  <c r="H5434" i="75"/>
  <c r="H5435" i="75"/>
  <c r="H5436" i="75"/>
  <c r="H5437" i="75"/>
  <c r="H5438" i="75"/>
  <c r="H5439" i="75"/>
  <c r="H5440" i="75"/>
  <c r="H5441" i="75"/>
  <c r="H5442" i="75"/>
  <c r="H5443" i="75"/>
  <c r="H5444" i="75"/>
  <c r="H5445" i="75"/>
  <c r="H5446" i="75"/>
  <c r="H5447" i="75"/>
  <c r="A15036" i="75"/>
  <c r="A14379" i="75"/>
  <c r="A14380" i="75"/>
  <c r="A11495" i="75"/>
  <c r="A11494" i="75"/>
  <c r="A11493" i="75"/>
  <c r="A11492" i="75"/>
  <c r="A11491" i="75"/>
  <c r="A11490" i="75"/>
  <c r="A11489" i="75"/>
  <c r="A11488" i="75"/>
  <c r="A11487" i="75"/>
  <c r="A11486" i="75"/>
  <c r="A11485" i="75"/>
  <c r="A11484" i="75"/>
  <c r="A11483" i="75"/>
  <c r="A11482" i="75"/>
  <c r="A11481" i="75"/>
  <c r="A11480" i="75"/>
  <c r="A11479" i="75"/>
  <c r="A11478" i="75"/>
  <c r="A11477" i="75"/>
  <c r="A11476" i="75"/>
  <c r="A11475" i="75"/>
  <c r="A11474" i="75"/>
  <c r="A11473" i="75"/>
  <c r="A11472" i="75"/>
  <c r="A11471" i="75"/>
  <c r="A11470" i="75"/>
  <c r="A11469" i="75"/>
  <c r="A11468" i="75"/>
  <c r="A11467" i="75"/>
  <c r="A11466" i="75"/>
  <c r="A11465" i="75"/>
  <c r="A11464" i="75"/>
  <c r="A11463" i="75"/>
  <c r="A11462" i="75"/>
  <c r="A11461" i="75"/>
  <c r="A11460" i="75"/>
  <c r="A11459" i="75"/>
  <c r="A11458" i="75"/>
  <c r="A11457" i="75"/>
  <c r="A11456" i="75"/>
  <c r="A11455" i="75"/>
  <c r="A11454" i="75"/>
  <c r="A11453" i="75"/>
  <c r="A11452" i="75"/>
  <c r="A11451" i="75"/>
  <c r="A11450" i="75"/>
  <c r="A11449" i="75"/>
  <c r="A11448" i="75"/>
  <c r="A11447" i="75"/>
  <c r="A11446" i="75"/>
  <c r="A11445" i="75"/>
  <c r="A11444" i="75"/>
  <c r="A11443" i="75"/>
  <c r="A11442" i="75"/>
  <c r="A11441" i="75"/>
  <c r="A11440" i="75"/>
  <c r="A11439" i="75"/>
  <c r="A11438" i="75"/>
  <c r="A11437" i="75"/>
  <c r="A11436" i="75"/>
  <c r="A11435" i="75"/>
  <c r="A11434" i="75"/>
  <c r="A11433" i="75"/>
  <c r="A11432" i="75"/>
  <c r="A11431" i="75"/>
  <c r="A11430" i="75"/>
  <c r="A11429" i="75"/>
  <c r="A11428" i="75"/>
  <c r="A11427" i="75"/>
  <c r="A11426" i="75"/>
  <c r="A11425" i="75"/>
  <c r="A11424" i="75"/>
  <c r="A11423" i="75"/>
  <c r="A11422" i="75"/>
  <c r="A11421" i="75"/>
  <c r="A11420" i="75"/>
  <c r="A11419" i="75"/>
  <c r="A11418" i="75"/>
  <c r="A11417" i="75"/>
  <c r="A11416" i="75"/>
  <c r="A11415" i="75"/>
  <c r="A11414" i="75"/>
  <c r="A11413" i="75"/>
  <c r="A11412" i="75"/>
  <c r="A11411" i="75"/>
  <c r="A11410" i="75"/>
  <c r="A11409" i="75"/>
  <c r="A11408" i="75"/>
  <c r="A11407" i="75"/>
  <c r="A11406" i="75"/>
  <c r="A11405" i="75"/>
  <c r="A11404" i="75"/>
  <c r="A11403" i="75"/>
  <c r="A11402" i="75"/>
  <c r="A11401" i="75"/>
  <c r="A11400" i="75"/>
  <c r="A11399" i="75"/>
  <c r="A11398" i="75"/>
  <c r="A11397" i="75"/>
  <c r="A11396" i="75"/>
  <c r="A11395" i="75"/>
  <c r="A11394" i="75"/>
  <c r="A11393" i="75"/>
  <c r="A11392" i="75"/>
  <c r="A11391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161" i="75"/>
  <c r="A10162" i="75"/>
  <c r="A10163" i="75"/>
  <c r="A10164" i="75"/>
  <c r="A10165" i="75"/>
  <c r="A10166" i="75"/>
  <c r="A10167" i="75"/>
  <c r="A10168" i="75"/>
  <c r="A10169" i="75"/>
  <c r="A10170" i="75"/>
  <c r="A10171" i="75"/>
  <c r="A10172" i="75"/>
  <c r="A10173" i="75"/>
  <c r="A10174" i="75"/>
  <c r="A10175" i="75"/>
  <c r="A10176" i="75"/>
  <c r="A10177" i="75"/>
  <c r="A10178" i="75"/>
  <c r="A10179" i="75"/>
  <c r="A10180" i="75"/>
  <c r="A10181" i="75"/>
  <c r="A10182" i="75"/>
  <c r="A10183" i="75"/>
  <c r="A10184" i="75"/>
  <c r="A10185" i="75"/>
  <c r="A10186" i="75"/>
  <c r="A10187" i="75"/>
  <c r="A10188" i="75"/>
  <c r="A10189" i="75"/>
  <c r="A10190" i="75"/>
  <c r="A10191" i="75"/>
  <c r="A10192" i="75"/>
  <c r="A10193" i="75"/>
  <c r="A10194" i="75"/>
  <c r="A10195" i="75"/>
  <c r="A10196" i="75"/>
  <c r="A10197" i="75"/>
  <c r="A10198" i="75"/>
  <c r="A10199" i="75"/>
  <c r="A10200" i="75"/>
  <c r="A10201" i="75"/>
  <c r="A10202" i="75"/>
  <c r="A10203" i="75"/>
  <c r="A10204" i="75"/>
  <c r="A10205" i="75"/>
  <c r="A10206" i="75"/>
  <c r="A10207" i="75"/>
  <c r="A10208" i="75"/>
  <c r="A10209" i="75"/>
  <c r="A10210" i="75"/>
  <c r="A10211" i="75"/>
  <c r="A10212" i="75"/>
  <c r="A10213" i="75"/>
  <c r="A10214" i="75"/>
  <c r="A10215" i="75"/>
  <c r="A10216" i="75"/>
  <c r="A10217" i="75"/>
  <c r="A10218" i="75"/>
  <c r="A10219" i="75"/>
  <c r="A10220" i="75"/>
  <c r="A10221" i="75"/>
  <c r="A10222" i="75"/>
  <c r="A10223" i="75"/>
  <c r="A10224" i="75"/>
  <c r="A10225" i="75"/>
  <c r="A10226" i="75"/>
  <c r="A10227" i="75"/>
  <c r="A10228" i="75"/>
  <c r="A10229" i="75"/>
  <c r="A10230" i="75"/>
  <c r="A10231" i="75"/>
  <c r="A10232" i="75"/>
  <c r="A10233" i="75"/>
  <c r="A10234" i="75"/>
  <c r="A10235" i="75"/>
  <c r="A10236" i="75"/>
  <c r="A10237" i="75"/>
  <c r="A10238" i="75"/>
  <c r="A10239" i="75"/>
  <c r="A10240" i="75"/>
  <c r="A10241" i="75"/>
  <c r="A10242" i="75"/>
  <c r="A10243" i="75"/>
  <c r="A10244" i="75"/>
  <c r="A10245" i="75"/>
  <c r="A10246" i="75"/>
  <c r="A10247" i="75"/>
  <c r="A10248" i="75"/>
  <c r="A10249" i="75"/>
  <c r="A10250" i="75"/>
  <c r="A10251" i="75"/>
  <c r="A10252" i="75"/>
  <c r="A10253" i="75"/>
  <c r="A10254" i="75"/>
  <c r="A10255" i="75"/>
  <c r="A10256" i="75"/>
  <c r="A10257" i="75"/>
  <c r="A10258" i="75"/>
  <c r="A10259" i="75"/>
  <c r="A10260" i="75"/>
  <c r="A10261" i="75"/>
  <c r="A10262" i="75"/>
  <c r="A10263" i="75"/>
  <c r="A10264" i="75"/>
  <c r="A10265" i="75"/>
  <c r="A10146" i="75"/>
  <c r="A9650" i="75"/>
  <c r="A9649" i="75"/>
  <c r="A9648" i="75"/>
  <c r="A9647" i="75"/>
  <c r="A9646" i="75"/>
  <c r="A9645" i="75"/>
  <c r="A9644" i="75"/>
  <c r="A9643" i="75"/>
  <c r="A9642" i="75"/>
  <c r="A9641" i="75"/>
  <c r="A9640" i="75"/>
  <c r="A9639" i="75"/>
  <c r="A9638" i="75"/>
  <c r="A9637" i="75"/>
  <c r="A9636" i="75"/>
  <c r="A9635" i="75"/>
  <c r="A9629" i="75"/>
  <c r="A9628" i="75"/>
  <c r="A9627" i="75"/>
  <c r="A9626" i="75"/>
  <c r="A9625" i="75"/>
  <c r="A9624" i="75"/>
  <c r="A9623" i="75"/>
  <c r="A9622" i="75"/>
  <c r="A9621" i="75"/>
  <c r="A9620" i="75"/>
  <c r="A9619" i="75"/>
  <c r="A9618" i="75"/>
  <c r="A9617" i="75"/>
  <c r="A9616" i="75"/>
  <c r="A9615" i="75"/>
  <c r="A9614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A12798" i="75"/>
  <c r="A12797" i="75"/>
  <c r="A12796" i="75"/>
  <c r="A12795" i="75"/>
  <c r="A9391" i="75"/>
  <c r="A9392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19" i="75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H4633" i="75"/>
  <c r="H4634" i="75"/>
  <c r="H4635" i="75"/>
  <c r="H4636" i="75"/>
  <c r="H4637" i="75"/>
  <c r="H4638" i="75"/>
  <c r="H4639" i="75"/>
  <c r="H4640" i="75"/>
  <c r="H4641" i="75"/>
  <c r="H4642" i="75"/>
  <c r="H4643" i="75"/>
  <c r="H4644" i="75"/>
  <c r="H4645" i="75"/>
  <c r="H4646" i="75"/>
  <c r="H4647" i="75"/>
  <c r="H4648" i="75"/>
  <c r="H4649" i="75"/>
  <c r="H4650" i="75"/>
  <c r="H4651" i="75"/>
  <c r="H4652" i="75"/>
  <c r="H4653" i="75"/>
  <c r="H4654" i="75"/>
  <c r="H4655" i="75"/>
  <c r="H4656" i="75"/>
  <c r="H4657" i="75"/>
  <c r="H4658" i="75"/>
  <c r="H4659" i="75"/>
  <c r="H4660" i="75"/>
  <c r="H4661" i="75"/>
  <c r="H4662" i="75"/>
  <c r="H4663" i="75"/>
  <c r="H4664" i="75"/>
  <c r="H4665" i="75"/>
  <c r="H4666" i="75"/>
  <c r="H4667" i="75"/>
  <c r="H4668" i="75"/>
  <c r="H4669" i="75"/>
  <c r="H4670" i="75"/>
  <c r="H4671" i="75"/>
  <c r="H4672" i="75"/>
  <c r="H4673" i="75"/>
  <c r="H4674" i="75"/>
  <c r="H4675" i="75"/>
  <c r="H4676" i="75"/>
  <c r="H4677" i="75"/>
  <c r="H4678" i="75"/>
  <c r="H4679" i="75"/>
  <c r="H4680" i="75"/>
  <c r="H4681" i="75"/>
  <c r="H4682" i="75"/>
  <c r="H4683" i="75"/>
  <c r="H4684" i="75"/>
  <c r="H4685" i="75"/>
  <c r="H4686" i="75"/>
  <c r="H4687" i="75"/>
  <c r="H4688" i="75"/>
  <c r="H4546" i="75"/>
  <c r="H4545" i="75"/>
  <c r="H4544" i="75"/>
  <c r="H4543" i="75"/>
  <c r="H4542" i="75"/>
  <c r="H4541" i="75"/>
  <c r="H4540" i="75"/>
  <c r="H4539" i="75"/>
  <c r="H4538" i="75"/>
  <c r="H4537" i="75"/>
  <c r="H4536" i="75"/>
  <c r="H4535" i="75"/>
  <c r="H4534" i="75"/>
  <c r="H4533" i="75"/>
  <c r="H4617" i="75"/>
  <c r="H4616" i="75"/>
  <c r="H4615" i="75"/>
  <c r="H4614" i="75"/>
  <c r="H4613" i="75"/>
  <c r="H4612" i="75"/>
  <c r="H4611" i="75"/>
  <c r="H4610" i="75"/>
  <c r="H4609" i="75"/>
  <c r="H4608" i="75"/>
  <c r="H4607" i="75"/>
  <c r="H4606" i="75"/>
  <c r="H4605" i="75"/>
  <c r="H4604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8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H4562" i="75"/>
  <c r="H4563" i="75"/>
  <c r="H4564" i="75"/>
  <c r="H4565" i="75"/>
  <c r="H4566" i="75"/>
  <c r="H4567" i="75"/>
  <c r="H4568" i="75"/>
  <c r="H4569" i="75"/>
  <c r="H4570" i="75"/>
  <c r="H4571" i="75"/>
  <c r="H4572" i="75"/>
  <c r="H4573" i="75"/>
  <c r="H4574" i="75"/>
  <c r="H4575" i="75"/>
  <c r="H4576" i="75"/>
  <c r="H4577" i="75"/>
  <c r="H4578" i="75"/>
  <c r="H4579" i="75"/>
  <c r="H4580" i="75"/>
  <c r="H4581" i="75"/>
  <c r="H4582" i="75"/>
  <c r="H4583" i="75"/>
  <c r="H4584" i="75"/>
  <c r="H4585" i="75"/>
  <c r="H4586" i="75"/>
  <c r="H4587" i="75"/>
  <c r="H4588" i="75"/>
  <c r="H4589" i="75"/>
  <c r="H4590" i="75"/>
  <c r="H4591" i="75"/>
  <c r="H4592" i="75"/>
  <c r="H4593" i="75"/>
  <c r="H4594" i="75"/>
  <c r="H4595" i="75"/>
  <c r="H4596" i="75"/>
  <c r="H4597" i="75"/>
  <c r="H4598" i="75"/>
  <c r="H4599" i="75"/>
  <c r="H4600" i="75"/>
  <c r="H4601" i="75"/>
  <c r="H4602" i="75"/>
  <c r="H4603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7" i="75"/>
  <c r="H4478" i="75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H4491" i="75"/>
  <c r="H4492" i="75"/>
  <c r="H4493" i="75"/>
  <c r="H4494" i="75"/>
  <c r="H4495" i="75"/>
  <c r="H4496" i="75"/>
  <c r="H4497" i="75"/>
  <c r="H4498" i="75"/>
  <c r="H4499" i="75"/>
  <c r="H4500" i="75"/>
  <c r="H4501" i="75"/>
  <c r="H4502" i="75"/>
  <c r="H4503" i="75"/>
  <c r="H4504" i="75"/>
  <c r="H4505" i="75"/>
  <c r="H4506" i="75"/>
  <c r="H4507" i="75"/>
  <c r="H4508" i="75"/>
  <c r="H4509" i="75"/>
  <c r="H4510" i="75"/>
  <c r="H4511" i="75"/>
  <c r="H4512" i="75"/>
  <c r="H4513" i="75"/>
  <c r="H4514" i="75"/>
  <c r="H4515" i="75"/>
  <c r="H4516" i="75"/>
  <c r="H4517" i="75"/>
  <c r="H4518" i="75"/>
  <c r="H4519" i="75"/>
  <c r="H4520" i="75"/>
  <c r="H4521" i="75"/>
  <c r="H4522" i="75"/>
  <c r="H4523" i="75"/>
  <c r="H4524" i="75"/>
  <c r="H4525" i="75"/>
  <c r="H4526" i="75"/>
  <c r="H4527" i="75"/>
  <c r="H4528" i="75"/>
  <c r="H4529" i="75"/>
  <c r="H4530" i="75"/>
  <c r="H4531" i="75"/>
  <c r="H4532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H4461" i="75"/>
  <c r="H4460" i="75"/>
  <c r="H4459" i="75"/>
  <c r="H4458" i="75"/>
  <c r="H4457" i="75"/>
  <c r="H4456" i="75"/>
  <c r="H4455" i="75"/>
  <c r="H4454" i="75"/>
  <c r="H4453" i="75"/>
  <c r="H4452" i="75"/>
  <c r="H4451" i="75"/>
  <c r="H4450" i="75"/>
  <c r="H4449" i="75"/>
  <c r="H4448" i="75"/>
  <c r="H4447" i="75"/>
  <c r="H4446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H4431" i="75"/>
  <c r="H4248" i="75"/>
  <c r="H4249" i="75"/>
  <c r="H4250" i="75"/>
  <c r="H4251" i="75"/>
  <c r="H4252" i="75"/>
  <c r="H4253" i="75"/>
  <c r="H4254" i="75"/>
  <c r="H4255" i="75"/>
  <c r="H4256" i="75"/>
  <c r="H4257" i="75"/>
  <c r="H4258" i="75"/>
  <c r="H4259" i="75"/>
  <c r="H4260" i="75"/>
  <c r="H4261" i="75"/>
  <c r="H4262" i="75"/>
  <c r="H4263" i="75"/>
  <c r="H4264" i="75"/>
  <c r="H4265" i="75"/>
  <c r="H4266" i="75"/>
  <c r="H4267" i="75"/>
  <c r="H4268" i="75"/>
  <c r="H4269" i="75"/>
  <c r="H4270" i="75"/>
  <c r="H4271" i="75"/>
  <c r="H4272" i="75"/>
  <c r="H4273" i="75"/>
  <c r="H4274" i="75"/>
  <c r="H4275" i="75"/>
  <c r="H4276" i="75"/>
  <c r="H4277" i="75"/>
  <c r="H4278" i="75"/>
  <c r="H4279" i="75"/>
  <c r="H4280" i="75"/>
  <c r="H4281" i="75"/>
  <c r="H4282" i="75"/>
  <c r="H4283" i="75"/>
  <c r="H4284" i="75"/>
  <c r="H4285" i="75"/>
  <c r="H4286" i="75"/>
  <c r="H4287" i="75"/>
  <c r="H4288" i="75"/>
  <c r="H4289" i="75"/>
  <c r="H4290" i="75"/>
  <c r="H4291" i="75"/>
  <c r="H4292" i="75"/>
  <c r="H4293" i="75"/>
  <c r="H4294" i="75"/>
  <c r="H4295" i="75"/>
  <c r="H4296" i="75"/>
  <c r="H4297" i="75"/>
  <c r="H4298" i="75"/>
  <c r="H4299" i="75"/>
  <c r="H4300" i="75"/>
  <c r="H4301" i="75"/>
  <c r="H4302" i="75"/>
  <c r="H4303" i="75"/>
  <c r="H4304" i="75"/>
  <c r="H4305" i="75"/>
  <c r="H4306" i="75"/>
  <c r="H4307" i="75"/>
  <c r="H4308" i="75"/>
  <c r="H4309" i="75"/>
  <c r="H4310" i="75"/>
  <c r="H4311" i="75"/>
  <c r="H4312" i="75"/>
  <c r="H4313" i="75"/>
  <c r="H4314" i="75"/>
  <c r="H4315" i="75"/>
  <c r="H4316" i="75"/>
  <c r="H4317" i="75"/>
  <c r="H4318" i="75"/>
  <c r="H4319" i="75"/>
  <c r="H4320" i="75"/>
  <c r="H4321" i="75"/>
  <c r="H4322" i="75"/>
  <c r="H4323" i="75"/>
  <c r="H4324" i="75"/>
  <c r="H4325" i="75"/>
  <c r="H4326" i="75"/>
  <c r="H4327" i="75"/>
  <c r="H4328" i="75"/>
  <c r="H4329" i="75"/>
  <c r="H4330" i="75"/>
  <c r="H4331" i="75"/>
  <c r="H4332" i="75"/>
  <c r="H4333" i="75"/>
  <c r="H4334" i="75"/>
  <c r="H4335" i="75"/>
  <c r="H4336" i="75"/>
  <c r="H4337" i="75"/>
  <c r="H4338" i="75"/>
  <c r="H4339" i="75"/>
  <c r="H4340" i="75"/>
  <c r="H4341" i="75"/>
  <c r="H4342" i="75"/>
  <c r="H4343" i="75"/>
  <c r="H4344" i="75"/>
  <c r="H4345" i="75"/>
  <c r="H4346" i="75"/>
  <c r="H4347" i="75"/>
  <c r="H4348" i="75"/>
  <c r="H4349" i="75"/>
  <c r="H4350" i="75"/>
  <c r="H4351" i="75"/>
  <c r="H4352" i="75"/>
  <c r="H4353" i="75"/>
  <c r="H4354" i="75"/>
  <c r="H4355" i="75"/>
  <c r="H4356" i="75"/>
  <c r="H4357" i="75"/>
  <c r="H4358" i="75"/>
  <c r="H4359" i="75"/>
  <c r="H4360" i="75"/>
  <c r="H4361" i="75"/>
  <c r="H4362" i="75"/>
  <c r="H4363" i="75"/>
  <c r="H4364" i="75"/>
  <c r="H4365" i="75"/>
  <c r="H4366" i="75"/>
  <c r="H4367" i="75"/>
  <c r="H4368" i="75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3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8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H4413" i="75"/>
  <c r="H4414" i="75"/>
  <c r="H4415" i="75"/>
  <c r="H4416" i="75"/>
  <c r="H4417" i="75"/>
  <c r="H4418" i="75"/>
  <c r="H4419" i="75"/>
  <c r="H4420" i="75"/>
  <c r="H4421" i="75"/>
  <c r="H4422" i="75"/>
  <c r="H4423" i="75"/>
  <c r="H4424" i="75"/>
  <c r="H4425" i="75"/>
  <c r="H4426" i="75"/>
  <c r="H4427" i="75"/>
  <c r="H4428" i="75"/>
  <c r="H4429" i="75"/>
  <c r="H4430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H4003" i="75"/>
  <c r="H4002" i="75"/>
  <c r="H4001" i="75"/>
  <c r="H4000" i="75"/>
  <c r="H3999" i="75"/>
  <c r="H3998" i="75"/>
  <c r="H3997" i="75"/>
  <c r="H3996" i="75"/>
  <c r="H3995" i="75"/>
  <c r="H3994" i="75"/>
  <c r="H3993" i="75"/>
  <c r="H3992" i="75"/>
  <c r="H3991" i="75"/>
  <c r="H3990" i="75"/>
  <c r="H3989" i="75"/>
  <c r="H3988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H3973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H3790" i="75"/>
  <c r="H3791" i="75"/>
  <c r="H3792" i="75"/>
  <c r="H3793" i="75"/>
  <c r="H3794" i="75"/>
  <c r="H3795" i="75"/>
  <c r="H3796" i="75"/>
  <c r="H3797" i="75"/>
  <c r="H3798" i="75"/>
  <c r="H3799" i="75"/>
  <c r="H3800" i="75"/>
  <c r="H3801" i="75"/>
  <c r="H3802" i="75"/>
  <c r="H3803" i="75"/>
  <c r="H3804" i="75"/>
  <c r="H3805" i="75"/>
  <c r="H3806" i="75"/>
  <c r="H3807" i="75"/>
  <c r="H3808" i="75"/>
  <c r="H3809" i="75"/>
  <c r="H3810" i="75"/>
  <c r="H3811" i="75"/>
  <c r="H3812" i="75"/>
  <c r="H3813" i="75"/>
  <c r="H3814" i="75"/>
  <c r="H3815" i="75"/>
  <c r="H3816" i="75"/>
  <c r="H3817" i="75"/>
  <c r="H3818" i="75"/>
  <c r="H3819" i="75"/>
  <c r="H3820" i="75"/>
  <c r="H3821" i="75"/>
  <c r="H3822" i="75"/>
  <c r="H3823" i="75"/>
  <c r="H3824" i="75"/>
  <c r="H3825" i="75"/>
  <c r="H3826" i="75"/>
  <c r="H3827" i="75"/>
  <c r="H3828" i="75"/>
  <c r="H3829" i="75"/>
  <c r="H3830" i="75"/>
  <c r="H3831" i="75"/>
  <c r="H3832" i="75"/>
  <c r="H3833" i="75"/>
  <c r="H3834" i="75"/>
  <c r="H3835" i="75"/>
  <c r="H3836" i="75"/>
  <c r="H3837" i="75"/>
  <c r="H3838" i="75"/>
  <c r="H3839" i="75"/>
  <c r="H3840" i="75"/>
  <c r="H3841" i="75"/>
  <c r="H3842" i="75"/>
  <c r="H3843" i="75"/>
  <c r="H3844" i="75"/>
  <c r="H3845" i="75"/>
  <c r="H3846" i="75"/>
  <c r="H3847" i="75"/>
  <c r="H3848" i="75"/>
  <c r="H3849" i="75"/>
  <c r="H3850" i="75"/>
  <c r="H3851" i="75"/>
  <c r="H3852" i="75"/>
  <c r="H3853" i="75"/>
  <c r="H3854" i="75"/>
  <c r="H3855" i="75"/>
  <c r="H3856" i="75"/>
  <c r="H3857" i="75"/>
  <c r="H3858" i="75"/>
  <c r="H3859" i="75"/>
  <c r="H3860" i="75"/>
  <c r="H3861" i="75"/>
  <c r="H3862" i="75"/>
  <c r="H3863" i="75"/>
  <c r="H3864" i="75"/>
  <c r="H3865" i="75"/>
  <c r="H3866" i="75"/>
  <c r="H3867" i="75"/>
  <c r="H3868" i="75"/>
  <c r="H3869" i="75"/>
  <c r="H3870" i="75"/>
  <c r="H3871" i="75"/>
  <c r="H3872" i="75"/>
  <c r="H3873" i="75"/>
  <c r="H3874" i="75"/>
  <c r="H3875" i="75"/>
  <c r="H3876" i="75"/>
  <c r="H3877" i="75"/>
  <c r="H3878" i="75"/>
  <c r="H3879" i="75"/>
  <c r="H3880" i="75"/>
  <c r="H3881" i="75"/>
  <c r="H3882" i="75"/>
  <c r="H3883" i="75"/>
  <c r="H3884" i="75"/>
  <c r="H3885" i="75"/>
  <c r="H3886" i="75"/>
  <c r="H3887" i="75"/>
  <c r="H3888" i="75"/>
  <c r="H3889" i="75"/>
  <c r="H3890" i="75"/>
  <c r="H3891" i="75"/>
  <c r="H3892" i="75"/>
  <c r="H3893" i="75"/>
  <c r="H3894" i="75"/>
  <c r="H3895" i="75"/>
  <c r="H3896" i="75"/>
  <c r="H3897" i="75"/>
  <c r="H3898" i="75"/>
  <c r="H3899" i="75"/>
  <c r="H3900" i="75"/>
  <c r="H3901" i="75"/>
  <c r="H3902" i="75"/>
  <c r="H3903" i="75"/>
  <c r="H3904" i="75"/>
  <c r="H3905" i="75"/>
  <c r="H3906" i="75"/>
  <c r="H3907" i="75"/>
  <c r="H3908" i="75"/>
  <c r="H3909" i="75"/>
  <c r="H3910" i="75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5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0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955" i="75"/>
  <c r="H3956" i="75"/>
  <c r="H3957" i="75"/>
  <c r="H3958" i="75"/>
  <c r="H3959" i="75"/>
  <c r="H3960" i="75"/>
  <c r="H3961" i="75"/>
  <c r="H3962" i="75"/>
  <c r="H3963" i="75"/>
  <c r="H3964" i="75"/>
  <c r="H3965" i="75"/>
  <c r="H3966" i="75"/>
  <c r="H3967" i="75"/>
  <c r="H3968" i="75"/>
  <c r="H3969" i="75"/>
  <c r="H3970" i="75"/>
  <c r="H3971" i="75"/>
  <c r="H3972" i="75"/>
  <c r="H2825" i="75"/>
  <c r="H2826" i="75"/>
  <c r="H2827" i="75"/>
  <c r="H2828" i="75"/>
  <c r="H2829" i="75"/>
  <c r="H2830" i="75"/>
  <c r="H2831" i="75"/>
  <c r="H2832" i="75"/>
  <c r="H2833" i="75"/>
  <c r="H2834" i="75"/>
  <c r="H2835" i="75"/>
  <c r="H2836" i="75"/>
  <c r="H2837" i="75"/>
  <c r="H2838" i="75"/>
  <c r="H2839" i="75"/>
  <c r="H2840" i="75"/>
  <c r="H2841" i="75"/>
  <c r="H2842" i="75"/>
  <c r="H2843" i="75"/>
  <c r="H2844" i="75"/>
  <c r="H2845" i="75"/>
  <c r="H2846" i="75"/>
  <c r="H2847" i="75"/>
  <c r="H2848" i="75"/>
  <c r="H2849" i="75"/>
  <c r="H2850" i="75"/>
  <c r="H2851" i="75"/>
  <c r="H2852" i="75"/>
  <c r="H2853" i="75"/>
  <c r="H2854" i="75"/>
  <c r="H2855" i="75"/>
  <c r="H2856" i="75"/>
  <c r="H2857" i="75"/>
  <c r="H2858" i="75"/>
  <c r="H2859" i="75"/>
  <c r="H2860" i="75"/>
  <c r="H2861" i="75"/>
  <c r="H2862" i="75"/>
  <c r="H2863" i="75"/>
  <c r="H2864" i="75"/>
  <c r="H2865" i="75"/>
  <c r="H2866" i="75"/>
  <c r="H2867" i="75"/>
  <c r="H2868" i="75"/>
  <c r="H2869" i="75"/>
  <c r="H2870" i="75"/>
  <c r="H2871" i="75"/>
  <c r="H2872" i="75"/>
  <c r="H2873" i="75"/>
  <c r="H2874" i="75"/>
  <c r="H2875" i="75"/>
  <c r="H2876" i="75"/>
  <c r="H2877" i="75"/>
  <c r="H2878" i="75"/>
  <c r="H2879" i="75"/>
  <c r="H2880" i="75"/>
  <c r="H2881" i="75"/>
  <c r="H2882" i="75"/>
  <c r="H2883" i="75"/>
  <c r="H2884" i="75"/>
  <c r="H2885" i="75"/>
  <c r="H2886" i="75"/>
  <c r="H2887" i="75"/>
  <c r="H2888" i="75"/>
  <c r="H2889" i="75"/>
  <c r="H2890" i="75"/>
  <c r="H2891" i="75"/>
  <c r="H2892" i="75"/>
  <c r="H2893" i="75"/>
  <c r="H2894" i="75"/>
  <c r="H2895" i="75"/>
  <c r="H2896" i="75"/>
  <c r="H2897" i="75"/>
  <c r="H2898" i="75"/>
  <c r="H2899" i="75"/>
  <c r="H2900" i="75"/>
  <c r="H2901" i="75"/>
  <c r="H2902" i="75"/>
  <c r="H2903" i="75"/>
  <c r="H2904" i="75"/>
  <c r="H2905" i="75"/>
  <c r="H2906" i="75"/>
  <c r="H2907" i="75"/>
  <c r="H2908" i="75"/>
  <c r="H2909" i="75"/>
  <c r="H2910" i="75"/>
  <c r="H2911" i="75"/>
  <c r="H2912" i="75"/>
  <c r="H2913" i="75"/>
  <c r="H2914" i="75"/>
  <c r="H2915" i="75"/>
  <c r="H2916" i="75"/>
  <c r="H2917" i="75"/>
  <c r="H2918" i="75"/>
  <c r="H2919" i="75"/>
  <c r="H2920" i="75"/>
  <c r="H2921" i="75"/>
  <c r="H2922" i="75"/>
  <c r="H2923" i="75"/>
  <c r="H2924" i="75"/>
  <c r="H2925" i="75"/>
  <c r="H2926" i="75"/>
  <c r="H2927" i="75"/>
  <c r="H2928" i="75"/>
  <c r="H2929" i="75"/>
  <c r="H2930" i="75"/>
  <c r="H2931" i="75"/>
  <c r="H2932" i="75"/>
  <c r="H2933" i="75"/>
  <c r="H2934" i="75"/>
  <c r="H2935" i="75"/>
  <c r="H2936" i="75"/>
  <c r="H2937" i="75"/>
  <c r="H2938" i="75"/>
  <c r="H2939" i="75"/>
  <c r="H2940" i="75"/>
  <c r="H2941" i="75"/>
  <c r="H2942" i="75"/>
  <c r="H2943" i="75"/>
  <c r="H2944" i="75"/>
  <c r="H2945" i="75"/>
  <c r="H2946" i="75"/>
  <c r="H2947" i="75"/>
  <c r="H2948" i="75"/>
  <c r="H2949" i="75"/>
  <c r="H2950" i="75"/>
  <c r="H2951" i="75"/>
  <c r="H2952" i="75"/>
  <c r="H2953" i="75"/>
  <c r="H2954" i="75"/>
  <c r="H2955" i="75"/>
  <c r="H2956" i="75"/>
  <c r="H2957" i="75"/>
  <c r="H2958" i="75"/>
  <c r="H2959" i="75"/>
  <c r="H2960" i="75"/>
  <c r="H2961" i="75"/>
  <c r="H2962" i="75"/>
  <c r="H2963" i="75"/>
  <c r="H2964" i="75"/>
  <c r="H2965" i="75"/>
  <c r="H2966" i="75"/>
  <c r="H2967" i="75"/>
  <c r="H2968" i="75"/>
  <c r="H2969" i="75"/>
  <c r="H2970" i="75"/>
  <c r="H2971" i="75"/>
  <c r="H2972" i="75"/>
  <c r="H2973" i="75"/>
  <c r="H2974" i="75"/>
  <c r="H2975" i="75"/>
  <c r="H2976" i="75"/>
  <c r="H2977" i="75"/>
  <c r="H2978" i="75"/>
  <c r="H2979" i="75"/>
  <c r="H2980" i="75"/>
  <c r="H2981" i="75"/>
  <c r="H2982" i="75"/>
  <c r="H2983" i="75"/>
  <c r="H2984" i="75"/>
  <c r="H2985" i="75"/>
  <c r="H2986" i="75"/>
  <c r="H2987" i="75"/>
  <c r="H2988" i="75"/>
  <c r="H2989" i="75"/>
  <c r="H2990" i="75"/>
  <c r="H2991" i="75"/>
  <c r="H2992" i="75"/>
  <c r="H2998" i="75"/>
  <c r="H2999" i="75"/>
  <c r="H3000" i="75"/>
  <c r="H3001" i="75"/>
  <c r="H3002" i="75"/>
  <c r="H3003" i="75"/>
  <c r="H3004" i="75"/>
  <c r="H3005" i="75"/>
  <c r="H3006" i="75"/>
  <c r="H3007" i="75"/>
  <c r="H3008" i="75"/>
  <c r="H3009" i="75"/>
  <c r="H3010" i="75"/>
  <c r="H3011" i="75"/>
  <c r="H3012" i="75"/>
  <c r="H3013" i="75"/>
  <c r="H3014" i="75"/>
  <c r="H3015" i="75"/>
  <c r="H3016" i="75"/>
  <c r="H3017" i="75"/>
  <c r="H3018" i="75"/>
  <c r="H3019" i="75"/>
  <c r="H3020" i="75"/>
  <c r="H3021" i="75"/>
  <c r="H3022" i="75"/>
  <c r="H3023" i="75"/>
  <c r="H3024" i="75"/>
  <c r="H3025" i="75"/>
  <c r="H3026" i="75"/>
  <c r="H3027" i="75"/>
  <c r="H3028" i="75"/>
  <c r="H3029" i="75"/>
  <c r="H3030" i="75"/>
  <c r="H3031" i="75"/>
  <c r="H3032" i="75"/>
  <c r="H3033" i="75"/>
  <c r="H3034" i="75"/>
  <c r="H3035" i="75"/>
  <c r="H3036" i="75"/>
  <c r="H3037" i="75"/>
  <c r="H3038" i="75"/>
  <c r="H3039" i="75"/>
  <c r="H3040" i="75"/>
  <c r="H3041" i="75"/>
  <c r="H3042" i="75"/>
  <c r="H3048" i="75"/>
  <c r="H3049" i="75"/>
  <c r="H3050" i="75"/>
  <c r="H3051" i="75"/>
  <c r="H3052" i="75"/>
  <c r="H3053" i="75"/>
  <c r="H3054" i="75"/>
  <c r="H3055" i="75"/>
  <c r="H3056" i="75"/>
  <c r="H3057" i="75"/>
  <c r="H3058" i="75"/>
  <c r="H3059" i="75"/>
  <c r="H3060" i="75"/>
  <c r="H3061" i="75"/>
  <c r="H3062" i="75"/>
  <c r="H3063" i="75"/>
  <c r="H3064" i="75"/>
  <c r="H3065" i="75"/>
  <c r="H3066" i="75"/>
  <c r="H3067" i="75"/>
  <c r="H3068" i="75"/>
  <c r="H3069" i="75"/>
  <c r="H3070" i="75"/>
  <c r="H3071" i="75"/>
  <c r="H3072" i="75"/>
  <c r="H3073" i="75"/>
  <c r="H3074" i="75"/>
  <c r="H3075" i="75"/>
  <c r="H3076" i="75"/>
  <c r="H3077" i="75"/>
  <c r="H3078" i="75"/>
  <c r="H3079" i="75"/>
  <c r="H3080" i="75"/>
  <c r="H3081" i="75"/>
  <c r="H3082" i="75"/>
  <c r="H3083" i="75"/>
  <c r="H3084" i="75"/>
  <c r="H3085" i="75"/>
  <c r="H3086" i="75"/>
  <c r="H3087" i="75"/>
  <c r="H3088" i="75"/>
  <c r="H3089" i="75"/>
  <c r="H3090" i="75"/>
  <c r="H3091" i="75"/>
  <c r="H3092" i="75"/>
  <c r="H3093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8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3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233" i="75"/>
  <c r="H3234" i="75"/>
  <c r="H3235" i="75"/>
  <c r="H3236" i="75"/>
  <c r="H3237" i="75"/>
  <c r="H3238" i="75"/>
  <c r="H3239" i="75"/>
  <c r="H3240" i="75"/>
  <c r="H3241" i="75"/>
  <c r="H3242" i="75"/>
  <c r="H3243" i="75"/>
  <c r="H3244" i="75"/>
  <c r="H3245" i="75"/>
  <c r="H3246" i="75"/>
  <c r="H3247" i="75"/>
  <c r="H3248" i="75"/>
  <c r="H3249" i="75"/>
  <c r="H3250" i="75"/>
  <c r="H3251" i="75"/>
  <c r="H3252" i="75"/>
  <c r="H3253" i="75"/>
  <c r="H3254" i="75"/>
  <c r="H3255" i="75"/>
  <c r="H3256" i="75"/>
  <c r="H3257" i="75"/>
  <c r="H3258" i="75"/>
  <c r="H3259" i="75"/>
  <c r="H3260" i="75"/>
  <c r="H3261" i="75"/>
  <c r="H3262" i="75"/>
  <c r="H3263" i="75"/>
  <c r="H3264" i="75"/>
  <c r="H3265" i="75"/>
  <c r="H3266" i="75"/>
  <c r="H3267" i="75"/>
  <c r="H3268" i="75"/>
  <c r="H3269" i="75"/>
  <c r="H3270" i="75"/>
  <c r="H3271" i="75"/>
  <c r="H3272" i="75"/>
  <c r="H3273" i="75"/>
  <c r="H3274" i="75"/>
  <c r="H3275" i="75"/>
  <c r="H3276" i="75"/>
  <c r="H3277" i="75"/>
  <c r="H3278" i="75"/>
  <c r="H3279" i="75"/>
  <c r="H3280" i="75"/>
  <c r="H3281" i="75"/>
  <c r="H3282" i="75"/>
  <c r="H3283" i="75"/>
  <c r="H3284" i="75"/>
  <c r="H3285" i="75"/>
  <c r="H3286" i="75"/>
  <c r="H3287" i="75"/>
  <c r="H3288" i="75"/>
  <c r="H3289" i="75"/>
  <c r="H3290" i="75"/>
  <c r="H3291" i="75"/>
  <c r="H3292" i="75"/>
  <c r="H3293" i="75"/>
  <c r="H3294" i="75"/>
  <c r="H3295" i="75"/>
  <c r="H3296" i="75"/>
  <c r="H3297" i="75"/>
  <c r="H3298" i="75"/>
  <c r="H3299" i="75"/>
  <c r="H3300" i="75"/>
  <c r="H3301" i="75"/>
  <c r="H3302" i="75"/>
  <c r="H3303" i="75"/>
  <c r="H3304" i="75"/>
  <c r="H3305" i="75"/>
  <c r="H3306" i="75"/>
  <c r="H3307" i="75"/>
  <c r="H3308" i="75"/>
  <c r="H3309" i="75"/>
  <c r="H3310" i="75"/>
  <c r="H3311" i="75"/>
  <c r="H3312" i="75"/>
  <c r="H3313" i="75"/>
  <c r="H3314" i="75"/>
  <c r="H3315" i="75"/>
  <c r="H3316" i="75"/>
  <c r="H3317" i="75"/>
  <c r="H3318" i="75"/>
  <c r="H3319" i="75"/>
  <c r="H3320" i="75"/>
  <c r="H3321" i="75"/>
  <c r="H3322" i="75"/>
  <c r="H3323" i="75"/>
  <c r="H3324" i="75"/>
  <c r="H3325" i="75"/>
  <c r="H3326" i="75"/>
  <c r="H3327" i="75"/>
  <c r="H3328" i="75"/>
  <c r="H3329" i="75"/>
  <c r="H3330" i="75"/>
  <c r="H3331" i="75"/>
  <c r="H3332" i="75"/>
  <c r="H3333" i="75"/>
  <c r="H3334" i="75"/>
  <c r="H3335" i="75"/>
  <c r="H3336" i="75"/>
  <c r="H3337" i="75"/>
  <c r="H3338" i="75"/>
  <c r="H3339" i="75"/>
  <c r="H3340" i="75"/>
  <c r="H3341" i="75"/>
  <c r="H3342" i="75"/>
  <c r="H3343" i="75"/>
  <c r="H3344" i="75"/>
  <c r="H3345" i="75"/>
  <c r="H3346" i="75"/>
  <c r="H3347" i="75"/>
  <c r="H3348" i="75"/>
  <c r="H3349" i="75"/>
  <c r="H3350" i="75"/>
  <c r="H3351" i="75"/>
  <c r="H3352" i="75"/>
  <c r="H3353" i="75"/>
  <c r="H3354" i="75"/>
  <c r="H3355" i="75"/>
  <c r="H3356" i="75"/>
  <c r="H3357" i="75"/>
  <c r="H3358" i="75"/>
  <c r="H3359" i="75"/>
  <c r="H3360" i="75"/>
  <c r="H3361" i="75"/>
  <c r="H3362" i="75"/>
  <c r="H3363" i="75"/>
  <c r="H3364" i="75"/>
  <c r="H3365" i="75"/>
  <c r="H3366" i="75"/>
  <c r="H3367" i="75"/>
  <c r="H3373" i="75"/>
  <c r="H3374" i="75"/>
  <c r="H3375" i="75"/>
  <c r="H3376" i="75"/>
  <c r="H3377" i="75"/>
  <c r="H3378" i="75"/>
  <c r="H3379" i="75"/>
  <c r="H3380" i="75"/>
  <c r="H3381" i="75"/>
  <c r="H3382" i="75"/>
  <c r="H3383" i="75"/>
  <c r="H3384" i="75"/>
  <c r="H3385" i="75"/>
  <c r="H3386" i="75"/>
  <c r="H3387" i="75"/>
  <c r="H3388" i="75"/>
  <c r="H3389" i="75"/>
  <c r="H3390" i="75"/>
  <c r="H3391" i="75"/>
  <c r="H3392" i="75"/>
  <c r="H3393" i="75"/>
  <c r="H3394" i="75"/>
  <c r="H3395" i="75"/>
  <c r="H3396" i="75"/>
  <c r="H3397" i="75"/>
  <c r="H3398" i="75"/>
  <c r="H3399" i="75"/>
  <c r="H3400" i="75"/>
  <c r="H3401" i="75"/>
  <c r="H3402" i="75"/>
  <c r="H3403" i="75"/>
  <c r="H3404" i="75"/>
  <c r="H3405" i="75"/>
  <c r="H3406" i="75"/>
  <c r="H3407" i="75"/>
  <c r="H3408" i="75"/>
  <c r="H3409" i="75"/>
  <c r="H3410" i="75"/>
  <c r="H3411" i="75"/>
  <c r="H3412" i="75"/>
  <c r="H3413" i="75"/>
  <c r="H3414" i="75"/>
  <c r="H3415" i="75"/>
  <c r="H3416" i="75"/>
  <c r="H3417" i="75"/>
  <c r="H3418" i="75"/>
  <c r="H3419" i="75"/>
  <c r="H3420" i="75"/>
  <c r="H3421" i="75"/>
  <c r="H3422" i="75"/>
  <c r="H3423" i="75"/>
  <c r="H3424" i="75"/>
  <c r="H3425" i="75"/>
  <c r="H3426" i="75"/>
  <c r="H3427" i="75"/>
  <c r="H3428" i="75"/>
  <c r="H3429" i="75"/>
  <c r="H3430" i="75"/>
  <c r="H3431" i="75"/>
  <c r="H3432" i="75"/>
  <c r="H3433" i="75"/>
  <c r="H3434" i="75"/>
  <c r="H3435" i="75"/>
  <c r="H3436" i="75"/>
  <c r="H3437" i="75"/>
  <c r="H3438" i="75"/>
  <c r="H3439" i="75"/>
  <c r="H3440" i="75"/>
  <c r="H3441" i="75"/>
  <c r="H3442" i="75"/>
  <c r="H3443" i="75"/>
  <c r="H3444" i="75"/>
  <c r="H3445" i="75"/>
  <c r="H3446" i="75"/>
  <c r="H3447" i="75"/>
  <c r="H3448" i="75"/>
  <c r="H3449" i="75"/>
  <c r="H3450" i="75"/>
  <c r="H3451" i="75"/>
  <c r="H3452" i="75"/>
  <c r="H3453" i="75"/>
  <c r="H3454" i="75"/>
  <c r="H3455" i="75"/>
  <c r="H3456" i="75"/>
  <c r="H3457" i="75"/>
  <c r="H3458" i="75"/>
  <c r="H3459" i="75"/>
  <c r="H3460" i="75"/>
  <c r="H3461" i="75"/>
  <c r="H3462" i="75"/>
  <c r="H3463" i="75"/>
  <c r="H3464" i="75"/>
  <c r="H3465" i="75"/>
  <c r="H3466" i="75"/>
  <c r="H3467" i="75"/>
  <c r="H3468" i="75"/>
  <c r="H3469" i="75"/>
  <c r="H3470" i="75"/>
  <c r="H3471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38" i="75"/>
  <c r="H3539" i="75"/>
  <c r="H3540" i="75"/>
  <c r="H3541" i="75"/>
  <c r="H3542" i="75"/>
  <c r="H3543" i="75"/>
  <c r="H3544" i="75"/>
  <c r="H3545" i="75"/>
  <c r="H3546" i="75"/>
  <c r="H3547" i="75"/>
  <c r="H3548" i="75"/>
  <c r="H3549" i="75"/>
  <c r="H3550" i="75"/>
  <c r="H3551" i="75"/>
  <c r="H3552" i="75"/>
  <c r="H3553" i="75"/>
  <c r="H3554" i="75"/>
  <c r="H3555" i="75"/>
  <c r="H3556" i="75"/>
  <c r="H3557" i="75"/>
  <c r="H3558" i="75"/>
  <c r="H3559" i="75"/>
  <c r="H3560" i="75"/>
  <c r="H3561" i="75"/>
  <c r="H3562" i="75"/>
  <c r="H3563" i="75"/>
  <c r="H3564" i="75"/>
  <c r="H3565" i="75"/>
  <c r="H3566" i="75"/>
  <c r="H3567" i="75"/>
  <c r="H3568" i="75"/>
  <c r="H3569" i="75"/>
  <c r="H3570" i="75"/>
  <c r="H3571" i="75"/>
  <c r="H3572" i="75"/>
  <c r="H3573" i="75"/>
  <c r="H3574" i="75"/>
  <c r="H3575" i="75"/>
  <c r="H3576" i="75"/>
  <c r="H3577" i="75"/>
  <c r="H3578" i="75"/>
  <c r="H3579" i="75"/>
  <c r="H3580" i="75"/>
  <c r="H3581" i="75"/>
  <c r="H3582" i="75"/>
  <c r="H3583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33" i="75"/>
  <c r="H3634" i="75"/>
  <c r="H3635" i="75"/>
  <c r="H3636" i="75"/>
  <c r="H3637" i="75"/>
  <c r="H3638" i="75"/>
  <c r="H3639" i="75"/>
  <c r="H3640" i="75"/>
  <c r="H3641" i="75"/>
  <c r="H3642" i="75"/>
  <c r="H3643" i="75"/>
  <c r="H3644" i="75"/>
  <c r="H3645" i="75"/>
  <c r="H3646" i="75"/>
  <c r="H3647" i="75"/>
  <c r="H3648" i="75"/>
  <c r="H3649" i="75"/>
  <c r="H3650" i="75"/>
  <c r="H3651" i="75"/>
  <c r="H3652" i="75"/>
  <c r="H3653" i="75"/>
  <c r="H3654" i="75"/>
  <c r="H3655" i="75"/>
  <c r="H3656" i="75"/>
  <c r="H3657" i="75"/>
  <c r="H3658" i="75"/>
  <c r="H3659" i="75"/>
  <c r="H3660" i="75"/>
  <c r="H3661" i="75"/>
  <c r="H3662" i="75"/>
  <c r="H3663" i="75"/>
  <c r="H3664" i="75"/>
  <c r="H3665" i="75"/>
  <c r="H3666" i="75"/>
  <c r="H3667" i="75"/>
  <c r="H3668" i="75"/>
  <c r="H3669" i="75"/>
  <c r="H3670" i="75"/>
  <c r="H3671" i="75"/>
  <c r="H3672" i="75"/>
  <c r="H3673" i="75"/>
  <c r="H3674" i="75"/>
  <c r="H3675" i="75"/>
  <c r="H3676" i="75"/>
  <c r="H3677" i="75"/>
  <c r="H3678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23" i="75"/>
  <c r="H3724" i="75"/>
  <c r="H3725" i="75"/>
  <c r="H3726" i="75"/>
  <c r="H3727" i="75"/>
  <c r="H3728" i="75"/>
  <c r="H3729" i="75"/>
  <c r="H3730" i="75"/>
  <c r="H3731" i="75"/>
  <c r="H3732" i="75"/>
  <c r="H3733" i="75"/>
  <c r="H3734" i="75"/>
  <c r="H3735" i="75"/>
  <c r="H3736" i="75"/>
  <c r="H3737" i="75"/>
  <c r="H3738" i="75"/>
  <c r="H3739" i="75"/>
  <c r="H3740" i="75"/>
  <c r="H3741" i="75"/>
  <c r="H3742" i="75"/>
  <c r="H3743" i="75"/>
  <c r="H3744" i="75"/>
  <c r="H3745" i="75"/>
  <c r="H3746" i="75"/>
  <c r="H3747" i="75"/>
  <c r="H3748" i="75"/>
  <c r="H3749" i="75"/>
  <c r="H3750" i="75"/>
  <c r="H3751" i="75"/>
  <c r="H3752" i="75"/>
  <c r="H3753" i="75"/>
  <c r="H3754" i="75"/>
  <c r="H3755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90" i="75"/>
  <c r="H2789" i="75"/>
  <c r="H2788" i="75"/>
  <c r="H2787" i="75"/>
  <c r="H2786" i="75"/>
  <c r="H2785" i="75"/>
  <c r="H2784" i="75"/>
  <c r="H2783" i="75"/>
  <c r="H2782" i="75"/>
  <c r="H2781" i="75"/>
  <c r="H2780" i="75"/>
  <c r="H2779" i="75"/>
  <c r="H2778" i="75"/>
  <c r="H2777" i="75"/>
  <c r="H2776" i="75"/>
  <c r="H2775" i="75"/>
  <c r="H2774" i="75"/>
  <c r="H2773" i="75"/>
  <c r="H2772" i="75"/>
  <c r="H2771" i="75"/>
  <c r="H2770" i="75"/>
  <c r="H2769" i="75"/>
  <c r="H2768" i="75"/>
  <c r="H2767" i="75"/>
  <c r="H2766" i="75"/>
  <c r="H2765" i="75"/>
  <c r="H2764" i="75"/>
  <c r="H2763" i="75"/>
  <c r="H2762" i="75"/>
  <c r="H2761" i="75"/>
  <c r="H2760" i="75"/>
  <c r="H2759" i="75"/>
  <c r="H2758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713" i="75"/>
  <c r="H2712" i="75"/>
  <c r="H2711" i="75"/>
  <c r="H2710" i="75"/>
  <c r="H2709" i="75"/>
  <c r="H2708" i="75"/>
  <c r="H2707" i="75"/>
  <c r="H2706" i="75"/>
  <c r="H2705" i="75"/>
  <c r="H2704" i="75"/>
  <c r="H2703" i="75"/>
  <c r="H2702" i="75"/>
  <c r="H2701" i="75"/>
  <c r="H2700" i="75"/>
  <c r="H2699" i="75"/>
  <c r="H2698" i="75"/>
  <c r="H2697" i="75"/>
  <c r="H2696" i="75"/>
  <c r="H2695" i="75"/>
  <c r="H2694" i="75"/>
  <c r="H2693" i="75"/>
  <c r="H2692" i="75"/>
  <c r="H2691" i="75"/>
  <c r="H2690" i="75"/>
  <c r="H2689" i="75"/>
  <c r="H2688" i="75"/>
  <c r="H2687" i="75"/>
  <c r="H2686" i="75"/>
  <c r="H2685" i="75"/>
  <c r="H2684" i="75"/>
  <c r="H2683" i="75"/>
  <c r="H2682" i="75"/>
  <c r="H2681" i="75"/>
  <c r="H2680" i="75"/>
  <c r="H2679" i="75"/>
  <c r="H2678" i="75"/>
  <c r="H2677" i="75"/>
  <c r="H2676" i="75"/>
  <c r="H2675" i="75"/>
  <c r="H2674" i="75"/>
  <c r="H2673" i="75"/>
  <c r="H2672" i="75"/>
  <c r="H2671" i="75"/>
  <c r="H2670" i="75"/>
  <c r="H2669" i="75"/>
  <c r="H2668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H2618" i="75"/>
  <c r="H2617" i="75"/>
  <c r="H2616" i="75"/>
  <c r="H2615" i="75"/>
  <c r="H2614" i="75"/>
  <c r="H2613" i="75"/>
  <c r="H2612" i="75"/>
  <c r="H2611" i="75"/>
  <c r="H2610" i="75"/>
  <c r="H2609" i="75"/>
  <c r="H2608" i="75"/>
  <c r="H2607" i="75"/>
  <c r="H2606" i="75"/>
  <c r="H2605" i="75"/>
  <c r="H2604" i="75"/>
  <c r="H2603" i="75"/>
  <c r="H2602" i="75"/>
  <c r="H2601" i="75"/>
  <c r="H2600" i="75"/>
  <c r="H2599" i="75"/>
  <c r="H2598" i="75"/>
  <c r="H2597" i="75"/>
  <c r="H2596" i="75"/>
  <c r="H2595" i="75"/>
  <c r="H2594" i="75"/>
  <c r="H2593" i="75"/>
  <c r="H2592" i="75"/>
  <c r="H2591" i="75"/>
  <c r="H2590" i="75"/>
  <c r="H2589" i="75"/>
  <c r="H2588" i="75"/>
  <c r="H2587" i="75"/>
  <c r="H2586" i="75"/>
  <c r="H2585" i="75"/>
  <c r="H2584" i="75"/>
  <c r="H2583" i="75"/>
  <c r="H2582" i="75"/>
  <c r="H2581" i="75"/>
  <c r="H2580" i="75"/>
  <c r="H2579" i="75"/>
  <c r="H2578" i="75"/>
  <c r="H2577" i="75"/>
  <c r="H2576" i="75"/>
  <c r="H2575" i="75"/>
  <c r="H2574" i="75"/>
  <c r="H2573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825" i="75"/>
  <c r="H1824" i="75"/>
  <c r="H1823" i="75"/>
  <c r="H1822" i="75"/>
  <c r="H1821" i="75"/>
  <c r="H1820" i="75"/>
  <c r="H1819" i="75"/>
  <c r="H1818" i="75"/>
  <c r="H1817" i="75"/>
  <c r="H1816" i="75"/>
  <c r="H1815" i="75"/>
  <c r="H1814" i="75"/>
  <c r="H1813" i="75"/>
  <c r="H1812" i="75"/>
  <c r="H1811" i="75"/>
  <c r="H1810" i="75"/>
  <c r="H1809" i="75"/>
  <c r="H1808" i="75"/>
  <c r="H1807" i="75"/>
  <c r="H1806" i="75"/>
  <c r="H1805" i="75"/>
  <c r="H1804" i="75"/>
  <c r="H1803" i="75"/>
  <c r="H1802" i="75"/>
  <c r="H1801" i="75"/>
  <c r="H1800" i="75"/>
  <c r="H1799" i="75"/>
  <c r="H1798" i="75"/>
  <c r="H1797" i="75"/>
  <c r="H1796" i="75"/>
  <c r="H1795" i="75"/>
  <c r="H1794" i="75"/>
  <c r="H1793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748" i="75"/>
  <c r="H1747" i="75"/>
  <c r="H1746" i="75"/>
  <c r="H1745" i="75"/>
  <c r="H1744" i="75"/>
  <c r="H1743" i="75"/>
  <c r="H1742" i="75"/>
  <c r="H1741" i="75"/>
  <c r="H1740" i="75"/>
  <c r="H1739" i="75"/>
  <c r="H1738" i="75"/>
  <c r="H1737" i="75"/>
  <c r="H1736" i="75"/>
  <c r="H1735" i="75"/>
  <c r="H1734" i="75"/>
  <c r="H1733" i="75"/>
  <c r="H1732" i="75"/>
  <c r="H1731" i="75"/>
  <c r="H1730" i="75"/>
  <c r="H1729" i="75"/>
  <c r="H1728" i="75"/>
  <c r="H1727" i="75"/>
  <c r="H1726" i="75"/>
  <c r="H1725" i="75"/>
  <c r="H1724" i="75"/>
  <c r="H1723" i="75"/>
  <c r="H1722" i="75"/>
  <c r="H1721" i="75"/>
  <c r="H1720" i="75"/>
  <c r="H1719" i="75"/>
  <c r="H1718" i="75"/>
  <c r="H1717" i="75"/>
  <c r="H1716" i="75"/>
  <c r="H1715" i="75"/>
  <c r="H1714" i="75"/>
  <c r="H1713" i="75"/>
  <c r="H1712" i="75"/>
  <c r="H1711" i="75"/>
  <c r="H1710" i="75"/>
  <c r="H1709" i="75"/>
  <c r="H1708" i="75"/>
  <c r="H1707" i="75"/>
  <c r="H1706" i="75"/>
  <c r="H1705" i="75"/>
  <c r="H1704" i="75"/>
  <c r="H1703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1653" i="75"/>
  <c r="H1652" i="75"/>
  <c r="H1651" i="75"/>
  <c r="H1650" i="75"/>
  <c r="H1649" i="75"/>
  <c r="H1648" i="75"/>
  <c r="H1647" i="75"/>
  <c r="H1646" i="75"/>
  <c r="H1645" i="75"/>
  <c r="H1644" i="75"/>
  <c r="H1643" i="75"/>
  <c r="H1642" i="75"/>
  <c r="H1641" i="75"/>
  <c r="H1640" i="75"/>
  <c r="H1639" i="75"/>
  <c r="H1638" i="75"/>
  <c r="H1637" i="75"/>
  <c r="H1636" i="75"/>
  <c r="H1635" i="75"/>
  <c r="H1634" i="75"/>
  <c r="H1633" i="75"/>
  <c r="H1632" i="75"/>
  <c r="H1631" i="75"/>
  <c r="H1630" i="75"/>
  <c r="H1629" i="75"/>
  <c r="H1628" i="75"/>
  <c r="H1627" i="75"/>
  <c r="H1626" i="75"/>
  <c r="H1625" i="75"/>
  <c r="H1624" i="75"/>
  <c r="H1623" i="75"/>
  <c r="H1622" i="75"/>
  <c r="H1621" i="75"/>
  <c r="H1620" i="75"/>
  <c r="H1619" i="75"/>
  <c r="H1618" i="75"/>
  <c r="H1617" i="75"/>
  <c r="H1616" i="75"/>
  <c r="H1615" i="75"/>
  <c r="H1614" i="75"/>
  <c r="H1613" i="75"/>
  <c r="H1612" i="75"/>
  <c r="H1611" i="75"/>
  <c r="H1610" i="75"/>
  <c r="H1609" i="75"/>
  <c r="H1608" i="75"/>
  <c r="H1860" i="75"/>
  <c r="H1861" i="75"/>
  <c r="H1862" i="75"/>
  <c r="H1863" i="75"/>
  <c r="H1864" i="75"/>
  <c r="H1865" i="75"/>
  <c r="H1866" i="75"/>
  <c r="H1867" i="75"/>
  <c r="H1868" i="75"/>
  <c r="H1869" i="75"/>
  <c r="H1870" i="75"/>
  <c r="H1871" i="75"/>
  <c r="H1872" i="75"/>
  <c r="H1873" i="75"/>
  <c r="H1874" i="75"/>
  <c r="H1875" i="75"/>
  <c r="H1876" i="75"/>
  <c r="H1877" i="75"/>
  <c r="H1878" i="75"/>
  <c r="H1879" i="75"/>
  <c r="H1880" i="75"/>
  <c r="H1881" i="75"/>
  <c r="H1882" i="75"/>
  <c r="H1883" i="75"/>
  <c r="H1884" i="75"/>
  <c r="H1885" i="75"/>
  <c r="H1886" i="75"/>
  <c r="H1887" i="75"/>
  <c r="H1888" i="75"/>
  <c r="H1889" i="75"/>
  <c r="H1890" i="75"/>
  <c r="H1891" i="75"/>
  <c r="H1892" i="75"/>
  <c r="H1893" i="75"/>
  <c r="H1894" i="75"/>
  <c r="H1895" i="75"/>
  <c r="H1896" i="75"/>
  <c r="H1897" i="75"/>
  <c r="H1898" i="75"/>
  <c r="H1899" i="75"/>
  <c r="H1900" i="75"/>
  <c r="H1901" i="75"/>
  <c r="H1902" i="75"/>
  <c r="H1903" i="75"/>
  <c r="H1904" i="75"/>
  <c r="H1905" i="75"/>
  <c r="H1906" i="75"/>
  <c r="H1907" i="75"/>
  <c r="H1908" i="75"/>
  <c r="H1909" i="75"/>
  <c r="H1910" i="75"/>
  <c r="H1911" i="75"/>
  <c r="H1912" i="75"/>
  <c r="H1913" i="75"/>
  <c r="H1914" i="75"/>
  <c r="H1915" i="75"/>
  <c r="H1916" i="75"/>
  <c r="H1917" i="75"/>
  <c r="H1918" i="75"/>
  <c r="H1919" i="75"/>
  <c r="H1920" i="75"/>
  <c r="H1921" i="75"/>
  <c r="H1922" i="75"/>
  <c r="H1923" i="75"/>
  <c r="H1924" i="75"/>
  <c r="H1925" i="75"/>
  <c r="H1926" i="75"/>
  <c r="H1927" i="75"/>
  <c r="H1928" i="75"/>
  <c r="H1929" i="75"/>
  <c r="H1930" i="75"/>
  <c r="H1931" i="75"/>
  <c r="H1932" i="75"/>
  <c r="H1933" i="75"/>
  <c r="H1934" i="75"/>
  <c r="H1935" i="75"/>
  <c r="H1936" i="75"/>
  <c r="H1937" i="75"/>
  <c r="H1938" i="75"/>
  <c r="H1939" i="75"/>
  <c r="H1940" i="75"/>
  <c r="H1941" i="75"/>
  <c r="H1942" i="75"/>
  <c r="H1943" i="75"/>
  <c r="H1944" i="75"/>
  <c r="H1945" i="75"/>
  <c r="H1946" i="75"/>
  <c r="H1947" i="75"/>
  <c r="H1948" i="75"/>
  <c r="H1949" i="75"/>
  <c r="H1950" i="75"/>
  <c r="H1951" i="75"/>
  <c r="H1952" i="75"/>
  <c r="H1953" i="75"/>
  <c r="H1954" i="75"/>
  <c r="H1955" i="75"/>
  <c r="H1956" i="75"/>
  <c r="H1957" i="75"/>
  <c r="H1958" i="75"/>
  <c r="H1959" i="75"/>
  <c r="H1960" i="75"/>
  <c r="H1961" i="75"/>
  <c r="H1962" i="75"/>
  <c r="H1963" i="75"/>
  <c r="H1964" i="75"/>
  <c r="H1965" i="75"/>
  <c r="H1966" i="75"/>
  <c r="H1967" i="75"/>
  <c r="H1968" i="75"/>
  <c r="H1969" i="75"/>
  <c r="H1970" i="75"/>
  <c r="H1971" i="75"/>
  <c r="H1972" i="75"/>
  <c r="H1973" i="75"/>
  <c r="H1974" i="75"/>
  <c r="H1975" i="75"/>
  <c r="H1976" i="75"/>
  <c r="H1977" i="75"/>
  <c r="H1978" i="75"/>
  <c r="H1979" i="75"/>
  <c r="H1980" i="75"/>
  <c r="H1981" i="75"/>
  <c r="H1982" i="75"/>
  <c r="H1983" i="75"/>
  <c r="H1984" i="75"/>
  <c r="H1985" i="75"/>
  <c r="H1986" i="75"/>
  <c r="H1987" i="75"/>
  <c r="H1988" i="75"/>
  <c r="H1989" i="75"/>
  <c r="H1990" i="75"/>
  <c r="H1991" i="75"/>
  <c r="H1992" i="75"/>
  <c r="H1993" i="75"/>
  <c r="H1994" i="75"/>
  <c r="H1995" i="75"/>
  <c r="H1996" i="75"/>
  <c r="H1997" i="75"/>
  <c r="H1998" i="75"/>
  <c r="H1999" i="75"/>
  <c r="H2000" i="75"/>
  <c r="H2001" i="75"/>
  <c r="H2002" i="75"/>
  <c r="H2003" i="75"/>
  <c r="H2004" i="75"/>
  <c r="H2005" i="75"/>
  <c r="H2006" i="75"/>
  <c r="H2007" i="75"/>
  <c r="H2008" i="75"/>
  <c r="H2009" i="75"/>
  <c r="H2010" i="75"/>
  <c r="H2011" i="75"/>
  <c r="H2012" i="75"/>
  <c r="H2013" i="75"/>
  <c r="H2014" i="75"/>
  <c r="H2015" i="75"/>
  <c r="H2016" i="75"/>
  <c r="H2017" i="75"/>
  <c r="H2018" i="75"/>
  <c r="H2019" i="75"/>
  <c r="H2020" i="75"/>
  <c r="H2021" i="75"/>
  <c r="H2022" i="75"/>
  <c r="H2023" i="75"/>
  <c r="H2024" i="75"/>
  <c r="H2025" i="75"/>
  <c r="H2026" i="75"/>
  <c r="H2027" i="75"/>
  <c r="H2033" i="75"/>
  <c r="H2034" i="75"/>
  <c r="H2035" i="75"/>
  <c r="H2036" i="75"/>
  <c r="H2037" i="75"/>
  <c r="H2038" i="75"/>
  <c r="H2039" i="75"/>
  <c r="H2040" i="75"/>
  <c r="H2041" i="75"/>
  <c r="H2042" i="75"/>
  <c r="H2043" i="75"/>
  <c r="H2044" i="75"/>
  <c r="H2045" i="75"/>
  <c r="H2046" i="75"/>
  <c r="H2047" i="75"/>
  <c r="H2048" i="75"/>
  <c r="H2049" i="75"/>
  <c r="H2050" i="75"/>
  <c r="H2051" i="75"/>
  <c r="H2052" i="75"/>
  <c r="H2053" i="75"/>
  <c r="H2054" i="75"/>
  <c r="H2055" i="75"/>
  <c r="H2056" i="75"/>
  <c r="H2057" i="75"/>
  <c r="H2058" i="75"/>
  <c r="H2059" i="75"/>
  <c r="H2060" i="75"/>
  <c r="H2061" i="75"/>
  <c r="H2062" i="75"/>
  <c r="H2063" i="75"/>
  <c r="H2064" i="75"/>
  <c r="H2065" i="75"/>
  <c r="H2066" i="75"/>
  <c r="H2067" i="75"/>
  <c r="H2068" i="75"/>
  <c r="H2069" i="75"/>
  <c r="H2070" i="75"/>
  <c r="H2071" i="75"/>
  <c r="H2072" i="75"/>
  <c r="H2073" i="75"/>
  <c r="H2074" i="75"/>
  <c r="H2075" i="75"/>
  <c r="H2076" i="75"/>
  <c r="H2077" i="75"/>
  <c r="H2083" i="75"/>
  <c r="H2084" i="75"/>
  <c r="H2085" i="75"/>
  <c r="H2086" i="75"/>
  <c r="H2087" i="75"/>
  <c r="H2088" i="75"/>
  <c r="H2089" i="75"/>
  <c r="H2090" i="75"/>
  <c r="H2091" i="75"/>
  <c r="H2092" i="75"/>
  <c r="H2093" i="75"/>
  <c r="H2094" i="75"/>
  <c r="H2095" i="75"/>
  <c r="H2096" i="75"/>
  <c r="H2097" i="75"/>
  <c r="H2098" i="75"/>
  <c r="H2099" i="75"/>
  <c r="H2100" i="75"/>
  <c r="H2101" i="75"/>
  <c r="H2102" i="75"/>
  <c r="H2103" i="75"/>
  <c r="H2104" i="75"/>
  <c r="H2105" i="75"/>
  <c r="H2106" i="75"/>
  <c r="H2107" i="75"/>
  <c r="H2108" i="75"/>
  <c r="H2109" i="75"/>
  <c r="H2110" i="75"/>
  <c r="H2111" i="75"/>
  <c r="H2112" i="75"/>
  <c r="H2113" i="75"/>
  <c r="H2114" i="75"/>
  <c r="H2115" i="75"/>
  <c r="H2116" i="75"/>
  <c r="H2117" i="75"/>
  <c r="H2118" i="75"/>
  <c r="H2119" i="75"/>
  <c r="H2120" i="75"/>
  <c r="H2121" i="75"/>
  <c r="H2122" i="75"/>
  <c r="H2123" i="75"/>
  <c r="H2124" i="75"/>
  <c r="H2125" i="75"/>
  <c r="H2126" i="75"/>
  <c r="H2127" i="75"/>
  <c r="H2128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3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8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268" i="75"/>
  <c r="H2269" i="75"/>
  <c r="H2270" i="75"/>
  <c r="H2271" i="75"/>
  <c r="H2272" i="75"/>
  <c r="H2273" i="75"/>
  <c r="H2274" i="75"/>
  <c r="H2275" i="75"/>
  <c r="H2276" i="75"/>
  <c r="H2277" i="75"/>
  <c r="H2278" i="75"/>
  <c r="H2279" i="75"/>
  <c r="H2280" i="75"/>
  <c r="H2281" i="75"/>
  <c r="H2282" i="75"/>
  <c r="H2283" i="75"/>
  <c r="H2284" i="75"/>
  <c r="H2285" i="75"/>
  <c r="H2286" i="75"/>
  <c r="H2287" i="75"/>
  <c r="H2288" i="75"/>
  <c r="H2289" i="75"/>
  <c r="H2290" i="75"/>
  <c r="H2291" i="75"/>
  <c r="H2292" i="75"/>
  <c r="H2293" i="75"/>
  <c r="H2294" i="75"/>
  <c r="H2295" i="75"/>
  <c r="H2296" i="75"/>
  <c r="H2297" i="75"/>
  <c r="H2298" i="75"/>
  <c r="H2299" i="75"/>
  <c r="H2300" i="75"/>
  <c r="H2301" i="75"/>
  <c r="H2302" i="75"/>
  <c r="H2303" i="75"/>
  <c r="H2304" i="75"/>
  <c r="H2305" i="75"/>
  <c r="H2306" i="75"/>
  <c r="H2307" i="75"/>
  <c r="H2308" i="75"/>
  <c r="H2309" i="75"/>
  <c r="H2310" i="75"/>
  <c r="H2311" i="75"/>
  <c r="H2312" i="75"/>
  <c r="H2313" i="75"/>
  <c r="H2314" i="75"/>
  <c r="H2315" i="75"/>
  <c r="H2316" i="75"/>
  <c r="H2317" i="75"/>
  <c r="H2318" i="75"/>
  <c r="H2319" i="75"/>
  <c r="H2320" i="75"/>
  <c r="H2321" i="75"/>
  <c r="H2322" i="75"/>
  <c r="H2323" i="75"/>
  <c r="H2324" i="75"/>
  <c r="H2325" i="75"/>
  <c r="H2326" i="75"/>
  <c r="H2327" i="75"/>
  <c r="H2328" i="75"/>
  <c r="H2329" i="75"/>
  <c r="H2330" i="75"/>
  <c r="H2331" i="75"/>
  <c r="H2332" i="75"/>
  <c r="H2333" i="75"/>
  <c r="H2334" i="75"/>
  <c r="H2335" i="75"/>
  <c r="H2336" i="75"/>
  <c r="H2337" i="75"/>
  <c r="H2338" i="75"/>
  <c r="H2339" i="75"/>
  <c r="H2340" i="75"/>
  <c r="H2341" i="75"/>
  <c r="H2342" i="75"/>
  <c r="H2343" i="75"/>
  <c r="H2344" i="75"/>
  <c r="H2345" i="75"/>
  <c r="H2346" i="75"/>
  <c r="H2347" i="75"/>
  <c r="H2348" i="75"/>
  <c r="H2349" i="75"/>
  <c r="H2350" i="75"/>
  <c r="H2351" i="75"/>
  <c r="H2352" i="75"/>
  <c r="H2353" i="75"/>
  <c r="H2354" i="75"/>
  <c r="H2355" i="75"/>
  <c r="H2356" i="75"/>
  <c r="H2357" i="75"/>
  <c r="H2358" i="75"/>
  <c r="H2359" i="75"/>
  <c r="H2360" i="75"/>
  <c r="H2361" i="75"/>
  <c r="H2362" i="75"/>
  <c r="H2363" i="75"/>
  <c r="H2364" i="75"/>
  <c r="H2365" i="75"/>
  <c r="H2366" i="75"/>
  <c r="H2367" i="75"/>
  <c r="H2368" i="75"/>
  <c r="H2369" i="75"/>
  <c r="H2370" i="75"/>
  <c r="H2371" i="75"/>
  <c r="H2372" i="75"/>
  <c r="H2373" i="75"/>
  <c r="H2374" i="75"/>
  <c r="H2375" i="75"/>
  <c r="H2376" i="75"/>
  <c r="H2377" i="75"/>
  <c r="H2378" i="75"/>
  <c r="H2379" i="75"/>
  <c r="H2380" i="75"/>
  <c r="H2381" i="75"/>
  <c r="H2382" i="75"/>
  <c r="H2383" i="75"/>
  <c r="H2384" i="75"/>
  <c r="H2385" i="75"/>
  <c r="H2386" i="75"/>
  <c r="H2387" i="75"/>
  <c r="H2388" i="75"/>
  <c r="H2389" i="75"/>
  <c r="H2390" i="75"/>
  <c r="H2391" i="75"/>
  <c r="H2392" i="75"/>
  <c r="H2393" i="75"/>
  <c r="H2394" i="75"/>
  <c r="H2395" i="75"/>
  <c r="H2396" i="75"/>
  <c r="H2397" i="75"/>
  <c r="H2398" i="75"/>
  <c r="H2399" i="75"/>
  <c r="H2400" i="75"/>
  <c r="H2401" i="75"/>
  <c r="H2402" i="75"/>
  <c r="H2408" i="75"/>
  <c r="H2409" i="75"/>
  <c r="H2410" i="75"/>
  <c r="H2411" i="75"/>
  <c r="H2412" i="75"/>
  <c r="H2413" i="75"/>
  <c r="H2414" i="75"/>
  <c r="H2415" i="75"/>
  <c r="H2416" i="75"/>
  <c r="H2417" i="75"/>
  <c r="H2418" i="75"/>
  <c r="H2419" i="75"/>
  <c r="H2420" i="75"/>
  <c r="H2421" i="75"/>
  <c r="H2422" i="75"/>
  <c r="H2423" i="75"/>
  <c r="H2424" i="75"/>
  <c r="H2425" i="75"/>
  <c r="H2426" i="75"/>
  <c r="H2427" i="75"/>
  <c r="H2428" i="75"/>
  <c r="H2429" i="75"/>
  <c r="H2430" i="75"/>
  <c r="H2431" i="75"/>
  <c r="H2432" i="75"/>
  <c r="H2433" i="75"/>
  <c r="H2434" i="75"/>
  <c r="H2435" i="75"/>
  <c r="H2436" i="75"/>
  <c r="H2437" i="75"/>
  <c r="H2438" i="75"/>
  <c r="H2439" i="75"/>
  <c r="H2440" i="75"/>
  <c r="H2441" i="75"/>
  <c r="H2442" i="75"/>
  <c r="H2443" i="75"/>
  <c r="H2444" i="75"/>
  <c r="H2445" i="75"/>
  <c r="H2446" i="75"/>
  <c r="H2447" i="75"/>
  <c r="H2448" i="75"/>
  <c r="H2449" i="75"/>
  <c r="H2450" i="75"/>
  <c r="H2451" i="75"/>
  <c r="H2452" i="75"/>
  <c r="H2453" i="75"/>
  <c r="H2454" i="75"/>
  <c r="H2455" i="75"/>
  <c r="H2456" i="75"/>
  <c r="H2457" i="75"/>
  <c r="H2458" i="75"/>
  <c r="H2459" i="75"/>
  <c r="H2460" i="75"/>
  <c r="H2461" i="75"/>
  <c r="H2462" i="75"/>
  <c r="H2463" i="75"/>
  <c r="H2464" i="75"/>
  <c r="H2465" i="75"/>
  <c r="H2466" i="75"/>
  <c r="H2467" i="75"/>
  <c r="H2468" i="75"/>
  <c r="H2469" i="75"/>
  <c r="H2470" i="75"/>
  <c r="H2471" i="75"/>
  <c r="H2472" i="75"/>
  <c r="H2473" i="75"/>
  <c r="H2474" i="75"/>
  <c r="H2475" i="75"/>
  <c r="H2476" i="75"/>
  <c r="H2477" i="75"/>
  <c r="H2478" i="75"/>
  <c r="H2479" i="75"/>
  <c r="H2480" i="75"/>
  <c r="H2481" i="75"/>
  <c r="H2482" i="75"/>
  <c r="H2483" i="75"/>
  <c r="H2484" i="75"/>
  <c r="H2485" i="75"/>
  <c r="H2486" i="75"/>
  <c r="H2487" i="75"/>
  <c r="H2488" i="75"/>
  <c r="H2489" i="75"/>
  <c r="H2490" i="75"/>
  <c r="H2491" i="75"/>
  <c r="H2492" i="75"/>
  <c r="H2493" i="75"/>
  <c r="H2494" i="75"/>
  <c r="H2495" i="75"/>
  <c r="H2496" i="75"/>
  <c r="H2497" i="75"/>
  <c r="H2498" i="75"/>
  <c r="H2499" i="75"/>
  <c r="H2500" i="75"/>
  <c r="H2501" i="75"/>
  <c r="H2502" i="75"/>
  <c r="H2503" i="75"/>
  <c r="H2504" i="75"/>
  <c r="H2505" i="75"/>
  <c r="H2506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895" i="75"/>
  <c r="H896" i="75"/>
  <c r="H897" i="75"/>
  <c r="H898" i="75"/>
  <c r="H899" i="75"/>
  <c r="H900" i="75"/>
  <c r="H901" i="75"/>
  <c r="H902" i="75"/>
  <c r="H903" i="75"/>
  <c r="H904" i="75"/>
  <c r="H905" i="75"/>
  <c r="H906" i="75"/>
  <c r="H907" i="75"/>
  <c r="H908" i="75"/>
  <c r="H909" i="75"/>
  <c r="H910" i="75"/>
  <c r="H911" i="75"/>
  <c r="H912" i="75"/>
  <c r="H913" i="75"/>
  <c r="H914" i="75"/>
  <c r="H915" i="75"/>
  <c r="H916" i="75"/>
  <c r="H917" i="75"/>
  <c r="H918" i="75"/>
  <c r="H919" i="75"/>
  <c r="H920" i="75"/>
  <c r="H921" i="75"/>
  <c r="H922" i="75"/>
  <c r="H923" i="75"/>
  <c r="H924" i="75"/>
  <c r="H925" i="75"/>
  <c r="H926" i="75"/>
  <c r="H927" i="75"/>
  <c r="H928" i="75"/>
  <c r="H929" i="75"/>
  <c r="H930" i="75"/>
  <c r="H931" i="75"/>
  <c r="H932" i="75"/>
  <c r="H933" i="75"/>
  <c r="H934" i="75"/>
  <c r="H935" i="75"/>
  <c r="H936" i="75"/>
  <c r="H937" i="75"/>
  <c r="H938" i="75"/>
  <c r="H939" i="75"/>
  <c r="H940" i="75"/>
  <c r="H941" i="75"/>
  <c r="H942" i="75"/>
  <c r="H943" i="75"/>
  <c r="H944" i="75"/>
  <c r="H945" i="75"/>
  <c r="H946" i="75"/>
  <c r="H947" i="75"/>
  <c r="H948" i="75"/>
  <c r="H949" i="75"/>
  <c r="H950" i="75"/>
  <c r="H951" i="75"/>
  <c r="H952" i="75"/>
  <c r="H953" i="75"/>
  <c r="H954" i="75"/>
  <c r="H955" i="75"/>
  <c r="H956" i="75"/>
  <c r="H957" i="75"/>
  <c r="H958" i="75"/>
  <c r="H959" i="75"/>
  <c r="H960" i="75"/>
  <c r="H961" i="75"/>
  <c r="H962" i="75"/>
  <c r="H963" i="75"/>
  <c r="H964" i="75"/>
  <c r="H965" i="75"/>
  <c r="H966" i="75"/>
  <c r="H967" i="75"/>
  <c r="H968" i="75"/>
  <c r="H969" i="75"/>
  <c r="H970" i="75"/>
  <c r="H971" i="75"/>
  <c r="H972" i="75"/>
  <c r="H973" i="75"/>
  <c r="H974" i="75"/>
  <c r="H975" i="75"/>
  <c r="H976" i="75"/>
  <c r="H977" i="75"/>
  <c r="H978" i="75"/>
  <c r="H979" i="75"/>
  <c r="H980" i="75"/>
  <c r="H981" i="75"/>
  <c r="H982" i="75"/>
  <c r="H983" i="75"/>
  <c r="H984" i="75"/>
  <c r="H985" i="75"/>
  <c r="H986" i="75"/>
  <c r="H987" i="75"/>
  <c r="H988" i="75"/>
  <c r="H989" i="75"/>
  <c r="H990" i="75"/>
  <c r="H991" i="75"/>
  <c r="H992" i="75"/>
  <c r="H993" i="75"/>
  <c r="H994" i="75"/>
  <c r="H995" i="75"/>
  <c r="H996" i="75"/>
  <c r="H997" i="75"/>
  <c r="H998" i="75"/>
  <c r="H999" i="75"/>
  <c r="H1000" i="75"/>
  <c r="H1001" i="75"/>
  <c r="H1002" i="75"/>
  <c r="H1003" i="75"/>
  <c r="H1004" i="75"/>
  <c r="H1005" i="75"/>
  <c r="H1006" i="75"/>
  <c r="H1007" i="75"/>
  <c r="H1008" i="75"/>
  <c r="H1009" i="75"/>
  <c r="H1010" i="75"/>
  <c r="H1011" i="75"/>
  <c r="H1012" i="75"/>
  <c r="H1013" i="75"/>
  <c r="H1014" i="75"/>
  <c r="H1015" i="75"/>
  <c r="H1016" i="75"/>
  <c r="H1017" i="75"/>
  <c r="H1018" i="75"/>
  <c r="H1019" i="75"/>
  <c r="H1020" i="75"/>
  <c r="H1021" i="75"/>
  <c r="H1022" i="75"/>
  <c r="H1023" i="75"/>
  <c r="H1024" i="75"/>
  <c r="H1025" i="75"/>
  <c r="H1026" i="75"/>
  <c r="H1027" i="75"/>
  <c r="H1028" i="75"/>
  <c r="H1029" i="75"/>
  <c r="H1030" i="75"/>
  <c r="H1031" i="75"/>
  <c r="H1032" i="75"/>
  <c r="H1033" i="75"/>
  <c r="H1034" i="75"/>
  <c r="H1035" i="75"/>
  <c r="H1036" i="75"/>
  <c r="H1037" i="75"/>
  <c r="H1038" i="75"/>
  <c r="H1039" i="75"/>
  <c r="H1040" i="75"/>
  <c r="H1041" i="75"/>
  <c r="H1042" i="75"/>
  <c r="H1043" i="75"/>
  <c r="H1044" i="75"/>
  <c r="H1045" i="75"/>
  <c r="H1046" i="75"/>
  <c r="H1047" i="75"/>
  <c r="H1048" i="75"/>
  <c r="H1049" i="75"/>
  <c r="H1050" i="75"/>
  <c r="H1051" i="75"/>
  <c r="H1052" i="75"/>
  <c r="H1053" i="75"/>
  <c r="H1054" i="75"/>
  <c r="H1055" i="75"/>
  <c r="H1056" i="75"/>
  <c r="H1057" i="75"/>
  <c r="H1058" i="75"/>
  <c r="H1059" i="75"/>
  <c r="H1060" i="75"/>
  <c r="H1061" i="75"/>
  <c r="H1062" i="75"/>
  <c r="H1068" i="75"/>
  <c r="H1069" i="75"/>
  <c r="H1070" i="75"/>
  <c r="H1071" i="75"/>
  <c r="H1072" i="75"/>
  <c r="H1073" i="75"/>
  <c r="H1074" i="75"/>
  <c r="H1075" i="75"/>
  <c r="H1076" i="75"/>
  <c r="H1077" i="75"/>
  <c r="H1078" i="75"/>
  <c r="H1079" i="75"/>
  <c r="H1080" i="75"/>
  <c r="H1081" i="75"/>
  <c r="H1082" i="75"/>
  <c r="H1083" i="75"/>
  <c r="H1084" i="75"/>
  <c r="H1085" i="75"/>
  <c r="H1086" i="75"/>
  <c r="H1087" i="75"/>
  <c r="H1088" i="75"/>
  <c r="H1089" i="75"/>
  <c r="H1090" i="75"/>
  <c r="H1091" i="75"/>
  <c r="H1092" i="75"/>
  <c r="H1093" i="75"/>
  <c r="H1094" i="75"/>
  <c r="H1095" i="75"/>
  <c r="H1096" i="75"/>
  <c r="H1097" i="75"/>
  <c r="H1098" i="75"/>
  <c r="H1099" i="75"/>
  <c r="H1100" i="75"/>
  <c r="H1101" i="75"/>
  <c r="H1102" i="75"/>
  <c r="H1103" i="75"/>
  <c r="H1104" i="75"/>
  <c r="H1105" i="75"/>
  <c r="H1106" i="75"/>
  <c r="H1107" i="75"/>
  <c r="H1108" i="75"/>
  <c r="H1109" i="75"/>
  <c r="H1110" i="75"/>
  <c r="H1111" i="75"/>
  <c r="H1112" i="75"/>
  <c r="H1118" i="75"/>
  <c r="H1119" i="75"/>
  <c r="H1120" i="75"/>
  <c r="H1121" i="75"/>
  <c r="H1122" i="75"/>
  <c r="H1123" i="75"/>
  <c r="H1124" i="75"/>
  <c r="H1125" i="75"/>
  <c r="H1126" i="75"/>
  <c r="H1127" i="75"/>
  <c r="H1128" i="75"/>
  <c r="H1129" i="75"/>
  <c r="H1130" i="75"/>
  <c r="H1131" i="75"/>
  <c r="H1132" i="75"/>
  <c r="H1133" i="75"/>
  <c r="H1134" i="75"/>
  <c r="H1135" i="75"/>
  <c r="H1136" i="75"/>
  <c r="H1137" i="75"/>
  <c r="H1138" i="75"/>
  <c r="H1139" i="75"/>
  <c r="H1140" i="75"/>
  <c r="H1141" i="75"/>
  <c r="H1142" i="75"/>
  <c r="H1143" i="75"/>
  <c r="H1144" i="75"/>
  <c r="H1145" i="75"/>
  <c r="H1146" i="75"/>
  <c r="H1147" i="75"/>
  <c r="H1148" i="75"/>
  <c r="H1149" i="75"/>
  <c r="H1150" i="75"/>
  <c r="H1151" i="75"/>
  <c r="H1152" i="75"/>
  <c r="H1153" i="75"/>
  <c r="H1154" i="75"/>
  <c r="H1155" i="75"/>
  <c r="H1156" i="75"/>
  <c r="H1157" i="75"/>
  <c r="H1158" i="75"/>
  <c r="H1159" i="75"/>
  <c r="H1160" i="75"/>
  <c r="H1161" i="75"/>
  <c r="H1162" i="75"/>
  <c r="H1163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8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3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303" i="75"/>
  <c r="H1304" i="75"/>
  <c r="H1305" i="75"/>
  <c r="H1306" i="75"/>
  <c r="H1307" i="75"/>
  <c r="H1308" i="75"/>
  <c r="H1309" i="75"/>
  <c r="H1310" i="75"/>
  <c r="H1311" i="75"/>
  <c r="H1312" i="75"/>
  <c r="H1313" i="75"/>
  <c r="H1314" i="75"/>
  <c r="H1315" i="75"/>
  <c r="H1316" i="75"/>
  <c r="H1317" i="75"/>
  <c r="H1318" i="75"/>
  <c r="H1319" i="75"/>
  <c r="H1320" i="75"/>
  <c r="H1321" i="75"/>
  <c r="H1322" i="75"/>
  <c r="H1323" i="75"/>
  <c r="H1324" i="75"/>
  <c r="H1325" i="75"/>
  <c r="H1326" i="75"/>
  <c r="H1327" i="75"/>
  <c r="H1328" i="75"/>
  <c r="H1329" i="75"/>
  <c r="H1330" i="75"/>
  <c r="H1331" i="75"/>
  <c r="H1332" i="75"/>
  <c r="H1333" i="75"/>
  <c r="H1334" i="75"/>
  <c r="H1335" i="75"/>
  <c r="H1336" i="75"/>
  <c r="H1337" i="75"/>
  <c r="H1338" i="75"/>
  <c r="H1339" i="75"/>
  <c r="H1340" i="75"/>
  <c r="H1341" i="75"/>
  <c r="H1342" i="75"/>
  <c r="H1343" i="75"/>
  <c r="H1344" i="75"/>
  <c r="H1345" i="75"/>
  <c r="H1346" i="75"/>
  <c r="H1347" i="75"/>
  <c r="H1348" i="75"/>
  <c r="H1349" i="75"/>
  <c r="H1350" i="75"/>
  <c r="H1351" i="75"/>
  <c r="H1352" i="75"/>
  <c r="H1353" i="75"/>
  <c r="H1354" i="75"/>
  <c r="H1355" i="75"/>
  <c r="H1356" i="75"/>
  <c r="H1357" i="75"/>
  <c r="H1358" i="75"/>
  <c r="H1359" i="75"/>
  <c r="H1360" i="75"/>
  <c r="H1361" i="75"/>
  <c r="H1362" i="75"/>
  <c r="H1363" i="75"/>
  <c r="H1364" i="75"/>
  <c r="H1365" i="75"/>
  <c r="H1366" i="75"/>
  <c r="H1367" i="75"/>
  <c r="H1368" i="75"/>
  <c r="H1369" i="75"/>
  <c r="H1370" i="75"/>
  <c r="H1371" i="75"/>
  <c r="H1372" i="75"/>
  <c r="H1373" i="75"/>
  <c r="H1374" i="75"/>
  <c r="H1375" i="75"/>
  <c r="H1376" i="75"/>
  <c r="H1377" i="75"/>
  <c r="H1378" i="75"/>
  <c r="H1379" i="75"/>
  <c r="H1380" i="75"/>
  <c r="H1381" i="75"/>
  <c r="H1382" i="75"/>
  <c r="H1383" i="75"/>
  <c r="H1384" i="75"/>
  <c r="H1385" i="75"/>
  <c r="H1386" i="75"/>
  <c r="H1387" i="75"/>
  <c r="H1388" i="75"/>
  <c r="H1389" i="75"/>
  <c r="H1390" i="75"/>
  <c r="H1391" i="75"/>
  <c r="H1392" i="75"/>
  <c r="H1393" i="75"/>
  <c r="H1394" i="75"/>
  <c r="H1395" i="75"/>
  <c r="H1396" i="75"/>
  <c r="H1397" i="75"/>
  <c r="H1398" i="75"/>
  <c r="H1399" i="75"/>
  <c r="H1400" i="75"/>
  <c r="H1401" i="75"/>
  <c r="H1402" i="75"/>
  <c r="H1403" i="75"/>
  <c r="H1404" i="75"/>
  <c r="H1405" i="75"/>
  <c r="H1406" i="75"/>
  <c r="H1407" i="75"/>
  <c r="H1408" i="75"/>
  <c r="H1409" i="75"/>
  <c r="H1410" i="75"/>
  <c r="H1411" i="75"/>
  <c r="H1412" i="75"/>
  <c r="H1413" i="75"/>
  <c r="H1414" i="75"/>
  <c r="H1415" i="75"/>
  <c r="H1416" i="75"/>
  <c r="H1417" i="75"/>
  <c r="H1418" i="75"/>
  <c r="H1419" i="75"/>
  <c r="H1420" i="75"/>
  <c r="H1421" i="75"/>
  <c r="H1422" i="75"/>
  <c r="H1423" i="75"/>
  <c r="H1424" i="75"/>
  <c r="H1425" i="75"/>
  <c r="H1426" i="75"/>
  <c r="H1427" i="75"/>
  <c r="H1428" i="75"/>
  <c r="H1429" i="75"/>
  <c r="H1430" i="75"/>
  <c r="H1431" i="75"/>
  <c r="H1432" i="75"/>
  <c r="H1433" i="75"/>
  <c r="H1434" i="75"/>
  <c r="H1435" i="75"/>
  <c r="H1436" i="75"/>
  <c r="H1437" i="75"/>
  <c r="H1443" i="75"/>
  <c r="H1444" i="75"/>
  <c r="H1445" i="75"/>
  <c r="H1446" i="75"/>
  <c r="H1447" i="75"/>
  <c r="H1448" i="75"/>
  <c r="H1449" i="75"/>
  <c r="H1450" i="75"/>
  <c r="H1451" i="75"/>
  <c r="H1452" i="75"/>
  <c r="H1453" i="75"/>
  <c r="H1454" i="75"/>
  <c r="H1455" i="75"/>
  <c r="H1456" i="75"/>
  <c r="H1457" i="75"/>
  <c r="H1458" i="75"/>
  <c r="H1459" i="75"/>
  <c r="H1460" i="75"/>
  <c r="H1461" i="75"/>
  <c r="H1462" i="75"/>
  <c r="H1463" i="75"/>
  <c r="H1464" i="75"/>
  <c r="H1465" i="75"/>
  <c r="H1466" i="75"/>
  <c r="H1467" i="75"/>
  <c r="H1468" i="75"/>
  <c r="H1469" i="75"/>
  <c r="H1470" i="75"/>
  <c r="H1471" i="75"/>
  <c r="H1472" i="75"/>
  <c r="H1473" i="75"/>
  <c r="H1474" i="75"/>
  <c r="H1475" i="75"/>
  <c r="H1476" i="75"/>
  <c r="H1477" i="75"/>
  <c r="H1478" i="75"/>
  <c r="H1479" i="75"/>
  <c r="H1480" i="75"/>
  <c r="H1481" i="75"/>
  <c r="H1482" i="75"/>
  <c r="H1483" i="75"/>
  <c r="H1484" i="75"/>
  <c r="H1485" i="75"/>
  <c r="H1486" i="75"/>
  <c r="H1487" i="75"/>
  <c r="H1488" i="75"/>
  <c r="H1489" i="75"/>
  <c r="H1490" i="75"/>
  <c r="H1491" i="75"/>
  <c r="H1492" i="75"/>
  <c r="H1493" i="75"/>
  <c r="H1494" i="75"/>
  <c r="H1495" i="75"/>
  <c r="H1496" i="75"/>
  <c r="H1497" i="75"/>
  <c r="H1498" i="75"/>
  <c r="H1499" i="75"/>
  <c r="H1500" i="75"/>
  <c r="H1501" i="75"/>
  <c r="H1502" i="75"/>
  <c r="H1503" i="75"/>
  <c r="H1504" i="75"/>
  <c r="H1505" i="75"/>
  <c r="H1506" i="75"/>
  <c r="H1507" i="75"/>
  <c r="H1508" i="75"/>
  <c r="H1509" i="75"/>
  <c r="H1510" i="75"/>
  <c r="H1511" i="75"/>
  <c r="H1512" i="75"/>
  <c r="H1513" i="75"/>
  <c r="H1514" i="75"/>
  <c r="H1515" i="75"/>
  <c r="H1516" i="75"/>
  <c r="H1517" i="75"/>
  <c r="H1518" i="75"/>
  <c r="H1519" i="75"/>
  <c r="H1520" i="75"/>
  <c r="H1521" i="75"/>
  <c r="H1522" i="75"/>
  <c r="H1523" i="75"/>
  <c r="H1524" i="75"/>
  <c r="H1525" i="75"/>
  <c r="H1526" i="75"/>
  <c r="H1527" i="75"/>
  <c r="H1528" i="75"/>
  <c r="H1529" i="75"/>
  <c r="H1530" i="75"/>
  <c r="H1531" i="75"/>
  <c r="H1532" i="75"/>
  <c r="H1533" i="75"/>
  <c r="H1534" i="75"/>
  <c r="H1535" i="75"/>
  <c r="H1536" i="75"/>
  <c r="H1537" i="75"/>
  <c r="H1538" i="75"/>
  <c r="H1539" i="75"/>
  <c r="H1540" i="75"/>
  <c r="H1541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675" i="75"/>
  <c r="H676" i="75"/>
  <c r="H677" i="75"/>
  <c r="H678" i="75"/>
  <c r="H679" i="75"/>
  <c r="H680" i="75"/>
  <c r="H681" i="75"/>
  <c r="H682" i="75"/>
  <c r="H683" i="75"/>
  <c r="H684" i="75"/>
  <c r="H685" i="75"/>
  <c r="H686" i="75"/>
  <c r="H687" i="75"/>
  <c r="H688" i="75"/>
  <c r="H689" i="75"/>
  <c r="H690" i="75"/>
  <c r="H691" i="75"/>
  <c r="H692" i="75"/>
  <c r="H693" i="75"/>
  <c r="H694" i="75"/>
  <c r="H695" i="75"/>
  <c r="H696" i="75"/>
  <c r="H697" i="75"/>
  <c r="H698" i="75"/>
  <c r="H699" i="75"/>
  <c r="H700" i="75"/>
  <c r="H701" i="75"/>
  <c r="H702" i="75"/>
  <c r="H703" i="75"/>
  <c r="H704" i="75"/>
  <c r="H705" i="75"/>
  <c r="H706" i="75"/>
  <c r="H707" i="75"/>
  <c r="H708" i="75"/>
  <c r="H709" i="75"/>
  <c r="H710" i="75"/>
  <c r="H711" i="75"/>
  <c r="H712" i="75"/>
  <c r="H713" i="75"/>
  <c r="H714" i="75"/>
  <c r="H715" i="75"/>
  <c r="H716" i="75"/>
  <c r="H717" i="75"/>
  <c r="H718" i="75"/>
  <c r="H719" i="75"/>
  <c r="H720" i="75"/>
  <c r="H721" i="75"/>
  <c r="H722" i="75"/>
  <c r="H723" i="75"/>
  <c r="H724" i="75"/>
  <c r="H725" i="75"/>
  <c r="H726" i="75"/>
  <c r="H727" i="75"/>
  <c r="H728" i="75"/>
  <c r="H729" i="75"/>
  <c r="H730" i="75"/>
  <c r="H731" i="75"/>
  <c r="H732" i="75"/>
  <c r="H733" i="75"/>
  <c r="H734" i="75"/>
  <c r="H735" i="75"/>
  <c r="H736" i="75"/>
  <c r="H737" i="75"/>
  <c r="H738" i="75"/>
  <c r="H739" i="75"/>
  <c r="H740" i="75"/>
  <c r="H741" i="75"/>
  <c r="H742" i="75"/>
  <c r="H743" i="75"/>
  <c r="H744" i="75"/>
  <c r="H745" i="75"/>
  <c r="H746" i="75"/>
  <c r="H747" i="75"/>
  <c r="H748" i="75"/>
  <c r="H749" i="75"/>
  <c r="H750" i="75"/>
  <c r="H751" i="75"/>
  <c r="H752" i="75"/>
  <c r="H753" i="75"/>
  <c r="H754" i="75"/>
  <c r="H755" i="75"/>
  <c r="H756" i="75"/>
  <c r="H757" i="75"/>
  <c r="H758" i="75"/>
  <c r="H759" i="75"/>
  <c r="H760" i="75"/>
  <c r="H761" i="75"/>
  <c r="H762" i="75"/>
  <c r="H763" i="75"/>
  <c r="H764" i="75"/>
  <c r="H765" i="75"/>
  <c r="H766" i="75"/>
  <c r="H767" i="75"/>
  <c r="H768" i="75"/>
  <c r="H769" i="75"/>
  <c r="H770" i="75"/>
  <c r="H771" i="75"/>
  <c r="H772" i="75"/>
  <c r="H773" i="75"/>
  <c r="H774" i="75"/>
  <c r="H775" i="75"/>
  <c r="H776" i="75"/>
  <c r="H777" i="75"/>
  <c r="H778" i="75"/>
  <c r="H779" i="75"/>
  <c r="H780" i="75"/>
  <c r="H781" i="75"/>
  <c r="H782" i="75"/>
  <c r="H783" i="75"/>
  <c r="H784" i="75"/>
  <c r="H785" i="75"/>
  <c r="H786" i="75"/>
  <c r="H787" i="75"/>
  <c r="H788" i="75"/>
  <c r="H789" i="75"/>
  <c r="H790" i="75"/>
  <c r="H791" i="75"/>
  <c r="H792" i="75"/>
  <c r="H793" i="75"/>
  <c r="H794" i="75"/>
  <c r="H795" i="75"/>
  <c r="H796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0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4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38" i="75"/>
  <c r="H839" i="75"/>
  <c r="H840" i="75"/>
  <c r="H841" i="75"/>
  <c r="H842" i="75"/>
  <c r="H843" i="75"/>
  <c r="H844" i="75"/>
  <c r="H845" i="75"/>
  <c r="H846" i="75"/>
  <c r="H847" i="75"/>
  <c r="H848" i="75"/>
  <c r="H849" i="75"/>
  <c r="H850" i="75"/>
  <c r="H851" i="75"/>
  <c r="H852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66" i="75"/>
  <c r="H867" i="75"/>
  <c r="H868" i="75"/>
  <c r="H869" i="75"/>
  <c r="H870" i="75"/>
  <c r="H871" i="75"/>
  <c r="H872" i="75"/>
  <c r="H873" i="75"/>
  <c r="H874" i="75"/>
  <c r="H875" i="75"/>
  <c r="H876" i="75"/>
  <c r="H877" i="75"/>
  <c r="H878" i="75"/>
  <c r="H879" i="75"/>
  <c r="H880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40" i="75"/>
  <c r="H439" i="75"/>
  <c r="H438" i="75"/>
  <c r="H437" i="75"/>
  <c r="H436" i="75"/>
  <c r="H435" i="75"/>
  <c r="H434" i="75"/>
  <c r="H433" i="75"/>
  <c r="H432" i="75"/>
  <c r="H431" i="75"/>
  <c r="H430" i="75"/>
  <c r="H429" i="75"/>
  <c r="H428" i="75"/>
  <c r="H427" i="75"/>
  <c r="H426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H412" i="75"/>
  <c r="H411" i="75"/>
  <c r="H410" i="75"/>
  <c r="H409" i="75"/>
  <c r="H408" i="75"/>
  <c r="H407" i="75"/>
  <c r="H406" i="75"/>
  <c r="H405" i="75"/>
  <c r="H404" i="75"/>
  <c r="H403" i="75"/>
  <c r="H402" i="75"/>
  <c r="H401" i="75"/>
  <c r="H400" i="75"/>
  <c r="H399" i="75"/>
  <c r="H398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60" i="75"/>
  <c r="H659" i="75"/>
  <c r="H658" i="75"/>
  <c r="H657" i="75"/>
  <c r="H656" i="75"/>
  <c r="H655" i="75"/>
  <c r="H654" i="75"/>
  <c r="H653" i="75"/>
  <c r="H652" i="75"/>
  <c r="H651" i="75"/>
  <c r="H650" i="75"/>
  <c r="H649" i="75"/>
  <c r="H648" i="75"/>
  <c r="H647" i="75"/>
  <c r="H646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632" i="75"/>
  <c r="H631" i="75"/>
  <c r="H630" i="75"/>
  <c r="H629" i="75"/>
  <c r="H628" i="75"/>
  <c r="H627" i="75"/>
  <c r="H626" i="75"/>
  <c r="H625" i="75"/>
  <c r="H624" i="75"/>
  <c r="H623" i="75"/>
  <c r="H622" i="75"/>
  <c r="H621" i="75"/>
  <c r="H620" i="75"/>
  <c r="H619" i="75"/>
  <c r="H618" i="75"/>
  <c r="H455" i="75"/>
  <c r="H456" i="75"/>
  <c r="H457" i="75"/>
  <c r="H458" i="75"/>
  <c r="H459" i="75"/>
  <c r="H460" i="75"/>
  <c r="H461" i="75"/>
  <c r="H462" i="75"/>
  <c r="H463" i="75"/>
  <c r="H464" i="75"/>
  <c r="H465" i="75"/>
  <c r="H466" i="75"/>
  <c r="H467" i="75"/>
  <c r="H468" i="75"/>
  <c r="H469" i="75"/>
  <c r="H470" i="75"/>
  <c r="H471" i="75"/>
  <c r="H472" i="75"/>
  <c r="H473" i="75"/>
  <c r="H474" i="75"/>
  <c r="H475" i="75"/>
  <c r="H476" i="75"/>
  <c r="H477" i="75"/>
  <c r="H478" i="75"/>
  <c r="H479" i="75"/>
  <c r="H480" i="75"/>
  <c r="H481" i="75"/>
  <c r="H482" i="75"/>
  <c r="H483" i="75"/>
  <c r="H484" i="75"/>
  <c r="H485" i="75"/>
  <c r="H486" i="75"/>
  <c r="H487" i="75"/>
  <c r="H488" i="75"/>
  <c r="H489" i="75"/>
  <c r="H490" i="75"/>
  <c r="H491" i="75"/>
  <c r="H492" i="75"/>
  <c r="H493" i="75"/>
  <c r="H494" i="75"/>
  <c r="H495" i="75"/>
  <c r="H496" i="75"/>
  <c r="H497" i="75"/>
  <c r="H498" i="75"/>
  <c r="H499" i="75"/>
  <c r="H500" i="75"/>
  <c r="H501" i="75"/>
  <c r="H502" i="75"/>
  <c r="H503" i="75"/>
  <c r="H504" i="75"/>
  <c r="H505" i="75"/>
  <c r="H506" i="75"/>
  <c r="H507" i="75"/>
  <c r="H508" i="75"/>
  <c r="H509" i="75"/>
  <c r="H510" i="75"/>
  <c r="H511" i="75"/>
  <c r="H512" i="75"/>
  <c r="H513" i="75"/>
  <c r="H514" i="75"/>
  <c r="H515" i="75"/>
  <c r="H516" i="75"/>
  <c r="H517" i="75"/>
  <c r="H518" i="75"/>
  <c r="H519" i="75"/>
  <c r="H520" i="75"/>
  <c r="H521" i="75"/>
  <c r="H522" i="75"/>
  <c r="H523" i="75"/>
  <c r="H524" i="75"/>
  <c r="H525" i="75"/>
  <c r="H526" i="75"/>
  <c r="H527" i="75"/>
  <c r="H528" i="75"/>
  <c r="H529" i="75"/>
  <c r="H530" i="75"/>
  <c r="H531" i="75"/>
  <c r="H532" i="75"/>
  <c r="H533" i="75"/>
  <c r="H534" i="75"/>
  <c r="H535" i="75"/>
  <c r="H536" i="75"/>
  <c r="H537" i="75"/>
  <c r="H538" i="75"/>
  <c r="H539" i="75"/>
  <c r="H540" i="75"/>
  <c r="H541" i="75"/>
  <c r="H542" i="75"/>
  <c r="H543" i="75"/>
  <c r="H544" i="75"/>
  <c r="H545" i="75"/>
  <c r="H546" i="75"/>
  <c r="H547" i="75"/>
  <c r="H548" i="75"/>
  <c r="H549" i="75"/>
  <c r="H550" i="75"/>
  <c r="H551" i="75"/>
  <c r="H552" i="75"/>
  <c r="H553" i="75"/>
  <c r="H554" i="75"/>
  <c r="H555" i="75"/>
  <c r="H556" i="75"/>
  <c r="H557" i="75"/>
  <c r="H558" i="75"/>
  <c r="H559" i="75"/>
  <c r="H560" i="75"/>
  <c r="H561" i="75"/>
  <c r="H562" i="75"/>
  <c r="H563" i="75"/>
  <c r="H564" i="75"/>
  <c r="H565" i="75"/>
  <c r="H566" i="75"/>
  <c r="H567" i="75"/>
  <c r="H568" i="75"/>
  <c r="H569" i="75"/>
  <c r="H570" i="75"/>
  <c r="H571" i="75"/>
  <c r="H572" i="75"/>
  <c r="H573" i="75"/>
  <c r="H574" i="75"/>
  <c r="H575" i="75"/>
  <c r="H576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0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4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235" i="75"/>
  <c r="H236" i="75"/>
  <c r="H237" i="75"/>
  <c r="H238" i="75"/>
  <c r="H239" i="75"/>
  <c r="H240" i="75"/>
  <c r="H241" i="75"/>
  <c r="H242" i="75"/>
  <c r="H243" i="75"/>
  <c r="H244" i="75"/>
  <c r="H245" i="75"/>
  <c r="H246" i="75"/>
  <c r="H247" i="75"/>
  <c r="H248" i="75"/>
  <c r="H249" i="75"/>
  <c r="H250" i="75"/>
  <c r="H251" i="75"/>
  <c r="H252" i="75"/>
  <c r="H253" i="75"/>
  <c r="H254" i="75"/>
  <c r="H255" i="75"/>
  <c r="H256" i="75"/>
  <c r="H257" i="75"/>
  <c r="H258" i="75"/>
  <c r="H259" i="75"/>
  <c r="H260" i="75"/>
  <c r="H261" i="75"/>
  <c r="H262" i="75"/>
  <c r="H263" i="75"/>
  <c r="H264" i="75"/>
  <c r="H265" i="75"/>
  <c r="H266" i="75"/>
  <c r="H267" i="75"/>
  <c r="H268" i="75"/>
  <c r="H269" i="75"/>
  <c r="H270" i="75"/>
  <c r="H271" i="75"/>
  <c r="H272" i="75"/>
  <c r="H273" i="75"/>
  <c r="H274" i="75"/>
  <c r="H275" i="75"/>
  <c r="H276" i="75"/>
  <c r="H277" i="75"/>
  <c r="H278" i="75"/>
  <c r="H279" i="75"/>
  <c r="H280" i="75"/>
  <c r="H281" i="75"/>
  <c r="H282" i="75"/>
  <c r="H283" i="75"/>
  <c r="H284" i="75"/>
  <c r="H285" i="75"/>
  <c r="H286" i="75"/>
  <c r="H287" i="75"/>
  <c r="H288" i="75"/>
  <c r="H289" i="75"/>
  <c r="H290" i="75"/>
  <c r="H291" i="75"/>
  <c r="H292" i="75"/>
  <c r="H293" i="75"/>
  <c r="H294" i="75"/>
  <c r="H295" i="75"/>
  <c r="H296" i="75"/>
  <c r="H297" i="75"/>
  <c r="H298" i="75"/>
  <c r="H299" i="75"/>
  <c r="H300" i="75"/>
  <c r="H301" i="75"/>
  <c r="H302" i="75"/>
  <c r="H303" i="75"/>
  <c r="H304" i="75"/>
  <c r="H305" i="75"/>
  <c r="H306" i="75"/>
  <c r="H307" i="75"/>
  <c r="H308" i="75"/>
  <c r="H309" i="75"/>
  <c r="H310" i="75"/>
  <c r="H311" i="75"/>
  <c r="H312" i="75"/>
  <c r="H313" i="75"/>
  <c r="H314" i="75"/>
  <c r="H315" i="75"/>
  <c r="H316" i="75"/>
  <c r="H317" i="75"/>
  <c r="H318" i="75"/>
  <c r="H319" i="75"/>
  <c r="H320" i="75"/>
  <c r="H321" i="75"/>
  <c r="H322" i="75"/>
  <c r="H323" i="75"/>
  <c r="H324" i="75"/>
  <c r="H325" i="75"/>
  <c r="H326" i="75"/>
  <c r="H327" i="75"/>
  <c r="H328" i="75"/>
  <c r="H329" i="75"/>
  <c r="H330" i="75"/>
  <c r="H331" i="75"/>
  <c r="H332" i="75"/>
  <c r="H333" i="75"/>
  <c r="H334" i="75"/>
  <c r="H335" i="75"/>
  <c r="H336" i="75"/>
  <c r="H337" i="75"/>
  <c r="H338" i="75"/>
  <c r="H339" i="75"/>
  <c r="H340" i="75"/>
  <c r="H341" i="75"/>
  <c r="H342" i="75"/>
  <c r="H343" i="75"/>
  <c r="H344" i="75"/>
  <c r="H345" i="75"/>
  <c r="H346" i="75"/>
  <c r="H347" i="75"/>
  <c r="H348" i="75"/>
  <c r="H349" i="75"/>
  <c r="H350" i="75"/>
  <c r="H351" i="75"/>
  <c r="H352" i="75"/>
  <c r="H353" i="75"/>
  <c r="H354" i="75"/>
  <c r="H355" i="75"/>
  <c r="H356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0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4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A15692" i="75"/>
  <c r="A15693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741" i="75"/>
  <c r="A15742" i="75"/>
  <c r="A15743" i="75"/>
  <c r="A15744" i="75"/>
  <c r="A15745" i="75"/>
  <c r="A15746" i="75"/>
  <c r="A15747" i="75"/>
  <c r="A15748" i="75"/>
  <c r="A15749" i="75"/>
  <c r="A15750" i="75"/>
  <c r="A15751" i="75"/>
  <c r="A15752" i="75"/>
  <c r="A15753" i="75"/>
  <c r="A15754" i="75"/>
  <c r="A15755" i="75"/>
  <c r="A15756" i="75"/>
  <c r="A15757" i="75"/>
  <c r="A15758" i="75"/>
  <c r="A15759" i="75"/>
  <c r="A15760" i="75"/>
  <c r="A15761" i="75"/>
  <c r="A15762" i="75"/>
  <c r="A15763" i="75"/>
  <c r="A15764" i="75"/>
  <c r="A15765" i="75"/>
  <c r="A15766" i="75"/>
  <c r="A15767" i="75"/>
  <c r="A15768" i="75"/>
  <c r="A15769" i="75"/>
  <c r="A15770" i="75"/>
  <c r="A15771" i="75"/>
  <c r="A15772" i="75"/>
  <c r="A15773" i="75"/>
  <c r="A15774" i="75"/>
  <c r="A15775" i="75"/>
  <c r="A15776" i="75"/>
  <c r="A15777" i="75"/>
  <c r="A15778" i="75"/>
  <c r="A15779" i="75"/>
  <c r="A15780" i="75"/>
  <c r="A15781" i="75"/>
  <c r="A15782" i="75"/>
  <c r="A15783" i="75"/>
  <c r="A15784" i="75"/>
  <c r="A15785" i="75"/>
  <c r="A15786" i="75"/>
  <c r="A15787" i="75"/>
  <c r="A15788" i="75"/>
  <c r="A15789" i="75"/>
  <c r="A15790" i="75"/>
  <c r="A15791" i="75"/>
  <c r="A15792" i="75"/>
  <c r="A15793" i="75"/>
  <c r="A15794" i="75"/>
  <c r="A15795" i="75"/>
  <c r="A15796" i="75"/>
  <c r="H16" i="75"/>
  <c r="H15" i="75" s="1"/>
  <c r="E15" i="75" s="1"/>
  <c r="H18" i="75"/>
  <c r="H19" i="75"/>
  <c r="A19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037" i="75"/>
  <c r="A15052" i="75"/>
  <c r="A15051" i="75"/>
  <c r="A15050" i="75"/>
  <c r="A15049" i="75"/>
  <c r="A15048" i="75"/>
  <c r="A15047" i="75"/>
  <c r="A15046" i="75"/>
  <c r="A15045" i="75"/>
  <c r="A15044" i="75"/>
  <c r="A15043" i="75"/>
  <c r="A15042" i="75"/>
  <c r="A15041" i="75"/>
  <c r="A15040" i="75"/>
  <c r="A15039" i="75"/>
  <c r="A15038" i="75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931" i="75"/>
  <c r="A14932" i="75"/>
  <c r="A14933" i="75"/>
  <c r="A14934" i="75"/>
  <c r="A14935" i="75"/>
  <c r="A14936" i="75"/>
  <c r="A14937" i="75"/>
  <c r="A14938" i="75"/>
  <c r="A14939" i="75"/>
  <c r="A14940" i="75"/>
  <c r="A14941" i="75"/>
  <c r="A14942" i="75"/>
  <c r="A14943" i="75"/>
  <c r="A14944" i="75"/>
  <c r="A14945" i="75"/>
  <c r="A14946" i="75"/>
  <c r="A14947" i="75"/>
  <c r="A14948" i="75"/>
  <c r="A14949" i="75"/>
  <c r="A14950" i="75"/>
  <c r="A14951" i="75"/>
  <c r="A14781" i="75"/>
  <c r="A14891" i="75"/>
  <c r="A14890" i="75"/>
  <c r="A14889" i="75"/>
  <c r="A14888" i="75"/>
  <c r="A14887" i="75"/>
  <c r="A14886" i="75"/>
  <c r="A14885" i="75"/>
  <c r="A14884" i="75"/>
  <c r="A14883" i="75"/>
  <c r="A14882" i="75"/>
  <c r="A14881" i="75"/>
  <c r="A14880" i="75"/>
  <c r="A14879" i="75"/>
  <c r="A14878" i="75"/>
  <c r="A14877" i="75"/>
  <c r="A14876" i="75"/>
  <c r="A14875" i="75"/>
  <c r="A14874" i="75"/>
  <c r="A14873" i="75"/>
  <c r="A14872" i="75"/>
  <c r="A14871" i="75"/>
  <c r="A14870" i="75"/>
  <c r="A14869" i="75"/>
  <c r="A14868" i="75"/>
  <c r="A14867" i="75"/>
  <c r="A14866" i="75"/>
  <c r="A14865" i="75"/>
  <c r="A14864" i="75"/>
  <c r="A14863" i="75"/>
  <c r="A14862" i="75"/>
  <c r="A14861" i="75"/>
  <c r="A14860" i="75"/>
  <c r="A14859" i="75"/>
  <c r="A14858" i="75"/>
  <c r="A14857" i="75"/>
  <c r="A14856" i="75"/>
  <c r="A14855" i="75"/>
  <c r="A14854" i="75"/>
  <c r="A14853" i="75"/>
  <c r="A14852" i="75"/>
  <c r="A14851" i="75"/>
  <c r="A14850" i="75"/>
  <c r="A14849" i="75"/>
  <c r="A14848" i="75"/>
  <c r="A14847" i="75"/>
  <c r="A14846" i="75"/>
  <c r="A14845" i="75"/>
  <c r="A14844" i="75"/>
  <c r="A14843" i="75"/>
  <c r="A14842" i="75"/>
  <c r="A14841" i="75"/>
  <c r="A14840" i="75"/>
  <c r="A14839" i="75"/>
  <c r="A14838" i="75"/>
  <c r="A14837" i="75"/>
  <c r="A14836" i="75"/>
  <c r="A14835" i="75"/>
  <c r="A14834" i="75"/>
  <c r="A14833" i="75"/>
  <c r="A14832" i="75"/>
  <c r="A14831" i="75"/>
  <c r="A14830" i="75"/>
  <c r="A14829" i="75"/>
  <c r="A14828" i="75"/>
  <c r="A14827" i="75"/>
  <c r="A14826" i="75"/>
  <c r="A14825" i="75"/>
  <c r="A14824" i="75"/>
  <c r="A14823" i="75"/>
  <c r="A14822" i="75"/>
  <c r="A14821" i="75"/>
  <c r="A14820" i="75"/>
  <c r="A14819" i="75"/>
  <c r="A14818" i="75"/>
  <c r="A14817" i="75"/>
  <c r="A14816" i="75"/>
  <c r="A14815" i="75"/>
  <c r="A14814" i="75"/>
  <c r="A14813" i="75"/>
  <c r="A14812" i="75"/>
  <c r="A14811" i="75"/>
  <c r="A14810" i="75"/>
  <c r="A14809" i="75"/>
  <c r="A14808" i="75"/>
  <c r="A14807" i="75"/>
  <c r="A14806" i="75"/>
  <c r="A14805" i="75"/>
  <c r="A14804" i="75"/>
  <c r="A14803" i="75"/>
  <c r="A14802" i="75"/>
  <c r="A14801" i="75"/>
  <c r="A14800" i="75"/>
  <c r="A14799" i="75"/>
  <c r="A14798" i="75"/>
  <c r="A14797" i="75"/>
  <c r="A14796" i="75"/>
  <c r="A14795" i="75"/>
  <c r="A14794" i="75"/>
  <c r="A14793" i="75"/>
  <c r="A14792" i="75"/>
  <c r="A14791" i="75"/>
  <c r="A14790" i="75"/>
  <c r="A14789" i="75"/>
  <c r="A14788" i="75"/>
  <c r="A14787" i="75"/>
  <c r="A14786" i="75"/>
  <c r="A14785" i="75"/>
  <c r="A14784" i="75"/>
  <c r="A14783" i="75"/>
  <c r="A14782" i="75"/>
  <c r="A14518" i="75"/>
  <c r="A14519" i="75"/>
  <c r="A14520" i="75"/>
  <c r="A14521" i="75"/>
  <c r="A14522" i="75"/>
  <c r="A14523" i="75"/>
  <c r="A14524" i="75"/>
  <c r="A14525" i="75"/>
  <c r="A14526" i="75"/>
  <c r="A14470" i="75"/>
  <c r="A14471" i="75"/>
  <c r="A14472" i="75"/>
  <c r="A14473" i="75"/>
  <c r="A14474" i="75"/>
  <c r="A14475" i="75"/>
  <c r="A14476" i="75"/>
  <c r="A14477" i="75"/>
  <c r="A14478" i="75"/>
  <c r="A14422" i="75"/>
  <c r="A14423" i="75"/>
  <c r="A14424" i="75"/>
  <c r="A14425" i="75"/>
  <c r="A14426" i="75"/>
  <c r="A14427" i="75"/>
  <c r="A14428" i="75"/>
  <c r="A14429" i="75"/>
  <c r="A14430" i="75"/>
  <c r="A14773" i="75"/>
  <c r="A14774" i="75"/>
  <c r="A14775" i="75"/>
  <c r="A14776" i="75"/>
  <c r="A14777" i="75"/>
  <c r="A14778" i="75"/>
  <c r="A14779" i="75"/>
  <c r="A14780" i="75"/>
  <c r="A14772" i="75"/>
  <c r="A14771" i="75"/>
  <c r="A14770" i="75"/>
  <c r="A14714" i="75"/>
  <c r="A14715" i="75"/>
  <c r="A14716" i="75"/>
  <c r="A14717" i="75"/>
  <c r="A14718" i="75"/>
  <c r="A14719" i="75"/>
  <c r="A14720" i="75"/>
  <c r="A14721" i="75"/>
  <c r="A14722" i="75"/>
  <c r="A14723" i="75"/>
  <c r="A14724" i="75"/>
  <c r="A14725" i="75"/>
  <c r="A14726" i="75"/>
  <c r="A14727" i="75"/>
  <c r="A14728" i="75"/>
  <c r="A14729" i="75"/>
  <c r="A14730" i="75"/>
  <c r="A14731" i="75"/>
  <c r="A14732" i="75"/>
  <c r="A14733" i="75"/>
  <c r="A14734" i="75"/>
  <c r="A14735" i="75"/>
  <c r="A14736" i="75"/>
  <c r="A14737" i="75"/>
  <c r="A14738" i="75"/>
  <c r="A14739" i="75"/>
  <c r="A14740" i="75"/>
  <c r="A14741" i="75"/>
  <c r="A14742" i="75"/>
  <c r="A14743" i="75"/>
  <c r="A14744" i="75"/>
  <c r="A14745" i="75"/>
  <c r="A14746" i="75"/>
  <c r="A14747" i="75"/>
  <c r="A14748" i="75"/>
  <c r="A14749" i="75"/>
  <c r="A14750" i="75"/>
  <c r="A14751" i="75"/>
  <c r="A14752" i="75"/>
  <c r="A14753" i="75"/>
  <c r="A14754" i="75"/>
  <c r="A14755" i="75"/>
  <c r="A14756" i="75"/>
  <c r="A14757" i="75"/>
  <c r="A14758" i="75"/>
  <c r="A14759" i="75"/>
  <c r="A14760" i="75"/>
  <c r="A14761" i="75"/>
  <c r="A14762" i="75"/>
  <c r="A14763" i="75"/>
  <c r="A14764" i="75"/>
  <c r="A14765" i="75"/>
  <c r="A14766" i="75"/>
  <c r="A14767" i="75"/>
  <c r="A14768" i="75"/>
  <c r="A14769" i="75"/>
  <c r="A14695" i="75"/>
  <c r="A14696" i="75"/>
  <c r="A14697" i="75"/>
  <c r="A14698" i="75"/>
  <c r="A14699" i="75"/>
  <c r="A14700" i="75"/>
  <c r="A14701" i="75"/>
  <c r="A14702" i="75"/>
  <c r="A14703" i="75"/>
  <c r="A14704" i="75"/>
  <c r="A14705" i="75"/>
  <c r="A14706" i="75"/>
  <c r="A14707" i="75"/>
  <c r="A14708" i="75"/>
  <c r="A14709" i="75"/>
  <c r="A14710" i="75"/>
  <c r="A14711" i="75"/>
  <c r="A14712" i="75"/>
  <c r="A14713" i="75"/>
  <c r="A14694" i="75"/>
  <c r="A14693" i="75"/>
  <c r="A14692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665" i="75"/>
  <c r="A14666" i="75"/>
  <c r="A14667" i="75"/>
  <c r="A14668" i="75"/>
  <c r="A14669" i="75"/>
  <c r="A14670" i="75"/>
  <c r="A14671" i="75"/>
  <c r="A14672" i="75"/>
  <c r="A14673" i="75"/>
  <c r="A14674" i="75"/>
  <c r="A14675" i="75"/>
  <c r="A14676" i="75"/>
  <c r="A14677" i="75"/>
  <c r="A14678" i="75"/>
  <c r="A14679" i="75"/>
  <c r="A14680" i="75"/>
  <c r="A14681" i="75"/>
  <c r="A14682" i="75"/>
  <c r="A14683" i="75"/>
  <c r="A14684" i="75"/>
  <c r="A14685" i="75"/>
  <c r="A14686" i="75"/>
  <c r="A14687" i="75"/>
  <c r="A14688" i="75"/>
  <c r="A14689" i="75"/>
  <c r="A14690" i="75"/>
  <c r="A14691" i="75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13" i="75"/>
  <c r="A14414" i="75"/>
  <c r="A14415" i="75"/>
  <c r="A14416" i="75"/>
  <c r="A14417" i="75"/>
  <c r="A14418" i="75"/>
  <c r="A14419" i="75"/>
  <c r="A14420" i="75"/>
  <c r="A14421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A14587" i="75"/>
  <c r="A14588" i="75"/>
  <c r="A14589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384" i="75"/>
  <c r="A14383" i="75"/>
  <c r="A14382" i="75"/>
  <c r="A14266" i="75"/>
  <c r="A14267" i="75"/>
  <c r="A14268" i="75"/>
  <c r="A14269" i="75"/>
  <c r="A14270" i="75"/>
  <c r="A14271" i="75"/>
  <c r="A14272" i="75"/>
  <c r="A14273" i="75"/>
  <c r="A14274" i="75"/>
  <c r="A14275" i="75"/>
  <c r="A14276" i="75"/>
  <c r="A14277" i="75"/>
  <c r="A14278" i="75"/>
  <c r="A14279" i="75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17" i="75"/>
  <c r="A14318" i="75"/>
  <c r="A14319" i="75"/>
  <c r="A14320" i="75"/>
  <c r="A14321" i="75"/>
  <c r="A14322" i="75"/>
  <c r="A14323" i="75"/>
  <c r="A14324" i="75"/>
  <c r="A14325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65" i="75"/>
  <c r="A14366" i="75"/>
  <c r="A14367" i="75"/>
  <c r="A14368" i="75"/>
  <c r="A14369" i="75"/>
  <c r="A14370" i="75"/>
  <c r="A14371" i="75"/>
  <c r="A14372" i="75"/>
  <c r="A14373" i="75"/>
  <c r="A14374" i="75"/>
  <c r="A14375" i="75"/>
  <c r="A14376" i="75"/>
  <c r="A14377" i="75"/>
  <c r="A14378" i="75"/>
  <c r="A14381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824" i="75"/>
  <c r="A13825" i="75"/>
  <c r="A13826" i="75"/>
  <c r="A13827" i="75"/>
  <c r="A13828" i="75"/>
  <c r="A13829" i="75"/>
  <c r="A13830" i="75"/>
  <c r="A13806" i="75"/>
  <c r="A13805" i="75"/>
  <c r="A13804" i="75"/>
  <c r="A13803" i="75"/>
  <c r="A13802" i="75"/>
  <c r="A13801" i="75"/>
  <c r="A13800" i="75"/>
  <c r="A13799" i="75"/>
  <c r="A13798" i="75"/>
  <c r="A13797" i="75"/>
  <c r="A13796" i="75"/>
  <c r="A13795" i="75"/>
  <c r="A13794" i="75"/>
  <c r="A13793" i="75"/>
  <c r="A13792" i="75"/>
  <c r="A13791" i="75"/>
  <c r="A13790" i="75"/>
  <c r="A13789" i="75"/>
  <c r="A13788" i="75"/>
  <c r="A13787" i="75"/>
  <c r="A13786" i="75"/>
  <c r="A13785" i="75"/>
  <c r="A13784" i="75"/>
  <c r="A13783" i="75"/>
  <c r="A13782" i="75"/>
  <c r="A13781" i="75"/>
  <c r="A13780" i="75"/>
  <c r="A13779" i="75"/>
  <c r="A13778" i="75"/>
  <c r="A13777" i="75"/>
  <c r="A13776" i="75"/>
  <c r="A13775" i="75"/>
  <c r="A13774" i="75"/>
  <c r="A13773" i="75"/>
  <c r="A13772" i="75"/>
  <c r="A13771" i="75"/>
  <c r="A13770" i="75"/>
  <c r="A13769" i="75"/>
  <c r="A13768" i="75"/>
  <c r="A13767" i="75"/>
  <c r="A13766" i="75"/>
  <c r="A13765" i="75"/>
  <c r="A13764" i="75"/>
  <c r="A13763" i="75"/>
  <c r="A13762" i="75"/>
  <c r="A13761" i="75"/>
  <c r="A13760" i="75"/>
  <c r="A13759" i="75"/>
  <c r="A13758" i="75"/>
  <c r="A13757" i="75"/>
  <c r="A13756" i="75"/>
  <c r="A13755" i="75"/>
  <c r="A13754" i="75"/>
  <c r="A13753" i="75"/>
  <c r="A13752" i="75"/>
  <c r="A13751" i="75"/>
  <c r="A13750" i="75"/>
  <c r="A13749" i="75"/>
  <c r="A13748" i="75"/>
  <c r="A13747" i="75"/>
  <c r="A13746" i="75"/>
  <c r="A13745" i="75"/>
  <c r="A13744" i="75"/>
  <c r="A13743" i="75"/>
  <c r="A13742" i="75"/>
  <c r="A13741" i="75"/>
  <c r="A13740" i="75"/>
  <c r="A13739" i="75"/>
  <c r="A13738" i="75"/>
  <c r="A13737" i="75"/>
  <c r="A13736" i="75"/>
  <c r="A13735" i="75"/>
  <c r="A13734" i="75"/>
  <c r="A13733" i="75"/>
  <c r="A13732" i="75"/>
  <c r="A13731" i="75"/>
  <c r="A13730" i="75"/>
  <c r="A13729" i="75"/>
  <c r="A13728" i="75"/>
  <c r="A13727" i="75"/>
  <c r="A13726" i="75"/>
  <c r="A13725" i="75"/>
  <c r="A13724" i="75"/>
  <c r="A13723" i="75"/>
  <c r="A13722" i="75"/>
  <c r="A13721" i="75"/>
  <c r="A13720" i="75"/>
  <c r="A13719" i="75"/>
  <c r="A13718" i="75"/>
  <c r="A13717" i="75"/>
  <c r="A13716" i="75"/>
  <c r="A13715" i="75"/>
  <c r="A13714" i="75"/>
  <c r="A13713" i="75"/>
  <c r="A13712" i="75"/>
  <c r="A13711" i="75"/>
  <c r="A13710" i="75"/>
  <c r="A13709" i="75"/>
  <c r="A13708" i="75"/>
  <c r="A13707" i="75"/>
  <c r="A13706" i="75"/>
  <c r="A13705" i="75"/>
  <c r="A13704" i="75"/>
  <c r="A13703" i="75"/>
  <c r="A13702" i="75"/>
  <c r="A13701" i="75"/>
  <c r="A13700" i="75"/>
  <c r="A13699" i="75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3029" i="75"/>
  <c r="A13030" i="75"/>
  <c r="A13031" i="75"/>
  <c r="A13032" i="75"/>
  <c r="A13033" i="75"/>
  <c r="A13034" i="75"/>
  <c r="A13035" i="75"/>
  <c r="A13036" i="75"/>
  <c r="A13037" i="75"/>
  <c r="A13038" i="75"/>
  <c r="A13039" i="75"/>
  <c r="A13040" i="75"/>
  <c r="A13041" i="75"/>
  <c r="A13042" i="75"/>
  <c r="A13043" i="75"/>
  <c r="A13044" i="75"/>
  <c r="A13045" i="75"/>
  <c r="A13046" i="75"/>
  <c r="A13047" i="75"/>
  <c r="A13048" i="75"/>
  <c r="A13049" i="75"/>
  <c r="A13050" i="75"/>
  <c r="A13051" i="75"/>
  <c r="A13052" i="75"/>
  <c r="A13053" i="75"/>
  <c r="A13054" i="75"/>
  <c r="A13055" i="75"/>
  <c r="A13056" i="75"/>
  <c r="A13057" i="75"/>
  <c r="A13058" i="75"/>
  <c r="A13059" i="75"/>
  <c r="A13060" i="75"/>
  <c r="A13061" i="75"/>
  <c r="A13062" i="75"/>
  <c r="A13063" i="75"/>
  <c r="A13064" i="75"/>
  <c r="A13065" i="75"/>
  <c r="A13066" i="75"/>
  <c r="A13067" i="75"/>
  <c r="A13068" i="75"/>
  <c r="A13069" i="75"/>
  <c r="A13070" i="75"/>
  <c r="A13071" i="75"/>
  <c r="A13072" i="75"/>
  <c r="A13073" i="75"/>
  <c r="A13074" i="75"/>
  <c r="A13075" i="75"/>
  <c r="A13076" i="75"/>
  <c r="A13077" i="75"/>
  <c r="A13078" i="75"/>
  <c r="A13079" i="75"/>
  <c r="A13080" i="75"/>
  <c r="A13081" i="75"/>
  <c r="A13082" i="75"/>
  <c r="A13083" i="75"/>
  <c r="A13084" i="75"/>
  <c r="A13085" i="75"/>
  <c r="A13086" i="75"/>
  <c r="A13087" i="75"/>
  <c r="A13088" i="75"/>
  <c r="A13089" i="75"/>
  <c r="A13090" i="75"/>
  <c r="A13091" i="75"/>
  <c r="A13092" i="75"/>
  <c r="A13093" i="75"/>
  <c r="A13094" i="75"/>
  <c r="A13095" i="75"/>
  <c r="A13096" i="75"/>
  <c r="A13097" i="75"/>
  <c r="A13098" i="75"/>
  <c r="A13099" i="75"/>
  <c r="A13100" i="75"/>
  <c r="A13101" i="75"/>
  <c r="A13102" i="75"/>
  <c r="A13103" i="75"/>
  <c r="A13104" i="75"/>
  <c r="A13105" i="75"/>
  <c r="A13106" i="75"/>
  <c r="A13107" i="75"/>
  <c r="A13108" i="75"/>
  <c r="A13109" i="75"/>
  <c r="A13110" i="75"/>
  <c r="A13111" i="75"/>
  <c r="A13112" i="75"/>
  <c r="A13113" i="75"/>
  <c r="A13114" i="75"/>
  <c r="A13115" i="75"/>
  <c r="A13116" i="75"/>
  <c r="A13117" i="75"/>
  <c r="A13118" i="75"/>
  <c r="A13119" i="75"/>
  <c r="A13120" i="75"/>
  <c r="A13121" i="75"/>
  <c r="A13122" i="75"/>
  <c r="A13123" i="75"/>
  <c r="A13124" i="75"/>
  <c r="A13125" i="75"/>
  <c r="A13126" i="75"/>
  <c r="A13127" i="75"/>
  <c r="A13128" i="75"/>
  <c r="A13129" i="75"/>
  <c r="A13130" i="75"/>
  <c r="A13131" i="75"/>
  <c r="A13132" i="75"/>
  <c r="A13133" i="75"/>
  <c r="A12802" i="75"/>
  <c r="A12801" i="75"/>
  <c r="A12800" i="75"/>
  <c r="A12799" i="75"/>
  <c r="H24" i="75"/>
  <c r="A24" i="75"/>
  <c r="A12794" i="75"/>
  <c r="A12793" i="75"/>
  <c r="A12792" i="75"/>
  <c r="A12791" i="75"/>
  <c r="A12790" i="75"/>
  <c r="A12789" i="75"/>
  <c r="A12788" i="75"/>
  <c r="A12787" i="75"/>
  <c r="A12786" i="75"/>
  <c r="A12785" i="75"/>
  <c r="A12784" i="75"/>
  <c r="A12783" i="75"/>
  <c r="A12782" i="75"/>
  <c r="A12781" i="75"/>
  <c r="A12780" i="75"/>
  <c r="A12779" i="75"/>
  <c r="A12778" i="75"/>
  <c r="A12777" i="75"/>
  <c r="A12776" i="75"/>
  <c r="A12775" i="75"/>
  <c r="A12774" i="75"/>
  <c r="A12773" i="75"/>
  <c r="A12772" i="75"/>
  <c r="A12771" i="75"/>
  <c r="A12770" i="75"/>
  <c r="A12769" i="75"/>
  <c r="A12768" i="75"/>
  <c r="A12767" i="75"/>
  <c r="A12766" i="75"/>
  <c r="A12765" i="75"/>
  <c r="A12764" i="75"/>
  <c r="A12763" i="75"/>
  <c r="A12762" i="75"/>
  <c r="A12761" i="75"/>
  <c r="A12760" i="75"/>
  <c r="A12759" i="75"/>
  <c r="A12758" i="75"/>
  <c r="A12757" i="75"/>
  <c r="A12756" i="75"/>
  <c r="A12755" i="75"/>
  <c r="A12754" i="75"/>
  <c r="A12753" i="75"/>
  <c r="A12752" i="75"/>
  <c r="A12751" i="75"/>
  <c r="A12750" i="75"/>
  <c r="A12749" i="75"/>
  <c r="A12748" i="75"/>
  <c r="A12747" i="75"/>
  <c r="A12746" i="75"/>
  <c r="A12745" i="75"/>
  <c r="A12744" i="75"/>
  <c r="A12743" i="75"/>
  <c r="A12742" i="75"/>
  <c r="A12741" i="75"/>
  <c r="A12740" i="75"/>
  <c r="A12739" i="75"/>
  <c r="A12738" i="75"/>
  <c r="A12737" i="75"/>
  <c r="A12736" i="75"/>
  <c r="A12735" i="75"/>
  <c r="A12734" i="75"/>
  <c r="A12733" i="75"/>
  <c r="A12732" i="75"/>
  <c r="A12731" i="75"/>
  <c r="A12730" i="75"/>
  <c r="A12729" i="75"/>
  <c r="A12728" i="75"/>
  <c r="A12727" i="75"/>
  <c r="A12726" i="75"/>
  <c r="A12725" i="75"/>
  <c r="A12724" i="75"/>
  <c r="A12723" i="75"/>
  <c r="A12722" i="75"/>
  <c r="A12721" i="75"/>
  <c r="A12720" i="75"/>
  <c r="A12719" i="75"/>
  <c r="A12718" i="75"/>
  <c r="A12717" i="75"/>
  <c r="A12716" i="75"/>
  <c r="A12715" i="75"/>
  <c r="A12714" i="75"/>
  <c r="A12713" i="75"/>
  <c r="A12712" i="75"/>
  <c r="A12711" i="75"/>
  <c r="A12710" i="75"/>
  <c r="A12709" i="75"/>
  <c r="A12708" i="75"/>
  <c r="A12707" i="75"/>
  <c r="A12706" i="75"/>
  <c r="A12705" i="75"/>
  <c r="A12704" i="75"/>
  <c r="A12703" i="75"/>
  <c r="A12702" i="75"/>
  <c r="A12701" i="75"/>
  <c r="A12700" i="75"/>
  <c r="A12699" i="75"/>
  <c r="A12698" i="75"/>
  <c r="A12697" i="75"/>
  <c r="A12696" i="75"/>
  <c r="A12695" i="75"/>
  <c r="A12694" i="75"/>
  <c r="A12693" i="75"/>
  <c r="A12692" i="75"/>
  <c r="A12691" i="75"/>
  <c r="A12690" i="75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A12234" i="75"/>
  <c r="A12235" i="75"/>
  <c r="A12236" i="75"/>
  <c r="A12237" i="75"/>
  <c r="A12238" i="75"/>
  <c r="A12239" i="75"/>
  <c r="A12240" i="75"/>
  <c r="A12241" i="75"/>
  <c r="A12242" i="75"/>
  <c r="A12243" i="75"/>
  <c r="A12244" i="75"/>
  <c r="A12245" i="75"/>
  <c r="A12246" i="75"/>
  <c r="A12247" i="75"/>
  <c r="A12248" i="75"/>
  <c r="A12249" i="75"/>
  <c r="A12250" i="75"/>
  <c r="A12251" i="75"/>
  <c r="A12252" i="75"/>
  <c r="A12253" i="75"/>
  <c r="A12254" i="75"/>
  <c r="A12255" i="75"/>
  <c r="A12256" i="75"/>
  <c r="A12257" i="75"/>
  <c r="A12258" i="75"/>
  <c r="A12259" i="75"/>
  <c r="A12260" i="75"/>
  <c r="A12261" i="75"/>
  <c r="A12262" i="75"/>
  <c r="A12263" i="75"/>
  <c r="A12264" i="75"/>
  <c r="A12265" i="75"/>
  <c r="A12266" i="75"/>
  <c r="A12267" i="75"/>
  <c r="A12268" i="75"/>
  <c r="A12269" i="75"/>
  <c r="A12270" i="75"/>
  <c r="A12271" i="75"/>
  <c r="A12272" i="75"/>
  <c r="A12273" i="75"/>
  <c r="A12274" i="75"/>
  <c r="A12275" i="75"/>
  <c r="A12276" i="75"/>
  <c r="A12277" i="75"/>
  <c r="A12278" i="75"/>
  <c r="A12279" i="75"/>
  <c r="A12280" i="75"/>
  <c r="A12281" i="75"/>
  <c r="A12282" i="75"/>
  <c r="A12283" i="75"/>
  <c r="A12284" i="75"/>
  <c r="A12285" i="75"/>
  <c r="A12286" i="75"/>
  <c r="A12287" i="75"/>
  <c r="A12288" i="75"/>
  <c r="A12289" i="75"/>
  <c r="A12290" i="75"/>
  <c r="A12291" i="75"/>
  <c r="A12292" i="75"/>
  <c r="A12058" i="75"/>
  <c r="A12059" i="75"/>
  <c r="A12060" i="75"/>
  <c r="A12061" i="75"/>
  <c r="A12062" i="75"/>
  <c r="A12063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A12187" i="75"/>
  <c r="A12186" i="75"/>
  <c r="A12185" i="75"/>
  <c r="A12184" i="75"/>
  <c r="A12183" i="75"/>
  <c r="A12182" i="75"/>
  <c r="A12181" i="75"/>
  <c r="A12180" i="75"/>
  <c r="A12179" i="75"/>
  <c r="A12178" i="75"/>
  <c r="A12177" i="75"/>
  <c r="A12176" i="75"/>
  <c r="A12175" i="75"/>
  <c r="A12174" i="75"/>
  <c r="A12173" i="75"/>
  <c r="A12172" i="75"/>
  <c r="A12171" i="75"/>
  <c r="A12170" i="75"/>
  <c r="A12169" i="75"/>
  <c r="A12168" i="75"/>
  <c r="A12167" i="75"/>
  <c r="A12166" i="75"/>
  <c r="A12165" i="75"/>
  <c r="A12164" i="75"/>
  <c r="A12163" i="75"/>
  <c r="A12162" i="75"/>
  <c r="A12161" i="75"/>
  <c r="A12160" i="75"/>
  <c r="A12159" i="75"/>
  <c r="A12158" i="75"/>
  <c r="A12157" i="75"/>
  <c r="A12156" i="75"/>
  <c r="A12155" i="75"/>
  <c r="A12154" i="75"/>
  <c r="A12153" i="75"/>
  <c r="A12152" i="75"/>
  <c r="A12151" i="75"/>
  <c r="A12150" i="75"/>
  <c r="A12149" i="75"/>
  <c r="A12148" i="75"/>
  <c r="A12147" i="75"/>
  <c r="A12146" i="75"/>
  <c r="A12145" i="75"/>
  <c r="A12144" i="75"/>
  <c r="A12143" i="75"/>
  <c r="A12142" i="75"/>
  <c r="A12141" i="75"/>
  <c r="A12140" i="75"/>
  <c r="A12139" i="75"/>
  <c r="A12138" i="75"/>
  <c r="A12137" i="75"/>
  <c r="A12136" i="75"/>
  <c r="A12135" i="75"/>
  <c r="A12134" i="75"/>
  <c r="A12133" i="75"/>
  <c r="A12132" i="75"/>
  <c r="A12131" i="75"/>
  <c r="A12130" i="75"/>
  <c r="A12129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8" i="75"/>
  <c r="A11957" i="75"/>
  <c r="A11956" i="75"/>
  <c r="A11955" i="75"/>
  <c r="A11954" i="75"/>
  <c r="A11953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60" i="75"/>
  <c r="A11661" i="75"/>
  <c r="A11662" i="75"/>
  <c r="A11663" i="75"/>
  <c r="A11664" i="75"/>
  <c r="A11665" i="75"/>
  <c r="A11666" i="75"/>
  <c r="A11667" i="75"/>
  <c r="A11668" i="75"/>
  <c r="A11669" i="75"/>
  <c r="A11670" i="75"/>
  <c r="A11671" i="75"/>
  <c r="A11672" i="75"/>
  <c r="A11673" i="75"/>
  <c r="A11674" i="75"/>
  <c r="A11675" i="75"/>
  <c r="A11676" i="75"/>
  <c r="A11677" i="75"/>
  <c r="A11678" i="75"/>
  <c r="A11679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575" i="75"/>
  <c r="A11576" i="75"/>
  <c r="A11577" i="75"/>
  <c r="A11578" i="75"/>
  <c r="A11579" i="75"/>
  <c r="A11580" i="75"/>
  <c r="A11581" i="75"/>
  <c r="A11582" i="75"/>
  <c r="A11583" i="75"/>
  <c r="A11584" i="75"/>
  <c r="A11585" i="75"/>
  <c r="A11586" i="75"/>
  <c r="A11587" i="75"/>
  <c r="A11588" i="75"/>
  <c r="A11589" i="75"/>
  <c r="A11590" i="75"/>
  <c r="A11591" i="75"/>
  <c r="A11592" i="75"/>
  <c r="A11593" i="75"/>
  <c r="A11594" i="75"/>
  <c r="A11595" i="75"/>
  <c r="A11596" i="75"/>
  <c r="A11597" i="75"/>
  <c r="A11598" i="75"/>
  <c r="A11599" i="75"/>
  <c r="A11600" i="75"/>
  <c r="A11601" i="75"/>
  <c r="A11602" i="75"/>
  <c r="A11603" i="75"/>
  <c r="A11604" i="75"/>
  <c r="A11605" i="75"/>
  <c r="A11606" i="75"/>
  <c r="A11607" i="75"/>
  <c r="A11608" i="75"/>
  <c r="A11609" i="75"/>
  <c r="A11610" i="75"/>
  <c r="A11611" i="75"/>
  <c r="A11612" i="75"/>
  <c r="A11613" i="75"/>
  <c r="A11614" i="75"/>
  <c r="A11615" i="75"/>
  <c r="A11616" i="75"/>
  <c r="A11617" i="75"/>
  <c r="A11618" i="75"/>
  <c r="A11619" i="75"/>
  <c r="A11620" i="75"/>
  <c r="A11621" i="75"/>
  <c r="A11622" i="75"/>
  <c r="A11623" i="75"/>
  <c r="A11624" i="75"/>
  <c r="A11625" i="75"/>
  <c r="A11626" i="75"/>
  <c r="A11627" i="75"/>
  <c r="A11628" i="75"/>
  <c r="A11629" i="75"/>
  <c r="A11630" i="75"/>
  <c r="A11631" i="75"/>
  <c r="A11632" i="75"/>
  <c r="A11633" i="75"/>
  <c r="A11634" i="75"/>
  <c r="A11635" i="75"/>
  <c r="A11636" i="75"/>
  <c r="A11637" i="75"/>
  <c r="A11638" i="75"/>
  <c r="A11639" i="75"/>
  <c r="A11640" i="75"/>
  <c r="A11641" i="75"/>
  <c r="A11642" i="75"/>
  <c r="A11643" i="75"/>
  <c r="A11644" i="75"/>
  <c r="A11645" i="75"/>
  <c r="A11646" i="75"/>
  <c r="A11647" i="75"/>
  <c r="A11648" i="75"/>
  <c r="A11649" i="75"/>
  <c r="A11650" i="75"/>
  <c r="A11651" i="75"/>
  <c r="A11652" i="75"/>
  <c r="A11653" i="75"/>
  <c r="A11654" i="75"/>
  <c r="A11655" i="75"/>
  <c r="A11656" i="75"/>
  <c r="A11657" i="75"/>
  <c r="A11658" i="75"/>
  <c r="A11659" i="75"/>
  <c r="A11498" i="75"/>
  <c r="A11497" i="75"/>
  <c r="A11496" i="75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H14" i="75"/>
  <c r="H13" i="75"/>
  <c r="H12" i="75"/>
  <c r="H11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10041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9653" i="75"/>
  <c r="A9652" i="75"/>
  <c r="A9651" i="75"/>
  <c r="A9634" i="75"/>
  <c r="A9633" i="75"/>
  <c r="A9632" i="75"/>
  <c r="A9631" i="75"/>
  <c r="A9630" i="75"/>
  <c r="A9613" i="75"/>
  <c r="A9612" i="75"/>
  <c r="A9611" i="75"/>
  <c r="A9610" i="75"/>
  <c r="A9609" i="75"/>
  <c r="A9591" i="75"/>
  <c r="A9592" i="75"/>
  <c r="A9590" i="75"/>
  <c r="A9589" i="75"/>
  <c r="A9588" i="75"/>
  <c r="A9587" i="75"/>
  <c r="A9586" i="75"/>
  <c r="A9585" i="75"/>
  <c r="A9584" i="75"/>
  <c r="A9583" i="75"/>
  <c r="A9582" i="75"/>
  <c r="A9581" i="75"/>
  <c r="A9580" i="75"/>
  <c r="A9579" i="75"/>
  <c r="A9578" i="75"/>
  <c r="A9577" i="75"/>
  <c r="A9576" i="75"/>
  <c r="A9575" i="75"/>
  <c r="A9574" i="75"/>
  <c r="A9573" i="75"/>
  <c r="A9572" i="75"/>
  <c r="A9571" i="75"/>
  <c r="A9570" i="75"/>
  <c r="A9569" i="75"/>
  <c r="A9568" i="75"/>
  <c r="A9567" i="75"/>
  <c r="A9566" i="75"/>
  <c r="A9565" i="75"/>
  <c r="A9564" i="75"/>
  <c r="A9563" i="75"/>
  <c r="A9562" i="75"/>
  <c r="A9561" i="75"/>
  <c r="A9560" i="75"/>
  <c r="A9559" i="75"/>
  <c r="A9558" i="75"/>
  <c r="A9557" i="75"/>
  <c r="A9556" i="75"/>
  <c r="A9555" i="75"/>
  <c r="A9554" i="75"/>
  <c r="A9553" i="75"/>
  <c r="A9552" i="75"/>
  <c r="A9551" i="75"/>
  <c r="A9550" i="75"/>
  <c r="A9549" i="75"/>
  <c r="A9548" i="75"/>
  <c r="A9547" i="75"/>
  <c r="A9546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9" i="75"/>
  <c r="A9528" i="75"/>
  <c r="A9527" i="75"/>
  <c r="A9526" i="75"/>
  <c r="A9525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508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A9504" i="75"/>
  <c r="A9505" i="75"/>
  <c r="A9506" i="75"/>
  <c r="A9507" i="75"/>
  <c r="A9492" i="75"/>
  <c r="A9491" i="75"/>
  <c r="A9490" i="75"/>
  <c r="A9489" i="75"/>
  <c r="A9488" i="75"/>
  <c r="A9487" i="75"/>
  <c r="A9486" i="75"/>
  <c r="A9485" i="75"/>
  <c r="A9484" i="75"/>
  <c r="A948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396" i="75"/>
  <c r="A9397" i="75"/>
  <c r="A9398" i="75"/>
  <c r="A9399" i="75"/>
  <c r="A9400" i="75"/>
  <c r="A9401" i="75"/>
  <c r="A9402" i="75"/>
  <c r="A9403" i="75"/>
  <c r="A9404" i="75"/>
  <c r="A9405" i="75"/>
  <c r="A9406" i="75"/>
  <c r="A9407" i="75"/>
  <c r="A9408" i="75"/>
  <c r="A9409" i="75"/>
  <c r="A9410" i="75"/>
  <c r="A9411" i="75"/>
  <c r="A9412" i="75"/>
  <c r="A9413" i="75"/>
  <c r="A9414" i="75"/>
  <c r="A9415" i="75"/>
  <c r="A9416" i="75"/>
  <c r="A9417" i="75"/>
  <c r="A9395" i="75"/>
  <c r="A9394" i="75"/>
  <c r="A9393" i="75"/>
  <c r="A9390" i="75"/>
  <c r="A9389" i="75"/>
  <c r="A9388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312" i="75"/>
  <c r="A9311" i="75"/>
  <c r="A9310" i="75"/>
  <c r="A9309" i="75"/>
  <c r="A9308" i="75"/>
  <c r="A9307" i="75"/>
  <c r="A9306" i="75"/>
  <c r="A9305" i="75"/>
  <c r="A9304" i="75"/>
  <c r="A9303" i="75"/>
  <c r="A9302" i="75"/>
  <c r="A9301" i="75"/>
  <c r="A9300" i="75"/>
  <c r="A9299" i="75"/>
  <c r="A9298" i="75"/>
  <c r="A9297" i="75"/>
  <c r="A9296" i="75"/>
  <c r="A9295" i="75"/>
  <c r="A9294" i="75"/>
  <c r="A9293" i="75"/>
  <c r="A9292" i="75"/>
  <c r="A9291" i="75"/>
  <c r="A9290" i="75"/>
  <c r="A9289" i="75"/>
  <c r="A9288" i="75"/>
  <c r="A9287" i="75"/>
  <c r="A9286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25" i="75"/>
  <c r="A9226" i="75"/>
  <c r="A9227" i="75"/>
  <c r="A9228" i="75"/>
  <c r="A9229" i="75"/>
  <c r="A9230" i="75"/>
  <c r="A9231" i="75"/>
  <c r="A9232" i="75"/>
  <c r="A9233" i="75"/>
  <c r="A9234" i="75"/>
  <c r="A9235" i="75"/>
  <c r="A9236" i="75"/>
  <c r="A9237" i="75"/>
  <c r="A9238" i="75"/>
  <c r="A9239" i="75"/>
  <c r="A9240" i="75"/>
  <c r="A9241" i="75"/>
  <c r="A9242" i="75"/>
  <c r="A9243" i="75"/>
  <c r="A9180" i="75"/>
  <c r="A9181" i="75"/>
  <c r="A9182" i="75"/>
  <c r="A9183" i="75"/>
  <c r="A9184" i="75"/>
  <c r="A9185" i="75"/>
  <c r="A9186" i="75"/>
  <c r="A9187" i="75"/>
  <c r="A9188" i="75"/>
  <c r="A9189" i="75"/>
  <c r="A9190" i="75"/>
  <c r="A9191" i="75"/>
  <c r="A9192" i="75"/>
  <c r="A9193" i="75"/>
  <c r="A9194" i="75"/>
  <c r="A9195" i="75"/>
  <c r="A9196" i="75"/>
  <c r="A9197" i="75"/>
  <c r="A9198" i="75"/>
  <c r="A9199" i="75"/>
  <c r="A9200" i="75"/>
  <c r="A9201" i="75"/>
  <c r="A9202" i="75"/>
  <c r="A9203" i="75"/>
  <c r="A9204" i="75"/>
  <c r="A9205" i="75"/>
  <c r="A9206" i="75"/>
  <c r="A9207" i="75"/>
  <c r="A9208" i="75"/>
  <c r="A9209" i="75"/>
  <c r="A9210" i="75"/>
  <c r="A9211" i="75"/>
  <c r="A9212" i="75"/>
  <c r="A9213" i="75"/>
  <c r="A9214" i="75"/>
  <c r="A9215" i="75"/>
  <c r="A9216" i="75"/>
  <c r="A9217" i="75"/>
  <c r="A9218" i="75"/>
  <c r="A9219" i="75"/>
  <c r="A9220" i="75"/>
  <c r="A9221" i="75"/>
  <c r="A9222" i="75"/>
  <c r="A9223" i="75"/>
  <c r="A9224" i="75"/>
  <c r="A9179" i="75"/>
  <c r="A9178" i="75"/>
  <c r="A9177" i="75"/>
  <c r="A9176" i="75"/>
  <c r="A9175" i="75"/>
  <c r="A9174" i="75"/>
  <c r="A9173" i="75"/>
  <c r="A9172" i="75"/>
  <c r="A9129" i="75"/>
  <c r="A9086" i="75"/>
  <c r="A9046" i="75"/>
  <c r="A9047" i="75"/>
  <c r="A9048" i="75"/>
  <c r="A9049" i="75"/>
  <c r="A9050" i="75"/>
  <c r="A9045" i="75"/>
  <c r="A9044" i="75"/>
  <c r="A9043" i="75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H41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A454" i="75"/>
  <c r="A390" i="75"/>
  <c r="A391" i="75"/>
  <c r="A392" i="75"/>
  <c r="A393" i="75"/>
  <c r="A394" i="75"/>
  <c r="A395" i="75"/>
  <c r="A396" i="75"/>
  <c r="A397" i="75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H217" i="75"/>
  <c r="H222" i="75"/>
  <c r="H68" i="75"/>
  <c r="H210" i="75"/>
  <c r="H38" i="75"/>
  <c r="H215" i="75"/>
  <c r="H27" i="75"/>
  <c r="H205" i="75"/>
  <c r="H30" i="75"/>
  <c r="H141" i="75"/>
  <c r="H26" i="75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A233" i="75"/>
  <c r="H230" i="75"/>
  <c r="H229" i="75"/>
  <c r="H228" i="75"/>
  <c r="H227" i="75"/>
  <c r="H226" i="75"/>
  <c r="H225" i="75"/>
  <c r="H224" i="75"/>
  <c r="H223" i="75"/>
  <c r="H219" i="75"/>
  <c r="H220" i="75"/>
  <c r="H221" i="75"/>
  <c r="H214" i="75"/>
  <c r="H213" i="75"/>
  <c r="H212" i="75"/>
  <c r="H209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H208" i="75"/>
  <c r="H206" i="75"/>
  <c r="H202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2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1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79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H46" i="75"/>
  <c r="H45" i="75"/>
  <c r="H44" i="75"/>
  <c r="H43" i="75"/>
  <c r="H40" i="75"/>
  <c r="H39" i="75"/>
  <c r="H37" i="75"/>
  <c r="H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H32" i="75"/>
  <c r="H29" i="75"/>
  <c r="A10" i="75"/>
  <c r="A11" i="75"/>
  <c r="M10" i="75"/>
  <c r="M9" i="75"/>
  <c r="M8" i="75"/>
  <c r="H20" i="75"/>
  <c r="H21" i="75"/>
  <c r="H22" i="75"/>
  <c r="H23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A6" i="75"/>
  <c r="M5" i="75"/>
  <c r="H5" i="75"/>
  <c r="A5" i="75"/>
  <c r="O4" i="75"/>
  <c r="M4" i="75"/>
  <c r="H4" i="75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H34" i="75"/>
  <c r="H207" i="75"/>
  <c r="H172" i="75"/>
  <c r="H31" i="75"/>
  <c r="H33" i="75"/>
  <c r="H204" i="75"/>
  <c r="H28" i="75"/>
  <c r="H35" i="75"/>
  <c r="H42" i="75"/>
  <c r="H48" i="75"/>
  <c r="H58" i="75"/>
  <c r="H89" i="75"/>
  <c r="H99" i="75"/>
  <c r="H161" i="75"/>
  <c r="H192" i="75"/>
  <c r="H203" i="75"/>
  <c r="H211" i="75"/>
  <c r="H216" i="75"/>
  <c r="H218" i="75"/>
  <c r="H231" i="75" l="1"/>
  <c r="E231" i="75" s="1"/>
  <c r="H15037" i="75"/>
  <c r="E15037" i="75" s="1"/>
  <c r="H14781" i="75"/>
  <c r="E14781" i="75" s="1"/>
  <c r="H14770" i="75"/>
  <c r="E14770" i="75" s="1"/>
  <c r="H14692" i="75"/>
  <c r="E14692" i="75" s="1"/>
  <c r="H14382" i="75"/>
  <c r="E14382" i="75" s="1"/>
  <c r="H13804" i="75"/>
  <c r="E13804" i="75" s="1"/>
  <c r="H13469" i="75"/>
  <c r="E13469" i="75" s="1"/>
  <c r="H13134" i="75"/>
  <c r="E13134" i="75" s="1"/>
  <c r="H12799" i="75"/>
  <c r="E12799" i="75" s="1"/>
  <c r="H12795" i="75"/>
  <c r="E12795" i="75" s="1"/>
  <c r="H12791" i="75"/>
  <c r="E12791" i="75" s="1"/>
  <c r="H12787" i="75"/>
  <c r="E12787" i="75" s="1"/>
  <c r="H12783" i="75"/>
  <c r="E12783" i="75" s="1"/>
  <c r="H12538" i="75"/>
  <c r="E12538" i="75" s="1"/>
  <c r="H12293" i="75"/>
  <c r="E12293" i="75" s="1"/>
  <c r="H12048" i="75"/>
  <c r="E12048" i="75" s="1"/>
  <c r="H11864" i="75"/>
  <c r="E11864" i="75" s="1"/>
  <c r="H11680" i="75"/>
  <c r="E11680" i="75" s="1"/>
  <c r="H11496" i="75"/>
  <c r="E11496" i="75" s="1"/>
  <c r="H10881" i="75"/>
  <c r="E10881" i="75" s="1"/>
  <c r="H10266" i="75"/>
  <c r="E10266" i="75" s="1"/>
  <c r="H9651" i="75"/>
  <c r="E9651" i="75" s="1"/>
  <c r="H9630" i="75"/>
  <c r="E9630" i="75" s="1"/>
  <c r="H9609" i="75"/>
  <c r="E9609" i="75" s="1"/>
  <c r="H9588" i="75"/>
  <c r="E9588" i="75" s="1"/>
  <c r="H9548" i="75"/>
  <c r="E9548" i="75" s="1"/>
  <c r="H9508" i="75"/>
  <c r="E9508" i="75" s="1"/>
  <c r="H9468" i="75"/>
  <c r="E9468" i="75" s="1"/>
  <c r="H9443" i="75"/>
  <c r="E9443" i="75" s="1"/>
  <c r="H9418" i="75"/>
  <c r="E9418" i="75" s="1"/>
  <c r="H9393" i="75"/>
  <c r="E9393" i="75" s="1"/>
  <c r="H9316" i="75"/>
  <c r="E9316" i="75" s="1"/>
  <c r="H9244" i="75"/>
  <c r="E9244" i="75" s="1"/>
  <c r="H9172" i="75"/>
  <c r="E9172" i="75" s="1"/>
  <c r="H9129" i="75"/>
  <c r="E9129" i="75" s="1"/>
  <c r="H9086" i="75"/>
  <c r="E9086" i="75" s="1"/>
  <c r="H9043" i="75"/>
  <c r="E9043" i="75" s="1"/>
  <c r="H8272" i="75"/>
  <c r="E8272" i="75" s="1"/>
  <c r="H7501" i="75"/>
  <c r="E7501" i="75" s="1"/>
  <c r="H6730" i="75"/>
  <c r="E6730" i="75" s="1"/>
  <c r="H5959" i="75"/>
  <c r="E5959" i="75" s="1"/>
  <c r="H5901" i="75"/>
  <c r="E5901" i="75" s="1"/>
  <c r="H5843" i="75"/>
  <c r="E5843" i="75" s="1"/>
  <c r="H5785" i="75"/>
  <c r="E5785" i="75" s="1"/>
  <c r="H5734" i="75"/>
  <c r="E5734" i="75" s="1"/>
  <c r="H5683" i="75"/>
  <c r="E5683" i="75" s="1"/>
  <c r="H5632" i="75"/>
  <c r="E5632" i="75" s="1"/>
  <c r="H5595" i="75"/>
  <c r="E5595" i="75" s="1"/>
  <c r="H5558" i="75"/>
  <c r="E5558" i="75" s="1"/>
  <c r="H5521" i="75"/>
  <c r="E5521" i="75" s="1"/>
  <c r="H5484" i="75"/>
  <c r="E5484" i="75" s="1"/>
  <c r="H5466" i="75"/>
  <c r="E5466" i="75" s="1"/>
  <c r="H5448" i="75"/>
  <c r="E5448" i="75" s="1"/>
  <c r="H5430" i="75"/>
  <c r="E5430" i="75" s="1"/>
  <c r="H5183" i="75"/>
  <c r="E5183" i="75" s="1"/>
  <c r="H4936" i="75"/>
  <c r="E4936" i="75" s="1"/>
  <c r="H4689" i="75"/>
  <c r="E4689" i="75" s="1"/>
  <c r="H4618" i="75"/>
  <c r="E4618" i="75" s="1"/>
  <c r="H4547" i="75"/>
  <c r="E4547" i="75" s="1"/>
  <c r="H4476" i="75"/>
  <c r="E4476" i="75" s="1"/>
  <c r="H4247" i="75"/>
  <c r="E4247" i="75" s="1"/>
  <c r="H4018" i="75"/>
  <c r="E4018" i="75" s="1"/>
  <c r="H3789" i="75"/>
  <c r="E3789" i="75" s="1"/>
  <c r="H2824" i="75"/>
  <c r="E2824" i="75" s="1"/>
  <c r="H1859" i="75"/>
  <c r="E1859" i="75" s="1"/>
  <c r="H894" i="75"/>
  <c r="E894" i="75" s="1"/>
  <c r="H674" i="75"/>
  <c r="E674" i="75" s="1"/>
  <c r="H454" i="75"/>
  <c r="E454" i="75" s="1"/>
  <c r="H234" i="75"/>
  <c r="E234" i="75" s="1"/>
  <c r="H25" i="75"/>
  <c r="E25" i="75" s="1"/>
  <c r="H15797" i="75"/>
  <c r="E15797" i="75" s="1"/>
  <c r="H17" i="75"/>
  <c r="E17" i="75" s="1"/>
  <c r="J15" i="75"/>
  <c r="J17" i="75" l="1"/>
  <c r="J18" i="75"/>
  <c r="J16" i="75"/>
  <c r="H3" i="75" l="1"/>
  <c r="E3" i="75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 shape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<sst xmlns="http://schemas.openxmlformats.org/spreadsheetml/2006/main" count="28495" uniqueCount="21783">
  <si>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</si>
  <si>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</si>
  <si>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</si>
  <si>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</si>
  <si>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</si>
  <si>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</si>
  <si>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</si>
  <si>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</si>
  <si>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</si>
  <si>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</si>
  <si>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</si>
  <si>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</si>
  <si>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</si>
  <si>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</si>
  <si>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</si>
  <si>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</si>
  <si>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</si>
  <si>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</si>
  <si>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</si>
  <si>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</si>
  <si>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</si>
  <si>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</si>
  <si>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</si>
  <si>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</si>
  <si>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</si>
  <si>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</si>
  <si>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</si>
  <si>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</si>
  <si>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</si>
  <si>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</si>
  <si>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</si>
  <si>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</si>
  <si>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</si>
  <si>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</si>
  <si>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</si>
  <si>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</si>
  <si>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</si>
  <si>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</si>
  <si>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</si>
  <si>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</si>
  <si>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</si>
  <si>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</si>
  <si>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</si>
  <si>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</si>
  <si>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</si>
  <si>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</si>
  <si>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</si>
  <si>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</si>
  <si>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</si>
  <si>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</si>
  <si>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</si>
  <si>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</si>
  <si>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</si>
  <si>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</si>
  <si>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</si>
  <si>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</si>
  <si>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</si>
  <si>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</si>
  <si>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</si>
  <si>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</si>
  <si>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</si>
  <si>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</si>
  <si>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</si>
  <si>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</si>
  <si>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</si>
  <si>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</si>
  <si>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</si>
  <si>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</si>
  <si>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</si>
  <si>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</si>
  <si>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</si>
  <si>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</si>
  <si>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</si>
  <si>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</si>
  <si>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</si>
  <si>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</si>
  <si>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</si>
  <si>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</si>
  <si>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</si>
  <si>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</si>
  <si>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</si>
  <si>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</si>
  <si>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</si>
  <si>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</si>
  <si>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</si>
  <si>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</si>
  <si>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</si>
  <si>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</si>
  <si>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</si>
  <si>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</si>
  <si>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</si>
  <si>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</si>
  <si>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</si>
  <si>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</si>
  <si>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</si>
  <si>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</si>
  <si>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</si>
  <si>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</si>
  <si>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</si>
  <si>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</si>
  <si>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</si>
  <si>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</si>
  <si>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</si>
  <si>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</si>
  <si>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</si>
  <si>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</si>
  <si>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</si>
  <si>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</si>
  <si>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</si>
  <si>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</si>
  <si>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</si>
  <si>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</si>
  <si>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</si>
  <si>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</si>
  <si>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</si>
  <si>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</si>
  <si>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</si>
  <si>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</si>
  <si>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</si>
  <si>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</si>
  <si>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</si>
  <si>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</si>
  <si>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</si>
  <si>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</si>
  <si>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</si>
  <si>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</si>
  <si>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</si>
  <si>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</si>
  <si>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</si>
  <si>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</si>
  <si>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</si>
  <si>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</si>
  <si>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</si>
  <si>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</si>
  <si>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</si>
  <si>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</si>
  <si>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</si>
  <si>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</si>
  <si>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</si>
  <si>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</si>
  <si>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</si>
  <si>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</si>
  <si>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</si>
  <si>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</si>
  <si>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</si>
  <si>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</si>
  <si>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</si>
  <si>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</si>
  <si>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</si>
  <si>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</si>
  <si>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</si>
  <si>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</si>
  <si>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</si>
  <si>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</si>
  <si>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</si>
  <si>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</si>
  <si>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</si>
  <si>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</si>
  <si>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</si>
  <si>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</si>
  <si>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</si>
  <si>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</si>
  <si>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</si>
  <si>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</si>
  <si>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</si>
  <si>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</si>
  <si>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</si>
  <si>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</si>
  <si>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</si>
  <si>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</si>
  <si>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</si>
  <si>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</si>
  <si>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</si>
  <si>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</si>
  <si>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</si>
  <si>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</si>
  <si>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</si>
  <si>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</si>
  <si>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</si>
  <si>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</si>
  <si>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</si>
  <si>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</si>
  <si>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</si>
  <si>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</si>
  <si>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</si>
  <si>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</si>
  <si>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</si>
  <si>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</si>
  <si>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</si>
  <si>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</si>
  <si>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</si>
  <si>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</si>
  <si>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</si>
  <si>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</si>
  <si>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</si>
  <si>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</si>
  <si>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</si>
  <si>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</si>
  <si>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</si>
  <si>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</si>
  <si>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</si>
  <si>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</si>
  <si>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</si>
  <si>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</si>
  <si>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</si>
  <si>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</si>
  <si>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</si>
  <si>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</si>
  <si>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</si>
  <si>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</si>
  <si>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</si>
  <si>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</si>
  <si>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</si>
  <si>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</si>
  <si>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</si>
  <si>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</si>
  <si>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</si>
  <si>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</si>
  <si>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</si>
  <si>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</si>
  <si>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</si>
  <si>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</si>
  <si>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</si>
  <si>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</si>
  <si>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</si>
  <si>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</si>
  <si>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</si>
  <si>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</si>
  <si>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</si>
  <si>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</si>
  <si>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</si>
  <si>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</si>
  <si>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</si>
  <si>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</si>
  <si>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</si>
  <si>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</si>
  <si>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</si>
  <si>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</si>
  <si>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</si>
  <si>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</si>
  <si>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</si>
  <si>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</si>
  <si>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</si>
  <si>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</si>
  <si>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</si>
  <si>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</si>
  <si>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</si>
  <si>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</si>
  <si>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</si>
  <si>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</si>
  <si>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</si>
  <si>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</si>
  <si>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</si>
  <si>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</si>
  <si>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</si>
  <si>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</si>
  <si>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</si>
  <si>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</si>
  <si>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</si>
  <si>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</si>
  <si>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</si>
  <si>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</si>
  <si>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</si>
  <si>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</si>
  <si>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</si>
  <si>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</si>
  <si>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</si>
  <si>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</si>
  <si>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</si>
  <si>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</si>
  <si>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</si>
  <si>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</si>
  <si>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</si>
  <si>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</si>
  <si>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</si>
  <si>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</si>
  <si>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</si>
  <si>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</si>
  <si>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</si>
  <si>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</si>
  <si>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</si>
  <si>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</si>
  <si>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</si>
  <si>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</si>
  <si>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</si>
  <si>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</si>
  <si>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</si>
  <si>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</si>
  <si>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</si>
  <si>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</si>
  <si>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</si>
  <si>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</si>
  <si>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</si>
  <si>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</si>
  <si>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</si>
  <si>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</si>
  <si>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</si>
  <si>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</si>
  <si>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</si>
  <si>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</si>
  <si>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</si>
  <si>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</si>
  <si>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</si>
  <si>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</si>
  <si>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</si>
  <si>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</si>
  <si>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</si>
  <si>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</si>
  <si>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</si>
  <si>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</si>
  <si>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</si>
  <si>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</si>
  <si>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</si>
  <si>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</si>
  <si>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</si>
  <si>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</si>
  <si>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</si>
  <si>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</si>
  <si>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</si>
  <si>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</si>
  <si>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</si>
  <si>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</si>
  <si>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</si>
  <si>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</si>
  <si>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</si>
  <si>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</si>
  <si>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</si>
  <si>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</si>
  <si>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</si>
  <si>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</si>
  <si>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</si>
  <si>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</si>
  <si>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</si>
  <si>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</si>
  <si>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</si>
  <si>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</si>
  <si>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</si>
  <si>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</si>
  <si>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</si>
  <si>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</si>
  <si>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</si>
  <si>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</si>
  <si>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</si>
  <si>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</si>
  <si>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</si>
  <si>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</si>
  <si>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</si>
  <si>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</si>
  <si>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</si>
  <si>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</si>
  <si>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</si>
  <si>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</si>
  <si>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</si>
  <si>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</si>
  <si>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</si>
  <si>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</si>
  <si>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</si>
  <si>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</si>
  <si>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</si>
  <si>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</si>
  <si>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</si>
  <si>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</si>
  <si>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</si>
  <si>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</si>
  <si>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</si>
  <si>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</si>
  <si>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</si>
  <si>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</si>
  <si>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</si>
  <si>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</si>
  <si>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</si>
  <si>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</si>
  <si>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</si>
  <si>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</si>
  <si>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</si>
  <si>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</si>
  <si>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</si>
  <si>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</si>
  <si>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</si>
  <si>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</si>
  <si>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</si>
  <si>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</si>
  <si>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</si>
  <si>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</si>
  <si>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</si>
  <si>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</si>
  <si>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</si>
  <si>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</si>
  <si>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</si>
  <si>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</si>
  <si>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</si>
  <si>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</si>
  <si>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</si>
  <si>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</si>
  <si>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</si>
  <si>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</si>
  <si>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</si>
  <si>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</si>
  <si>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</si>
  <si>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</si>
  <si>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</si>
  <si>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</si>
  <si>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</si>
  <si>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</si>
  <si>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</si>
  <si>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</si>
  <si>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</si>
  <si>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</si>
  <si>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</si>
  <si>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</si>
  <si>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</si>
  <si>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</si>
  <si>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</si>
  <si>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</si>
  <si>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</si>
  <si>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</si>
  <si>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</si>
  <si>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</si>
  <si>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</si>
  <si>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</si>
  <si>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</si>
  <si>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</si>
  <si>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</si>
  <si>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</si>
  <si>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</si>
  <si>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</si>
  <si>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</si>
  <si>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</si>
  <si>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</si>
  <si>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</si>
  <si>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</si>
  <si>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</si>
  <si>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</si>
  <si>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</si>
  <si>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</si>
  <si>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</si>
  <si>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</si>
  <si>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</si>
  <si>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</si>
  <si>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</si>
  <si>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</si>
  <si>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</si>
  <si>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</si>
  <si>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</si>
  <si>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</si>
  <si>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</si>
  <si>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</si>
  <si>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</si>
  <si>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</si>
  <si>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</si>
  <si>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</si>
  <si>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</si>
  <si>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</si>
  <si>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</si>
  <si>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</si>
  <si>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</si>
  <si>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</si>
  <si>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</si>
  <si>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</si>
  <si>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</si>
  <si>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</si>
  <si>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</si>
  <si>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</si>
  <si>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</si>
  <si>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</si>
  <si>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</si>
  <si>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</si>
  <si>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</si>
  <si>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</si>
  <si>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</si>
  <si>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</si>
  <si>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</si>
  <si>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</si>
  <si>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</si>
  <si>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</si>
  <si>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</si>
  <si>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</si>
  <si>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</si>
  <si>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</si>
  <si>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</si>
  <si>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</si>
  <si>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</si>
  <si>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</si>
  <si>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</si>
  <si>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</si>
  <si>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</si>
  <si>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</si>
  <si>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</si>
  <si>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</si>
  <si>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</si>
  <si>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</si>
  <si>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</si>
  <si>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</si>
  <si>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</si>
  <si>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</si>
  <si>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</si>
  <si>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</si>
  <si>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</si>
  <si>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</si>
  <si>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</si>
  <si>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</si>
  <si>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</si>
  <si>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</si>
  <si>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</si>
  <si>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</si>
  <si>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</si>
  <si>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</si>
  <si>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</si>
  <si>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</si>
  <si>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</si>
  <si>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</si>
  <si>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</si>
  <si>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</si>
  <si>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</si>
  <si>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</si>
  <si>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</si>
  <si>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</si>
  <si>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</si>
  <si>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</si>
  <si>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</si>
  <si>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</si>
  <si>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</si>
  <si>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</si>
  <si>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</si>
  <si>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</si>
  <si>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</si>
  <si>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</si>
  <si>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</si>
  <si>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</si>
  <si>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</si>
  <si>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</si>
  <si>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</si>
  <si>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</si>
  <si>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</si>
  <si>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</si>
  <si>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</si>
  <si>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</si>
  <si>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</si>
  <si>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</si>
  <si>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</si>
  <si>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</si>
  <si>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</si>
  <si>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</si>
  <si>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</si>
  <si>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</si>
  <si>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</si>
  <si>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</si>
  <si>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</si>
  <si>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</si>
  <si>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</si>
  <si>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</si>
  <si>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</si>
  <si>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</si>
  <si>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</si>
  <si>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</si>
  <si>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</si>
  <si>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</si>
  <si>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</si>
  <si>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</si>
  <si>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</si>
  <si>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</si>
  <si>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</si>
  <si>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</si>
  <si>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</si>
  <si>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</si>
  <si>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</si>
  <si>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</si>
  <si>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</si>
  <si>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</si>
  <si>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</si>
  <si>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</si>
  <si>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</si>
  <si>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</si>
  <si>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</si>
  <si>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</si>
  <si>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</si>
  <si>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</si>
  <si>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</si>
  <si>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</si>
  <si>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</si>
  <si>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</si>
  <si>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</si>
  <si>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</si>
  <si>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</si>
  <si>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</si>
  <si>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</si>
  <si>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</si>
  <si>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</si>
  <si>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</si>
  <si>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</si>
  <si>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</si>
  <si>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</si>
  <si>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</si>
  <si>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</si>
  <si>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</si>
  <si>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</si>
  <si>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</si>
  <si>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</si>
  <si>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</si>
  <si>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</si>
  <si>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</si>
  <si>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</si>
  <si>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</si>
  <si>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</si>
  <si>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</si>
  <si>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</si>
  <si>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</si>
  <si>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</si>
  <si>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</si>
  <si>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</si>
  <si>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</si>
  <si>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</si>
  <si>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</si>
  <si>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</si>
  <si>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</si>
  <si>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</si>
  <si>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</si>
  <si>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</si>
  <si>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</si>
  <si>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</si>
  <si>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</si>
  <si>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</si>
  <si>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</si>
  <si>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</si>
  <si>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</si>
  <si>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</si>
  <si>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</si>
  <si>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</si>
  <si>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</si>
  <si>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</si>
  <si>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</si>
  <si>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</si>
  <si>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</si>
  <si>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</si>
  <si>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</si>
  <si>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</si>
  <si>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</si>
  <si>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</si>
  <si>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</si>
  <si>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</si>
  <si>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</si>
  <si>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</si>
  <si>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</si>
  <si>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</si>
  <si>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</si>
  <si>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</si>
  <si>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</si>
  <si>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</si>
  <si>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</si>
  <si>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</si>
  <si>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</si>
  <si>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</si>
  <si>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</si>
  <si>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</si>
  <si>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</si>
  <si>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</si>
  <si>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</si>
  <si>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</si>
  <si>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</si>
  <si>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</si>
  <si>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</si>
  <si>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</si>
  <si>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</si>
  <si>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</si>
  <si>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</si>
  <si>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</si>
  <si>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</si>
  <si>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</si>
  <si>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</si>
  <si>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</si>
  <si>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</si>
  <si>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</si>
  <si>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</si>
  <si>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</si>
  <si>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</si>
  <si>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</si>
  <si>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</si>
  <si>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</si>
  <si>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</si>
  <si>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</si>
  <si>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</si>
  <si>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</si>
  <si>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</si>
  <si>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</si>
  <si>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</si>
  <si>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</si>
  <si>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</si>
  <si>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</si>
  <si>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</si>
  <si>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</si>
  <si>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</si>
  <si>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</si>
  <si>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</si>
  <si>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</si>
  <si>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</si>
  <si>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</si>
  <si>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</si>
  <si>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</si>
  <si>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</si>
  <si>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</si>
  <si>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</si>
  <si>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</si>
  <si>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</si>
  <si>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</si>
  <si>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</si>
  <si>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</si>
  <si>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</si>
  <si>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</si>
  <si>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</si>
  <si>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</si>
  <si>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</si>
  <si>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</si>
  <si>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</si>
  <si>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</si>
  <si>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</si>
  <si>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</si>
  <si>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</si>
  <si>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</si>
  <si>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</si>
  <si>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</si>
  <si>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</si>
  <si>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</si>
  <si>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</si>
  <si>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</si>
  <si>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</si>
  <si>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</si>
  <si>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</si>
  <si>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</si>
  <si>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</si>
  <si>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</si>
  <si>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</si>
  <si>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</si>
  <si>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</si>
  <si>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</si>
  <si>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</si>
  <si>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</si>
  <si>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</si>
  <si>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</si>
  <si>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</si>
  <si>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</si>
  <si>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</si>
  <si>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</si>
  <si>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</si>
  <si>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</si>
  <si>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</si>
  <si>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</si>
  <si>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</si>
  <si>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</si>
  <si>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</si>
  <si>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</si>
  <si>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</si>
  <si>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</si>
  <si>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</si>
  <si>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</si>
  <si>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</si>
  <si>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</si>
  <si>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</si>
  <si>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</si>
  <si>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</si>
  <si>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</si>
  <si>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</si>
  <si>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</si>
  <si>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</si>
  <si>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</si>
  <si>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</si>
  <si>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</si>
  <si>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</si>
  <si>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</si>
  <si>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</si>
  <si>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</si>
  <si>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</si>
  <si>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</si>
  <si>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</si>
  <si>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</si>
  <si>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</si>
  <si>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</si>
  <si>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</si>
  <si>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</si>
  <si>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</si>
  <si>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</si>
  <si>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</si>
  <si>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</si>
  <si>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</si>
  <si>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</si>
  <si>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</si>
  <si>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</si>
  <si>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</si>
  <si>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</si>
  <si>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</si>
  <si>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</si>
  <si>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</si>
  <si>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</si>
  <si>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</si>
  <si>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</si>
  <si>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</si>
  <si>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</si>
  <si>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</si>
  <si>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</si>
  <si>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</si>
  <si>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</si>
  <si>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</si>
  <si>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</si>
  <si>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</si>
  <si>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</si>
  <si>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</si>
  <si>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</si>
  <si>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</si>
  <si>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</si>
  <si>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</si>
  <si>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</si>
  <si>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</si>
  <si>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</si>
  <si>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</si>
  <si>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</si>
  <si>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</si>
  <si>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</si>
  <si>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</si>
  <si>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</si>
  <si>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</si>
  <si>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</si>
  <si>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</si>
  <si>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</si>
  <si>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</si>
  <si>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</si>
  <si>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</si>
  <si>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</si>
  <si>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</si>
  <si>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</si>
  <si>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</si>
  <si>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</si>
  <si>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</si>
  <si>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</si>
  <si>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</si>
  <si>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</si>
  <si>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</si>
  <si>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</si>
  <si>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</si>
  <si>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</si>
  <si>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</si>
  <si>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</si>
  <si>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</si>
  <si>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</si>
  <si>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</si>
  <si>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</si>
  <si>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</si>
  <si>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</si>
  <si>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</si>
  <si>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</si>
  <si>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</si>
  <si>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</si>
  <si>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</si>
  <si>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</si>
  <si>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</si>
  <si>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</si>
  <si>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</si>
  <si>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</si>
  <si>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</si>
  <si>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</si>
  <si>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</si>
  <si>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</si>
  <si>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</si>
  <si>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</si>
  <si>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</si>
  <si>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</si>
  <si>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</si>
  <si>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</si>
  <si>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</si>
  <si>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</si>
  <si>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</si>
  <si>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</si>
  <si>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</si>
  <si>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</si>
  <si>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</si>
  <si>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</si>
  <si>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</si>
  <si>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</si>
  <si>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</si>
  <si>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</si>
  <si>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</si>
  <si>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</si>
  <si>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</si>
  <si>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</si>
  <si>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</si>
  <si>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</si>
  <si>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</si>
  <si>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</si>
  <si>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</si>
  <si>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</si>
  <si>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</si>
  <si>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</si>
  <si>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</si>
  <si>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</si>
  <si>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</si>
  <si>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</si>
  <si>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</si>
  <si>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</si>
  <si>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</si>
  <si>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</si>
  <si>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</si>
  <si>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</si>
  <si>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</si>
  <si>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</si>
  <si>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</si>
  <si>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</si>
  <si>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</si>
  <si>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</si>
  <si>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</si>
  <si>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</si>
  <si>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</si>
  <si>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</si>
  <si>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</si>
  <si>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</si>
  <si>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</si>
  <si>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</si>
  <si>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</si>
  <si>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</si>
  <si>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</si>
  <si>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</si>
  <si>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</si>
  <si>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</si>
  <si>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</si>
  <si>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</si>
  <si>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</si>
  <si>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</si>
  <si>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</si>
  <si>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</si>
  <si>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</si>
  <si>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</si>
  <si>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</si>
  <si>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</si>
  <si>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</si>
  <si>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</si>
  <si>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</si>
  <si>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</si>
  <si>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</si>
  <si>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</si>
  <si>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</si>
  <si>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</si>
  <si>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</si>
  <si>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</si>
  <si>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</si>
  <si>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</si>
  <si>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</si>
  <si>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</si>
  <si>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</si>
  <si>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</si>
  <si>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</si>
  <si>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</si>
  <si>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</si>
  <si>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</si>
  <si>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</si>
  <si>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</si>
  <si>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</si>
  <si>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</si>
  <si>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</si>
  <si>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</si>
  <si>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</si>
  <si>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</si>
  <si>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</si>
  <si>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</si>
  <si>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</si>
  <si>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</si>
  <si>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</si>
  <si>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</si>
  <si>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</si>
  <si>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</si>
  <si>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</si>
  <si>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</si>
  <si>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</si>
  <si>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</si>
  <si>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</si>
  <si>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</si>
  <si>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</si>
  <si>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</si>
  <si>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</si>
  <si>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</si>
  <si>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</si>
  <si>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</si>
  <si>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</si>
  <si>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</si>
  <si>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</si>
  <si>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</si>
  <si>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</si>
  <si>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</si>
  <si>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</si>
  <si>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</si>
  <si>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</si>
  <si>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</si>
  <si>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</si>
  <si>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</si>
  <si>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</si>
  <si>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</si>
  <si>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</si>
  <si>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</si>
  <si>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</si>
  <si>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</si>
  <si>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</si>
  <si>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</si>
  <si>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</si>
  <si>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</si>
  <si>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</si>
  <si>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</si>
  <si>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</si>
  <si>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</si>
  <si>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</si>
  <si>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</si>
  <si>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</si>
  <si>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</si>
  <si>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</si>
  <si>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</si>
  <si>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</si>
  <si>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</si>
  <si>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</si>
  <si>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</si>
  <si>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</si>
  <si>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</si>
  <si>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</si>
  <si>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</si>
  <si>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</si>
  <si>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</si>
  <si>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</si>
  <si>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</si>
  <si>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</si>
  <si>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</si>
  <si>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</si>
  <si>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</si>
  <si>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</si>
  <si>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</si>
  <si>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</si>
  <si>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</si>
  <si>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</si>
  <si>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</si>
  <si>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</si>
  <si>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</si>
  <si>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</si>
  <si>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</si>
  <si>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</si>
  <si>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</si>
  <si>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</si>
  <si>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</si>
  <si>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</si>
  <si>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</si>
  <si>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</si>
  <si>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</si>
  <si>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</si>
  <si>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</si>
  <si>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</si>
  <si>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</si>
  <si>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</si>
  <si>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</si>
  <si>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</si>
  <si>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</si>
  <si>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</si>
  <si>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</si>
  <si>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</si>
  <si>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</si>
  <si>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</si>
  <si>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</si>
  <si>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</si>
  <si>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</si>
  <si>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</si>
  <si>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</si>
  <si>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</si>
  <si>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</si>
  <si>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</si>
  <si>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</si>
  <si>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</si>
  <si>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</si>
  <si>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</si>
  <si>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</si>
  <si>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</si>
  <si>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</si>
  <si>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</si>
  <si>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</si>
  <si>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</si>
  <si>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</si>
  <si>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</si>
  <si>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</si>
  <si>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</si>
  <si>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</si>
  <si>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</si>
  <si>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</si>
  <si>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</si>
  <si>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</si>
  <si>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</si>
  <si>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</si>
  <si>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</si>
  <si>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</si>
  <si>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</si>
  <si>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</si>
  <si>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</si>
  <si>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</si>
  <si>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</si>
  <si>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</si>
  <si>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</si>
  <si>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</si>
  <si>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</si>
  <si>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</si>
  <si>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</si>
  <si>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</si>
  <si>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</si>
  <si>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</si>
  <si>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</si>
  <si>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</si>
  <si>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</si>
  <si>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</si>
  <si>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</si>
  <si>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</si>
  <si>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</si>
  <si>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</si>
  <si>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</si>
  <si>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</si>
  <si>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</si>
  <si>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</si>
  <si>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</si>
  <si>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</si>
  <si>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</si>
  <si>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</si>
  <si>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</si>
  <si>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</si>
  <si>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</si>
  <si>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</si>
  <si>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</si>
  <si>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</si>
  <si>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</si>
  <si>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</si>
  <si>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</si>
  <si>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</si>
  <si>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</si>
  <si>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</si>
  <si>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</si>
  <si>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</si>
  <si>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</si>
  <si>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</si>
  <si>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</si>
  <si>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</si>
  <si>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</si>
  <si>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</si>
  <si>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</si>
  <si>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</si>
  <si>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</si>
  <si>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</si>
  <si>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</si>
  <si>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</si>
  <si>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</si>
  <si>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</si>
  <si>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</si>
  <si>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</si>
  <si>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</si>
  <si>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</si>
  <si>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</si>
  <si>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</si>
  <si>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</si>
  <si>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</si>
  <si>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</si>
  <si>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</si>
  <si>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</si>
  <si>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</si>
  <si>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</si>
  <si>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</si>
  <si>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</si>
  <si>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</si>
  <si>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</si>
  <si>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</si>
  <si>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</si>
  <si>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</si>
  <si>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</si>
  <si>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</si>
  <si>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</si>
  <si>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</si>
  <si>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</si>
  <si>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</si>
  <si>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</si>
  <si>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</si>
  <si>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</si>
  <si>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</si>
  <si>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</si>
  <si>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</si>
  <si>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</si>
  <si>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</si>
  <si>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</si>
  <si>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</si>
  <si>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</si>
  <si>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</si>
  <si>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</si>
  <si>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</si>
  <si>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</si>
  <si>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</si>
  <si>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</si>
  <si>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</si>
  <si>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</si>
  <si>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</si>
  <si>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</si>
  <si>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</si>
  <si>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</si>
  <si>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</si>
  <si>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</si>
  <si>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</si>
  <si>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</si>
  <si>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</si>
  <si>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</si>
  <si>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</si>
  <si>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</si>
  <si>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</si>
  <si>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</si>
  <si>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</si>
  <si>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</si>
  <si>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</si>
  <si>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</si>
  <si>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</si>
  <si>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</si>
  <si>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</si>
  <si>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</si>
  <si>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</si>
  <si>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</si>
  <si>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</si>
  <si>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</si>
  <si>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</si>
  <si>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</si>
  <si>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</si>
  <si>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</si>
  <si>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</si>
  <si>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</si>
  <si>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</si>
  <si>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</si>
  <si>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</si>
  <si>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</si>
  <si>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</si>
  <si>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</si>
  <si>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</si>
  <si>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</si>
  <si>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</si>
  <si>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</si>
  <si>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</si>
  <si>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</si>
  <si>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</si>
  <si>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</si>
  <si>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</si>
  <si>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</si>
  <si>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</si>
  <si>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</si>
  <si>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</si>
  <si>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</si>
  <si>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</si>
  <si>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</si>
  <si>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</si>
  <si>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</si>
  <si>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</si>
  <si>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</si>
  <si>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</si>
  <si>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</si>
  <si>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</si>
  <si>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</si>
  <si>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</si>
  <si>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</si>
  <si>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</si>
  <si>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</si>
  <si>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</si>
  <si>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</si>
  <si>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</si>
  <si>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</si>
  <si>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</si>
  <si>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</si>
  <si>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</si>
  <si>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</si>
  <si>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</si>
  <si>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</si>
  <si>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</si>
  <si>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</si>
  <si>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</si>
  <si>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</si>
  <si>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</si>
  <si>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</si>
  <si>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</si>
  <si>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</si>
  <si>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</si>
  <si>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</si>
  <si>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</si>
  <si>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</si>
  <si>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</si>
  <si>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</si>
  <si>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</si>
  <si>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</si>
  <si>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</si>
  <si>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</si>
  <si>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</si>
  <si>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</si>
  <si>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</si>
  <si>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</si>
  <si>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</si>
  <si>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</si>
  <si>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</si>
  <si>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</si>
  <si>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</si>
  <si>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</si>
  <si>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</si>
  <si>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</si>
  <si>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</si>
  <si>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</si>
  <si>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</si>
  <si>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</si>
  <si>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</si>
  <si>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</si>
  <si>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</si>
  <si>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</si>
  <si>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</si>
  <si>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</si>
  <si>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</si>
  <si>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</si>
  <si>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</si>
  <si>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</si>
  <si>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</si>
  <si>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</si>
  <si>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</si>
  <si>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</si>
  <si>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</si>
  <si>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</si>
  <si>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</si>
  <si>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</si>
  <si>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</si>
  <si>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</si>
  <si>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</si>
  <si>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</si>
  <si>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</si>
  <si>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</si>
  <si>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</si>
  <si>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</si>
  <si>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</si>
  <si>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</si>
  <si>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</si>
  <si>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</si>
  <si>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</si>
  <si>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</si>
  <si>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</si>
  <si>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</si>
  <si>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</si>
  <si>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</si>
  <si>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</si>
  <si>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</si>
  <si>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</si>
  <si>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</si>
  <si>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</si>
  <si>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</si>
  <si>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</si>
  <si>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</si>
  <si>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</si>
  <si>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</si>
  <si>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</si>
  <si>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</si>
  <si>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</si>
  <si>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</si>
  <si>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</si>
  <si>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</si>
  <si>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</si>
  <si>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</si>
  <si>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</si>
  <si>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</si>
  <si>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</si>
  <si>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</si>
  <si>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</si>
  <si>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</si>
  <si>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</si>
  <si>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</si>
  <si>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</si>
  <si>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</si>
  <si>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</si>
  <si>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</si>
  <si>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</si>
  <si>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</si>
  <si>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</si>
  <si>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</si>
  <si>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</si>
  <si>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</si>
  <si>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</si>
  <si>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</si>
  <si>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</si>
  <si>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</si>
  <si>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</si>
  <si>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</si>
  <si>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</si>
  <si>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</si>
  <si>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</si>
  <si>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</si>
  <si>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</si>
  <si>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</si>
  <si>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</si>
  <si>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</si>
  <si>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</si>
  <si>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</si>
  <si>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</si>
  <si>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</si>
  <si>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</si>
  <si>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</si>
  <si>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</si>
  <si>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</si>
  <si>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</si>
  <si>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</si>
  <si>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</si>
  <si>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</si>
  <si>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</si>
  <si>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</si>
  <si>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</si>
  <si>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</si>
  <si>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</si>
  <si>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</si>
  <si>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</si>
  <si>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</si>
  <si>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</si>
  <si>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</si>
  <si>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</si>
  <si>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</si>
  <si>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</si>
  <si>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</si>
  <si>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</si>
  <si>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</si>
  <si>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</si>
  <si>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</si>
  <si>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</si>
  <si>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</si>
  <si>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</si>
  <si>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</si>
  <si>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</si>
  <si>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</si>
  <si>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</si>
  <si>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</si>
  <si>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</si>
  <si>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</si>
  <si>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</si>
  <si>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</si>
  <si>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</si>
  <si>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</si>
  <si>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</si>
  <si>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</si>
  <si>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</si>
  <si>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</si>
  <si>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</si>
  <si>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</si>
  <si>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</si>
  <si>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</si>
  <si>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</si>
  <si>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</si>
  <si>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</si>
  <si>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</si>
  <si>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</si>
  <si>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</si>
  <si>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</si>
  <si>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</si>
  <si>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</si>
  <si>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</si>
  <si>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</si>
  <si>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</si>
  <si>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</si>
  <si>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</si>
  <si>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</si>
  <si>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</si>
  <si>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</si>
  <si>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</si>
  <si>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</si>
  <si>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</si>
  <si>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</si>
  <si>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</si>
  <si>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</si>
  <si>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</si>
  <si>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</si>
  <si>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</si>
  <si>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</si>
  <si>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</si>
  <si>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</si>
  <si>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</si>
  <si>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</si>
  <si>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</si>
  <si>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</si>
  <si>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</si>
  <si>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</si>
  <si>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</si>
  <si>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</si>
  <si>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</si>
  <si>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</si>
  <si>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</si>
  <si>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</si>
  <si>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</si>
  <si>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</si>
  <si>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</si>
  <si>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</si>
  <si>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</si>
  <si>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</si>
  <si>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</si>
  <si>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</si>
  <si>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</si>
  <si>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</si>
  <si>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</si>
  <si>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</si>
  <si>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</si>
  <si>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</si>
  <si>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</si>
  <si>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</si>
  <si>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</si>
  <si>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</si>
  <si>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</si>
  <si>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</si>
  <si>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</si>
  <si>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</si>
  <si>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</si>
  <si>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</si>
  <si>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</si>
  <si>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</si>
  <si>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</si>
  <si>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</si>
  <si>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</si>
  <si>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</si>
  <si>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</si>
  <si>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</si>
  <si>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</si>
  <si>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</si>
  <si>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</si>
  <si>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</si>
  <si>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</si>
  <si>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</si>
  <si>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</si>
  <si>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</si>
  <si>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</si>
  <si>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</si>
  <si>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</si>
  <si>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</si>
  <si>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</si>
  <si>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</si>
  <si>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</si>
  <si>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</si>
  <si>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</si>
  <si>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</si>
  <si>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</si>
  <si>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</si>
  <si>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</si>
  <si>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</si>
  <si>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</si>
  <si>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</si>
  <si>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</si>
  <si>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</si>
  <si>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</si>
  <si>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</si>
  <si>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</si>
  <si>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</si>
  <si>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</si>
  <si>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</si>
  <si>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</si>
  <si>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</si>
  <si>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</si>
  <si>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</si>
  <si>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</si>
  <si>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</si>
  <si>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</si>
  <si>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</si>
  <si>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</si>
  <si>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</si>
  <si>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</si>
  <si>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</si>
  <si>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</si>
  <si>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</si>
  <si>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</si>
  <si>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</si>
  <si>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</si>
  <si>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</si>
  <si>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</si>
  <si>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</si>
  <si>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</si>
  <si>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</si>
  <si>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</si>
  <si>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</si>
  <si>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</si>
  <si>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</si>
  <si>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</si>
  <si>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</si>
  <si>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</si>
  <si>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</si>
  <si>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</si>
  <si>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</si>
  <si>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</si>
  <si>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</si>
  <si>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</si>
  <si>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</si>
  <si>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</si>
  <si>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</si>
  <si>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</si>
  <si>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</si>
  <si>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</si>
  <si>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</si>
  <si>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</si>
  <si>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</si>
  <si>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</si>
  <si>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</si>
  <si>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</si>
  <si>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</si>
  <si>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</si>
  <si>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</si>
  <si>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</si>
  <si>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</si>
  <si>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</si>
  <si>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</si>
  <si>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</si>
  <si>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</si>
  <si>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</si>
  <si>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</si>
  <si>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</si>
  <si>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</si>
  <si>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</si>
  <si>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</si>
  <si>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</si>
  <si>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</si>
  <si>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</si>
  <si>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</si>
  <si>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</si>
  <si>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</si>
  <si>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</si>
  <si>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</si>
  <si>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</si>
  <si>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</si>
  <si>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</si>
  <si>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</si>
  <si>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</si>
  <si>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</si>
  <si>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</si>
  <si>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</si>
  <si>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</si>
  <si>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</si>
  <si>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</si>
  <si>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</si>
  <si>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</si>
  <si>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</si>
  <si>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</si>
  <si>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</si>
  <si>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</si>
  <si>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</si>
  <si>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</si>
  <si>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</si>
  <si>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</si>
  <si>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</si>
  <si>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</si>
  <si>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</si>
  <si>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</si>
  <si>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</si>
  <si>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</si>
  <si>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</si>
  <si>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</si>
  <si>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</si>
  <si>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</si>
  <si>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</si>
  <si>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</si>
  <si>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</si>
  <si>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</si>
  <si>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</si>
  <si>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</si>
  <si>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</si>
  <si>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</si>
  <si>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</si>
  <si>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</si>
  <si>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</si>
  <si>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</si>
  <si>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</si>
  <si>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</si>
  <si>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</si>
  <si>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</si>
  <si>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</si>
  <si>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</si>
  <si>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</si>
  <si>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</si>
  <si>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</si>
  <si>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</si>
  <si>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</si>
  <si>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</si>
  <si>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</si>
  <si>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</si>
  <si>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</si>
  <si>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</si>
  <si>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</si>
  <si>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</si>
  <si>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</si>
  <si>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</si>
  <si>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</si>
  <si>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</si>
  <si>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</si>
  <si>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</si>
  <si>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</si>
  <si>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</si>
  <si>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</si>
  <si>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</si>
  <si>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</si>
  <si>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</si>
  <si>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</si>
  <si>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</si>
  <si>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</si>
  <si>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</si>
  <si>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</si>
  <si>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</si>
  <si>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</si>
  <si>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</si>
  <si>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</si>
  <si>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</si>
  <si>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</si>
  <si>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</si>
  <si>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</si>
  <si>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</si>
  <si>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</si>
  <si>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</si>
  <si>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</si>
  <si>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</si>
  <si>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</si>
  <si>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</si>
  <si>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</si>
  <si>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</si>
  <si>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</si>
  <si>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</si>
  <si>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</si>
  <si>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</si>
  <si>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</si>
  <si>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</si>
  <si>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</si>
  <si>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</si>
  <si>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</si>
  <si>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</si>
  <si>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</si>
  <si>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</si>
  <si>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</si>
  <si>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</si>
  <si>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</si>
  <si>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</si>
  <si>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</si>
  <si>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</si>
  <si>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</si>
  <si>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</si>
  <si>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</si>
  <si>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</si>
  <si>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</si>
  <si>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</si>
  <si>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</si>
  <si>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</si>
  <si>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</si>
  <si>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</si>
  <si>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</si>
  <si>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</si>
  <si>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</si>
  <si>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</si>
  <si>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</si>
  <si>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</si>
  <si>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</si>
  <si>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</si>
  <si>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</si>
  <si>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</si>
  <si>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</si>
  <si>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</si>
  <si>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</si>
  <si>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</si>
  <si>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</si>
  <si>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</si>
  <si>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</si>
  <si>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</si>
  <si>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</si>
  <si>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</si>
  <si>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</si>
  <si>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</si>
  <si>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</si>
  <si>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</si>
  <si>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</si>
  <si>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</si>
  <si>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</si>
  <si>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</si>
  <si>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</si>
  <si>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</si>
  <si>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</si>
  <si>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</si>
  <si>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</si>
  <si>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</si>
  <si>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</si>
  <si>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</si>
  <si>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</si>
  <si>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</si>
  <si>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</si>
  <si>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</si>
  <si>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</si>
  <si>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</si>
  <si>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</si>
  <si>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</si>
  <si>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</si>
  <si>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</si>
  <si>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</si>
  <si>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</si>
  <si>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</si>
  <si>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</si>
  <si>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</si>
  <si>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</si>
  <si>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</si>
  <si>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</si>
  <si>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</si>
  <si>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</si>
  <si>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</si>
  <si>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</si>
  <si>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</si>
  <si>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</si>
  <si>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</si>
  <si>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</si>
  <si>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</si>
  <si>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</si>
  <si>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</si>
  <si>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</si>
  <si>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</si>
  <si>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</si>
  <si>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</si>
  <si>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</si>
  <si>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</si>
  <si>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</si>
  <si>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</si>
  <si>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</si>
  <si>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</si>
  <si>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</si>
  <si>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</si>
  <si>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</si>
  <si>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</si>
  <si>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</si>
  <si>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</si>
  <si>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</si>
  <si>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</si>
  <si>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</si>
  <si>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</si>
  <si>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</si>
  <si>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</si>
  <si>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</si>
  <si>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</si>
  <si>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</si>
  <si>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</si>
  <si>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</si>
  <si>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</si>
  <si>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</si>
  <si>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</si>
  <si>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</si>
  <si>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</si>
  <si>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</si>
  <si>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</si>
  <si>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</si>
  <si>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</si>
  <si>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</si>
  <si>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</si>
  <si>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</si>
  <si>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</si>
  <si>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</si>
  <si>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</si>
  <si>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</si>
  <si>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</si>
  <si>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</si>
  <si>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</si>
  <si>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</si>
  <si>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</si>
  <si>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</si>
  <si>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</si>
  <si>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</si>
  <si>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</si>
  <si>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</si>
  <si>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</si>
  <si>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</si>
  <si>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</si>
  <si>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</si>
  <si>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</si>
  <si>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</si>
  <si>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</si>
  <si>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</si>
  <si>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</si>
  <si>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</si>
  <si>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</si>
  <si>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</si>
  <si>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</si>
  <si>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</si>
  <si>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</si>
  <si>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</si>
  <si>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</si>
  <si>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</si>
  <si>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</si>
  <si>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</si>
  <si>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</si>
  <si>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</si>
  <si>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</si>
  <si>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</si>
  <si>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</si>
  <si>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</si>
  <si>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</si>
  <si>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</si>
  <si>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</si>
  <si>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</si>
  <si>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</si>
  <si>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</si>
  <si>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</si>
  <si>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</si>
  <si>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</si>
  <si>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</si>
  <si>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</si>
  <si>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</si>
  <si>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</si>
  <si>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</si>
  <si>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</si>
  <si>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</si>
  <si>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</si>
  <si>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</si>
  <si>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</si>
  <si>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</si>
  <si>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</si>
  <si>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</si>
  <si>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</si>
  <si>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</si>
  <si>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</si>
  <si>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</si>
  <si>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</si>
  <si>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</si>
  <si>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</si>
  <si>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</si>
  <si>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</si>
  <si>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</si>
  <si>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</si>
  <si>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</si>
  <si>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</si>
  <si>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</si>
  <si>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</si>
  <si>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</si>
  <si>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</si>
  <si>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</si>
  <si>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</si>
  <si>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</si>
  <si>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</si>
  <si>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</si>
  <si>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</si>
  <si>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</si>
  <si>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</si>
  <si>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</si>
  <si>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</si>
  <si>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</si>
  <si>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</si>
  <si>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</si>
  <si>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</si>
  <si>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</si>
  <si>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</si>
  <si>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</si>
  <si>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</si>
  <si>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</si>
  <si>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</si>
  <si>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</si>
  <si>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</si>
  <si>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</si>
  <si>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</si>
  <si>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</si>
  <si>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</si>
  <si>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</si>
  <si>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</si>
  <si>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</si>
  <si>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</si>
  <si>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</si>
  <si>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</si>
  <si>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</si>
  <si>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</si>
  <si>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</si>
  <si>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</si>
  <si>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</si>
  <si>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</si>
  <si>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</si>
  <si>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</si>
  <si>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</si>
  <si>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</si>
  <si>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</si>
  <si>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</si>
  <si>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</si>
  <si>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</si>
  <si>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</si>
  <si>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</si>
  <si>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</si>
  <si>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</si>
  <si>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</si>
  <si>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</si>
  <si>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</si>
  <si>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</si>
  <si>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</si>
  <si>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</si>
  <si>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</si>
  <si>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</si>
  <si>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</si>
  <si>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</si>
  <si>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</si>
  <si>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</si>
  <si>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</si>
  <si>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</si>
  <si>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</si>
  <si>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</si>
  <si>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</si>
  <si>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</si>
  <si>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</si>
  <si>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</si>
  <si>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</si>
  <si>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</si>
  <si>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</si>
  <si>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</si>
  <si>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</si>
  <si>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</si>
  <si>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</si>
  <si>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</si>
  <si>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</si>
  <si>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</si>
  <si>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</si>
  <si>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</si>
  <si>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</si>
  <si>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</si>
  <si>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</si>
  <si>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</si>
  <si>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</si>
  <si>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</si>
  <si>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</si>
  <si>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</si>
  <si>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</si>
  <si>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</si>
  <si>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</si>
  <si>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</si>
  <si>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</si>
  <si>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</si>
  <si>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</si>
  <si>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</si>
  <si>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</si>
  <si>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</si>
  <si>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</si>
  <si>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</si>
  <si>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</si>
  <si>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</si>
  <si>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</si>
  <si>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</si>
  <si>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</si>
  <si>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</si>
  <si>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</si>
  <si>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</si>
  <si>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</si>
  <si>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</si>
  <si>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</si>
  <si>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</si>
  <si>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</si>
  <si>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</si>
  <si>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</si>
  <si>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</si>
  <si>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</si>
  <si>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</si>
  <si>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</si>
  <si>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</si>
  <si>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</si>
  <si>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</si>
  <si>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</si>
  <si>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</si>
  <si>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</si>
  <si>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</si>
  <si>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</si>
  <si>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</si>
  <si>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</si>
  <si>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</si>
  <si>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</si>
  <si>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</si>
  <si>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</si>
  <si>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</si>
  <si>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</si>
  <si>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</si>
  <si>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</si>
  <si>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</si>
  <si>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</si>
  <si>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</si>
  <si>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</si>
  <si>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</si>
  <si>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</si>
  <si>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</si>
  <si>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</si>
  <si>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</si>
  <si>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</si>
  <si>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</si>
  <si>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</si>
  <si>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</si>
  <si>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</si>
  <si>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</si>
  <si>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</si>
  <si>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</si>
  <si>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</si>
  <si>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</si>
  <si>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</si>
  <si>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</si>
  <si>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</si>
  <si>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</si>
  <si>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</si>
  <si>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</si>
  <si>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</si>
  <si>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</si>
  <si>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</si>
  <si>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</si>
  <si>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</si>
  <si>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</si>
  <si>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</si>
  <si>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</si>
  <si>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</si>
  <si>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</si>
  <si>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</si>
  <si>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</si>
  <si>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</si>
  <si>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</si>
  <si>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</si>
  <si>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</si>
  <si>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</si>
  <si>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</si>
  <si>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</si>
  <si>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</si>
  <si>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</si>
  <si>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</si>
  <si>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</si>
  <si>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</si>
  <si>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</si>
  <si>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</si>
  <si>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</si>
  <si>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</si>
  <si>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</si>
  <si>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</si>
  <si>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</si>
  <si>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</si>
  <si>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</si>
  <si>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</si>
  <si>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</si>
  <si>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</si>
  <si>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</si>
  <si>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</si>
  <si>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</si>
  <si>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</si>
  <si>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</si>
  <si>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</si>
  <si>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</si>
  <si>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</si>
  <si>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</si>
  <si>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</si>
  <si>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</si>
  <si>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</si>
  <si>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</si>
  <si>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</si>
  <si>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</si>
  <si>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</si>
  <si>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</si>
  <si>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</si>
  <si>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</si>
  <si>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</si>
  <si>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</si>
  <si>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</si>
  <si>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</si>
  <si>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</si>
  <si>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</si>
  <si>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</si>
  <si>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</si>
  <si>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</si>
  <si>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</si>
  <si>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</si>
  <si>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</si>
  <si>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</si>
  <si>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</si>
  <si>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</si>
  <si>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</si>
  <si>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</si>
  <si>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</si>
  <si>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</si>
  <si>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</si>
  <si>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</si>
  <si>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</si>
  <si>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</si>
  <si>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</si>
  <si>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</si>
  <si>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</si>
  <si>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</si>
  <si>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</si>
  <si>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</si>
  <si>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</si>
  <si>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</si>
  <si>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</si>
  <si>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</si>
  <si>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</si>
  <si>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</si>
  <si>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</si>
  <si>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</si>
  <si>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</si>
  <si>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</si>
  <si>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</si>
  <si>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</si>
  <si>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</si>
  <si>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</si>
  <si>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</si>
  <si>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</si>
  <si>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</si>
  <si>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</si>
  <si>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</si>
  <si>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</si>
  <si>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</si>
  <si>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</si>
  <si>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</si>
  <si>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</si>
  <si>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</si>
  <si>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</si>
  <si>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</si>
  <si>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</si>
  <si>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</si>
  <si>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</si>
  <si>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</si>
  <si>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</si>
  <si>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</si>
  <si>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</si>
  <si>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</si>
  <si>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</si>
  <si>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</si>
  <si>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</si>
  <si>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</si>
  <si>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</si>
  <si>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</si>
  <si>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</si>
  <si>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</si>
  <si>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</si>
  <si>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</si>
  <si>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</si>
  <si>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</si>
  <si>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</si>
  <si>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</si>
  <si>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</si>
  <si>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</si>
  <si>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</si>
  <si>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</si>
  <si>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</si>
  <si>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</si>
  <si>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</si>
  <si>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</si>
  <si>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</si>
  <si>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</si>
  <si>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</si>
  <si>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</si>
  <si>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</si>
  <si>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</si>
  <si>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</si>
  <si>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</si>
  <si>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</si>
  <si>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</si>
  <si>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</si>
  <si>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</si>
  <si>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</si>
  <si>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</si>
  <si>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</si>
  <si>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</si>
  <si>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</si>
  <si>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</si>
  <si>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</si>
  <si>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</si>
  <si>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</si>
  <si>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</si>
  <si>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</si>
  <si>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</si>
  <si>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</si>
  <si>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</si>
  <si>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</si>
  <si>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</si>
  <si>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</si>
  <si>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</si>
  <si>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</si>
  <si>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</si>
  <si>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</si>
  <si>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</si>
  <si>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</si>
  <si>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</si>
  <si>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</si>
  <si>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</si>
  <si>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</si>
  <si>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</si>
  <si>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</si>
  <si>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</si>
  <si>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</si>
  <si>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</si>
  <si>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</si>
  <si>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</si>
  <si>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</si>
  <si>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</si>
  <si>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</si>
  <si>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</si>
  <si>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</si>
  <si>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</si>
  <si>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</si>
  <si>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</si>
  <si>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</si>
  <si>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</si>
  <si>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</si>
  <si>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</si>
  <si>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</si>
  <si>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</si>
  <si>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</si>
  <si>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</si>
  <si>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</si>
  <si>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</si>
  <si>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</si>
  <si>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</si>
  <si>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</si>
  <si>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</si>
  <si>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</si>
  <si>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</si>
  <si>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</si>
  <si>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</si>
  <si>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</si>
  <si>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</si>
  <si>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</si>
  <si>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</si>
  <si>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</si>
  <si>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</si>
  <si>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</si>
  <si>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</si>
  <si>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</si>
  <si>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</si>
  <si>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</si>
  <si>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</si>
  <si>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</si>
  <si>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</si>
  <si>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</si>
  <si>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</si>
  <si>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</si>
  <si>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</si>
  <si>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</si>
  <si>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</si>
  <si>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</si>
  <si>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</si>
  <si>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</si>
  <si>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</si>
  <si>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</si>
  <si>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</si>
  <si>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</si>
  <si>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</si>
  <si>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</si>
  <si>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</si>
  <si>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</si>
  <si>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</si>
  <si>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</si>
  <si>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</si>
  <si>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</si>
  <si>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</si>
  <si>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</si>
  <si>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</si>
  <si>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</si>
  <si>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</si>
  <si>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</si>
  <si>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</si>
  <si>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</si>
  <si>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</si>
  <si>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</si>
  <si>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</si>
  <si>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</si>
  <si>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</si>
  <si>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</si>
  <si>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</si>
  <si>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</si>
  <si>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</si>
  <si>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</si>
  <si>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</si>
  <si>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</si>
  <si>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</si>
  <si>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</si>
  <si>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</si>
  <si>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</si>
  <si>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</si>
  <si>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</si>
  <si>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</si>
  <si>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</si>
  <si>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</si>
  <si>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</si>
  <si>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</si>
  <si>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</si>
  <si>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</si>
  <si>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</si>
  <si>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</si>
  <si>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</si>
  <si>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</si>
  <si>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</si>
  <si>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</si>
  <si>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</si>
  <si>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</si>
  <si>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</si>
  <si>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</si>
  <si>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</si>
  <si>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</si>
  <si>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</si>
  <si>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</si>
  <si>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</si>
  <si>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</si>
  <si>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</si>
  <si>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</si>
  <si>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</si>
  <si>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</si>
  <si>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</si>
  <si>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</si>
  <si>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</si>
  <si>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</si>
  <si>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</si>
  <si>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</si>
  <si>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</si>
  <si>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</si>
  <si>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</si>
  <si>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</si>
  <si>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</si>
  <si>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</si>
  <si>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</si>
  <si>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</si>
  <si>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</si>
  <si>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</si>
  <si>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</si>
  <si>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</si>
  <si>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</si>
  <si>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</si>
  <si>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</si>
  <si>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</si>
  <si>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</si>
  <si>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</si>
  <si>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</si>
  <si>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</si>
  <si>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</si>
  <si>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</si>
  <si>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</si>
  <si>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</si>
  <si>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</si>
  <si>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</si>
  <si>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</si>
  <si>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</si>
  <si>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</si>
  <si>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</si>
  <si>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</si>
  <si>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</si>
  <si>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</si>
  <si>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</si>
  <si>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</si>
  <si>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</si>
  <si>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</si>
  <si>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</si>
  <si>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</si>
  <si>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</si>
  <si>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</si>
  <si>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</si>
  <si>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</si>
  <si>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</si>
  <si>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</si>
  <si>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</si>
  <si>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</si>
  <si>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</si>
  <si>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</si>
  <si>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</si>
  <si>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</si>
  <si>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</si>
  <si>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</si>
  <si>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</si>
  <si>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</si>
  <si>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</si>
  <si>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</si>
  <si>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</si>
  <si>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</si>
  <si>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</si>
  <si>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</si>
  <si>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</si>
  <si>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</si>
  <si>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</si>
  <si>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</si>
  <si>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</si>
  <si>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</si>
  <si>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</si>
  <si>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</si>
  <si>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</si>
  <si>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</si>
  <si>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</si>
  <si>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</si>
  <si>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</si>
  <si>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</si>
  <si>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</si>
  <si>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</si>
  <si>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</si>
  <si>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</si>
  <si>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</si>
  <si>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</si>
  <si>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</si>
  <si>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</si>
  <si>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</si>
  <si>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</si>
  <si>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</si>
  <si>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</si>
  <si>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</si>
  <si>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</si>
  <si>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</si>
  <si>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</si>
  <si>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</si>
  <si>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</si>
  <si>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</si>
  <si>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</si>
  <si>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</si>
  <si>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</si>
  <si>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</si>
  <si>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</si>
  <si>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</si>
  <si>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</si>
  <si>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</si>
  <si>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</si>
  <si>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</si>
  <si>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</si>
  <si>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</si>
  <si>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</si>
  <si>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</si>
  <si>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</si>
  <si>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</si>
  <si>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</si>
  <si>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</si>
  <si>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</si>
  <si>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</si>
  <si>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</si>
  <si>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</si>
  <si>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</si>
  <si>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</si>
  <si>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</si>
  <si>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</si>
  <si>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</si>
  <si>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</si>
  <si>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</si>
  <si>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</si>
  <si>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</si>
  <si>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</si>
  <si>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</si>
  <si>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</si>
  <si>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</si>
  <si>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</si>
  <si>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</si>
  <si>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</si>
  <si>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</si>
  <si>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</si>
  <si>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</si>
  <si>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</si>
  <si>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</si>
  <si>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</si>
  <si>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</si>
  <si>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</si>
  <si>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</si>
  <si>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</si>
  <si>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</si>
  <si>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</si>
  <si>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</si>
  <si>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</si>
  <si>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</si>
  <si>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</si>
  <si>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</si>
  <si>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</si>
  <si>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</si>
  <si>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</si>
  <si>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</si>
  <si>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</si>
  <si>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</si>
  <si>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</si>
  <si>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</si>
  <si>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</si>
  <si>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</si>
  <si>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</si>
  <si>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</si>
  <si>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</si>
  <si>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</si>
  <si>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</si>
  <si>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</si>
  <si>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</si>
  <si>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</si>
  <si>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</si>
  <si>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</si>
  <si>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</si>
  <si>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</si>
  <si>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</si>
  <si>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</si>
  <si>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</si>
  <si>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</si>
  <si>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</si>
  <si>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</si>
  <si>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</si>
  <si>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</si>
  <si>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</si>
  <si>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</si>
  <si>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</si>
  <si>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</si>
  <si>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</si>
  <si>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</si>
  <si>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</si>
  <si>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</si>
  <si>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</si>
  <si>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</si>
  <si>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</si>
  <si>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</si>
  <si>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</si>
  <si>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</si>
  <si>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</si>
  <si>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</si>
  <si>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</si>
  <si>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</si>
  <si>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</si>
  <si>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</si>
  <si>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</si>
  <si>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</si>
  <si>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</si>
  <si>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</si>
  <si>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</si>
  <si>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</si>
  <si>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</si>
  <si>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</si>
  <si>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</si>
  <si>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</si>
  <si>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</si>
  <si>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</si>
  <si>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</si>
  <si>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</si>
  <si>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</si>
  <si>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</si>
  <si>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</si>
  <si>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</si>
  <si>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</si>
  <si>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</si>
  <si>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</si>
  <si>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</si>
  <si>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</si>
  <si>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</si>
  <si>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</si>
  <si>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</si>
  <si>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</si>
  <si>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</si>
  <si>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</si>
  <si>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</si>
  <si>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</si>
  <si>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</si>
  <si>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</si>
  <si>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</si>
  <si>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</si>
  <si>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</si>
  <si>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</si>
  <si>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</si>
  <si>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</si>
  <si>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</si>
  <si>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</si>
  <si>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</si>
  <si>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</si>
  <si>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</si>
  <si>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</si>
  <si>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</si>
  <si>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</si>
  <si>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</si>
  <si>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</si>
  <si>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</si>
  <si>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</si>
  <si>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</si>
  <si>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</si>
  <si>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</si>
  <si>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</si>
  <si>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</si>
  <si>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</si>
  <si>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</si>
  <si>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</si>
  <si>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</si>
  <si>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</si>
  <si>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</si>
  <si>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</si>
  <si>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</si>
  <si>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</si>
  <si>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</si>
  <si>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</si>
  <si>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</si>
  <si>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</si>
  <si>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</si>
  <si>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</si>
  <si>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</si>
  <si>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</si>
  <si>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</si>
  <si>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</si>
  <si>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</si>
  <si>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</si>
  <si>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</si>
  <si>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</si>
  <si>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</si>
  <si>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</si>
  <si>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</si>
  <si>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</si>
  <si>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</si>
  <si>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</si>
  <si>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</si>
  <si>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</si>
  <si>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</si>
  <si>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</si>
  <si>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</si>
  <si>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</si>
  <si>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</si>
  <si>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</si>
  <si>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</si>
  <si>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</si>
  <si>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</si>
  <si>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</si>
  <si>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</si>
  <si>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</si>
  <si>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</si>
  <si>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</si>
  <si>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</si>
  <si>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</si>
  <si>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</si>
  <si>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</si>
  <si>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</si>
  <si>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</si>
  <si>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</si>
  <si>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</si>
  <si>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</si>
  <si>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</si>
  <si>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</si>
  <si>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</si>
  <si>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</si>
  <si>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</si>
  <si>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</si>
  <si>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</si>
  <si>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</si>
  <si>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</si>
  <si>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</si>
  <si>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</si>
  <si>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</si>
  <si>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</si>
  <si>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</si>
  <si>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</si>
  <si>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</si>
  <si>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</si>
  <si>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</si>
  <si>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</si>
  <si>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</si>
  <si>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</si>
  <si>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</si>
  <si>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</si>
  <si>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</si>
  <si>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</si>
  <si>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</si>
  <si>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</si>
  <si>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</si>
  <si>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</si>
  <si>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</si>
  <si>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</si>
  <si>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</si>
  <si>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</si>
  <si>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</si>
  <si>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</si>
  <si>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</si>
  <si>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</si>
  <si>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</si>
  <si>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</si>
  <si>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</si>
  <si>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</si>
  <si>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</si>
  <si>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</si>
  <si>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</si>
  <si>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</si>
  <si>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</si>
  <si>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</si>
  <si>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</si>
  <si>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</si>
  <si>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</si>
  <si>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</si>
  <si>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</si>
  <si>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</si>
  <si>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</si>
  <si>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</si>
  <si>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</si>
  <si>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</si>
  <si>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</si>
  <si>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</si>
  <si>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</si>
  <si>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</si>
  <si>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</si>
  <si>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</si>
  <si>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</si>
  <si>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</si>
  <si>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</si>
  <si>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</si>
  <si>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</si>
  <si>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</si>
  <si>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</si>
  <si>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</si>
  <si>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</si>
  <si>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</si>
  <si>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</si>
  <si>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</si>
  <si>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</si>
  <si>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</si>
  <si>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</si>
  <si>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</si>
  <si>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</si>
  <si>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</si>
  <si>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</si>
  <si>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</si>
  <si>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</si>
  <si>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</si>
  <si>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</si>
  <si>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</si>
  <si>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</si>
  <si>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</si>
  <si>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</si>
  <si>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</si>
  <si>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</si>
  <si>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</si>
  <si>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</si>
  <si>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</si>
  <si>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</si>
  <si>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</si>
  <si>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</si>
  <si>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</si>
  <si>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</si>
  <si>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</si>
  <si>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</si>
  <si>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</si>
  <si>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</si>
  <si>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</si>
  <si>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</si>
  <si>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</si>
  <si>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</si>
  <si>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</si>
  <si>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</si>
  <si>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</si>
  <si>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</si>
  <si>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</si>
  <si>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</si>
  <si>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</si>
  <si>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</si>
  <si>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</si>
  <si>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</si>
  <si>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</si>
  <si>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</si>
  <si>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</si>
  <si>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</si>
  <si>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</si>
  <si>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</si>
  <si>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</si>
  <si>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</si>
  <si>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</si>
  <si>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</si>
  <si>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</si>
  <si>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</si>
  <si>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</si>
  <si>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</si>
  <si>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</si>
  <si>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</si>
  <si>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</si>
  <si>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</si>
  <si>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</si>
  <si>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</si>
  <si>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</si>
  <si>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</si>
  <si>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</si>
  <si>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</si>
  <si>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</si>
  <si>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</si>
  <si>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</si>
  <si>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</si>
  <si>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</si>
  <si>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</si>
  <si>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</si>
  <si>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</si>
  <si>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</si>
  <si>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</si>
  <si>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</si>
  <si>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</si>
  <si>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</si>
  <si>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</si>
  <si>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</si>
  <si>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</si>
  <si>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</si>
  <si>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</si>
  <si>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</si>
  <si>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</si>
  <si>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</si>
  <si>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</si>
  <si>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</si>
  <si>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</si>
  <si>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</si>
  <si>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</si>
  <si>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</si>
  <si>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</si>
  <si>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</si>
  <si>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</si>
  <si>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</si>
  <si>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</si>
  <si>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</si>
  <si>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</si>
  <si>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</si>
  <si>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</si>
  <si>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</si>
  <si>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</si>
  <si>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</si>
  <si>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</si>
  <si>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</si>
  <si>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</si>
  <si>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</si>
  <si>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</si>
  <si>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</si>
  <si>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</si>
  <si>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</si>
  <si>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</si>
  <si>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</si>
  <si>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</si>
  <si>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</si>
  <si>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</si>
  <si>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</si>
  <si>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</si>
  <si>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</si>
  <si>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</si>
  <si>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</si>
  <si>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</si>
  <si>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</si>
  <si>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</si>
  <si>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</si>
  <si>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</si>
  <si>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</si>
  <si>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</si>
  <si>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</si>
  <si>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</si>
  <si>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</si>
  <si>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</si>
  <si>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</si>
  <si>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</si>
  <si>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</si>
  <si>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</si>
  <si>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</si>
  <si>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</si>
  <si>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</si>
  <si>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</si>
  <si>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</si>
  <si>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</si>
  <si>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</si>
  <si>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</si>
  <si>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</si>
  <si>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</si>
  <si>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</si>
  <si>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</si>
  <si>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</si>
  <si>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</si>
  <si>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</si>
  <si>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</si>
  <si>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</si>
  <si>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</si>
  <si>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</si>
  <si>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</si>
  <si>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</si>
  <si>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</si>
  <si>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</si>
  <si>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</si>
  <si>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</si>
  <si>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</si>
  <si>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</si>
  <si>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</si>
  <si>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</si>
  <si>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</si>
  <si>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</si>
  <si>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</si>
  <si>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</si>
  <si>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</si>
  <si>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</si>
  <si>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</si>
  <si>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</si>
  <si>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</si>
  <si>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</si>
  <si>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</si>
  <si>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</si>
  <si>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</si>
  <si>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</si>
  <si>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</si>
  <si>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</si>
  <si>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</si>
  <si>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</si>
  <si>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</si>
  <si>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</si>
  <si>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</si>
  <si>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</si>
  <si>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</si>
  <si>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</si>
  <si>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</si>
  <si>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</si>
  <si>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</si>
  <si>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</si>
  <si>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</si>
  <si>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</si>
  <si>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</si>
  <si>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</si>
  <si>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</si>
  <si>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</si>
  <si>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</si>
  <si>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</si>
  <si>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</si>
  <si>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</si>
  <si>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</si>
  <si>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</si>
  <si>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</si>
  <si>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</si>
  <si>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</si>
  <si>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</si>
  <si>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</si>
  <si>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</si>
  <si>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</si>
  <si>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</si>
  <si>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</si>
  <si>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</si>
  <si>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</si>
  <si>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</si>
  <si>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</si>
  <si>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</si>
  <si>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</si>
  <si>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</si>
  <si>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</si>
  <si>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</si>
  <si>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</si>
  <si>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</si>
  <si>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</si>
  <si>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</si>
  <si>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</si>
  <si>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</si>
  <si>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</si>
  <si>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</si>
  <si>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</si>
  <si>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</si>
  <si>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</si>
  <si>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</si>
  <si>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</si>
  <si>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</si>
  <si>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</si>
  <si>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</si>
  <si>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</si>
  <si>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</si>
  <si>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</si>
  <si>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</si>
  <si>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</si>
  <si>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</si>
  <si>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</si>
  <si>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</si>
  <si>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</si>
  <si>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</si>
  <si>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</si>
  <si>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</si>
  <si>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</si>
  <si>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</si>
  <si>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</si>
  <si>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</si>
  <si>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</si>
  <si>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</si>
  <si>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</si>
  <si>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</si>
  <si>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</si>
  <si>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</si>
  <si>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</si>
  <si>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</si>
  <si>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</si>
  <si>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</si>
  <si>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</si>
  <si>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</si>
  <si>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</si>
  <si>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</si>
  <si>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</si>
  <si>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</si>
  <si>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</si>
  <si>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</si>
  <si>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</si>
  <si>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</si>
  <si>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</si>
  <si>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</si>
  <si>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</si>
  <si>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</si>
  <si>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</si>
  <si>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</si>
  <si>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</si>
  <si>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</si>
  <si>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</si>
  <si>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</si>
  <si>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</si>
  <si>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</si>
  <si>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</si>
  <si>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</si>
  <si>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</si>
  <si>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</si>
  <si>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</si>
  <si>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</si>
  <si>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</si>
  <si>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</si>
  <si>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</si>
  <si>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</si>
  <si>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</si>
  <si>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</si>
  <si>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</si>
  <si>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</si>
  <si>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</si>
  <si>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</si>
  <si>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</si>
  <si>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</si>
  <si>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</si>
  <si>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</si>
  <si>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</si>
  <si>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</si>
  <si>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</si>
  <si>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</si>
  <si>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</si>
  <si>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</si>
  <si>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</si>
  <si>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</si>
  <si>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</si>
  <si>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</si>
  <si>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</si>
  <si>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</si>
  <si>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</si>
  <si>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</si>
  <si>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</si>
  <si>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</si>
  <si>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</si>
  <si>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</si>
  <si>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</si>
  <si>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</si>
  <si>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</si>
  <si>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</si>
  <si>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</si>
  <si>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</si>
  <si>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</si>
  <si>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</si>
  <si>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</si>
  <si>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</si>
  <si>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</si>
  <si>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</si>
  <si>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</si>
  <si>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</si>
  <si>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</si>
  <si>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</si>
  <si>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</si>
  <si>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</si>
  <si>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</si>
  <si>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</si>
  <si>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</si>
  <si>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</si>
  <si>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</si>
  <si>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</si>
  <si>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</si>
  <si>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</si>
  <si>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</si>
  <si>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</si>
  <si>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</si>
  <si>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</si>
  <si>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</si>
  <si>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</si>
  <si>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</si>
  <si>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</si>
  <si>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</si>
  <si>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</si>
  <si>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</si>
  <si>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</si>
  <si>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</si>
  <si>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</si>
  <si>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</si>
  <si>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</si>
  <si>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</si>
  <si>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</si>
  <si>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</si>
  <si>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</si>
  <si>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</si>
  <si>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</si>
  <si>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</si>
  <si>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</si>
  <si>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</si>
  <si>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</si>
  <si>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</si>
  <si>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</si>
  <si>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</si>
  <si>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</si>
  <si>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</si>
  <si>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</si>
  <si>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</si>
  <si>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</si>
  <si>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</si>
  <si>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</si>
  <si>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</si>
  <si>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</si>
  <si>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</si>
  <si>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</si>
  <si>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</si>
  <si>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</si>
  <si>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</si>
  <si>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</si>
  <si>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</si>
  <si>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</si>
  <si>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</si>
  <si>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</si>
  <si>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</si>
  <si>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</si>
  <si>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</si>
  <si>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</si>
  <si>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</si>
  <si>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</si>
  <si>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</si>
  <si>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</si>
  <si>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</si>
  <si>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</si>
  <si>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</si>
  <si>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</si>
  <si>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</si>
  <si>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</si>
  <si>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</si>
  <si>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</si>
  <si>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</si>
  <si>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</si>
  <si>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</si>
  <si>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</si>
  <si>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</si>
  <si>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</si>
  <si>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</si>
  <si>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</si>
  <si>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</si>
  <si>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</si>
  <si>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</si>
  <si>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</si>
  <si>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</si>
  <si>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</si>
  <si>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</si>
  <si>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</si>
  <si>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</si>
  <si>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</si>
  <si>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</si>
  <si>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</si>
  <si>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</si>
  <si>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</si>
  <si>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</si>
  <si>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</si>
  <si>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</si>
  <si>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</si>
  <si>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</si>
  <si>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</si>
  <si>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</si>
  <si>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</si>
  <si>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</si>
  <si>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</si>
  <si>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</si>
  <si>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</si>
  <si>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</si>
  <si>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</si>
  <si>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</si>
  <si>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</si>
  <si>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</si>
  <si>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</si>
  <si>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</si>
  <si>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</si>
  <si>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</si>
  <si>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</si>
  <si>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</si>
  <si>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</si>
  <si>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</si>
  <si>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</si>
  <si>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</si>
  <si>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</si>
  <si>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</si>
  <si>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</si>
  <si>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</si>
  <si>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</si>
  <si>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</si>
  <si>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</si>
  <si>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</si>
  <si>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</si>
  <si>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</si>
  <si>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</si>
  <si>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</si>
  <si>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</si>
  <si>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</si>
  <si>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</si>
  <si>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</si>
  <si>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</si>
  <si>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</si>
  <si>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</si>
  <si>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</si>
  <si>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</si>
  <si>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</si>
  <si>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</si>
  <si>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</si>
  <si>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</si>
  <si>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</si>
  <si>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</si>
  <si>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</si>
  <si>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</si>
  <si>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</si>
  <si>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</si>
  <si>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</si>
  <si>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</si>
  <si>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</si>
  <si>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</si>
  <si>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</si>
  <si>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</si>
  <si>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</si>
  <si>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</si>
  <si>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</si>
  <si>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</si>
  <si>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</si>
  <si>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</si>
  <si>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</si>
  <si>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</si>
  <si>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</si>
  <si>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</si>
  <si>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</si>
  <si>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</si>
  <si>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</si>
  <si>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</si>
  <si>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</si>
  <si>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</si>
  <si>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</si>
  <si>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</si>
  <si>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</si>
  <si>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</si>
  <si>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</si>
  <si>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</si>
  <si>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</si>
  <si>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</si>
  <si>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</si>
  <si>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</si>
  <si>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</si>
  <si>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</si>
  <si>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</si>
  <si>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</si>
  <si>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</si>
  <si>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</si>
  <si>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</si>
  <si>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</si>
  <si>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</si>
  <si>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</si>
  <si>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</si>
  <si>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</si>
  <si>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</si>
  <si>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</si>
  <si>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</si>
  <si>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</si>
  <si>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</si>
  <si>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</si>
  <si>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</si>
  <si>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</si>
  <si>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</si>
  <si>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</si>
  <si>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</si>
  <si>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</si>
  <si>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</si>
  <si>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</si>
  <si>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</si>
  <si>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</si>
  <si>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</si>
  <si>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</si>
  <si>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</si>
  <si>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</si>
  <si>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</si>
  <si>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</si>
  <si>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</si>
  <si>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</si>
  <si>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</si>
  <si>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</si>
  <si>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</si>
  <si>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</si>
  <si>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</si>
  <si>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</si>
  <si>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</si>
  <si>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</si>
  <si>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</si>
  <si>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</si>
  <si>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</si>
  <si>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</si>
  <si>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</si>
  <si>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</si>
  <si>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</si>
  <si>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</si>
  <si>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</si>
  <si>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</si>
  <si>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</si>
  <si>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</si>
  <si>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</si>
  <si>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</si>
  <si>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</si>
  <si>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</si>
  <si>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</si>
  <si>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</si>
  <si>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</si>
  <si>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</si>
  <si>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</si>
  <si>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</si>
  <si>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</si>
  <si>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</si>
  <si>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</si>
  <si>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</si>
  <si>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</si>
  <si>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</si>
  <si>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</si>
  <si>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</si>
  <si>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</si>
  <si>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</si>
  <si>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</si>
  <si>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</si>
  <si>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</si>
  <si>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</si>
  <si>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</si>
  <si>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</si>
  <si>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</si>
  <si>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</si>
  <si>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</si>
  <si>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</si>
  <si>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</si>
  <si>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</si>
  <si>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</si>
  <si>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</si>
  <si>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</si>
  <si>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</si>
  <si>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</si>
  <si>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</si>
  <si>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</si>
  <si>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</si>
  <si>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</si>
  <si>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</si>
  <si>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</si>
  <si>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</si>
  <si>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</si>
  <si>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</si>
  <si>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</si>
  <si>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</si>
  <si>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</si>
  <si>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</si>
  <si>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</si>
  <si>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</si>
  <si>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</si>
  <si>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</si>
  <si>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</si>
  <si>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</si>
  <si>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</si>
  <si>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</si>
  <si>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</si>
  <si>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</si>
  <si>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</si>
  <si>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</si>
  <si>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</si>
  <si>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</si>
  <si>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</si>
  <si>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</si>
  <si>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</si>
  <si>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</si>
  <si>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</si>
  <si>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</si>
  <si>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</si>
  <si>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</si>
  <si>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</si>
  <si>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</si>
  <si>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</si>
  <si>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</si>
  <si>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</si>
  <si>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</si>
  <si>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</si>
  <si>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</si>
  <si>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</si>
  <si>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</si>
  <si>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</si>
  <si>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</si>
  <si>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</si>
  <si>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</si>
  <si>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</si>
  <si>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</si>
  <si>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</si>
  <si>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</si>
  <si>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</si>
  <si>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</si>
  <si>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</si>
  <si>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</si>
  <si>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</si>
  <si>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</si>
  <si>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</si>
  <si>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</si>
  <si>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</si>
  <si>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</si>
  <si>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</si>
  <si>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</si>
  <si>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</si>
  <si>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</si>
  <si>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</si>
  <si>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</si>
  <si>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</si>
  <si>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</si>
  <si>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</si>
  <si>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</si>
  <si>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</si>
  <si>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</si>
  <si>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</si>
  <si>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</si>
  <si>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</si>
  <si>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</si>
  <si>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</si>
  <si>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</si>
  <si>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</si>
  <si>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</si>
  <si>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</si>
  <si>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</si>
  <si>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</si>
  <si>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</si>
  <si>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</si>
  <si>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</si>
  <si>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</si>
  <si>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</si>
  <si>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</si>
  <si>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</si>
  <si>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</si>
  <si>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</si>
  <si>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</si>
  <si>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</si>
  <si>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</si>
  <si>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</si>
  <si>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</si>
  <si>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</si>
  <si>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</si>
  <si>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</si>
  <si>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</si>
  <si>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</si>
  <si>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</si>
  <si>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</si>
  <si>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</si>
  <si>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</si>
  <si>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</si>
  <si>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</si>
  <si>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</si>
  <si>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</si>
  <si>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</si>
  <si>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</si>
  <si>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</si>
  <si>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</si>
  <si>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</si>
  <si>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</si>
  <si>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</si>
  <si>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</si>
  <si>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</si>
  <si>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</si>
  <si>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</si>
  <si>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</si>
  <si>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</si>
  <si>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</si>
  <si>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</si>
  <si>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</si>
  <si>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</si>
  <si>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</si>
  <si>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</si>
  <si>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</si>
  <si>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</si>
  <si>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</si>
  <si>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</si>
  <si>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</si>
  <si>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</si>
  <si>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</si>
  <si>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</si>
  <si>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</si>
  <si>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</si>
  <si>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</si>
  <si>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</si>
  <si>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</si>
  <si>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</si>
  <si>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</si>
  <si>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</si>
  <si>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</si>
  <si>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</si>
  <si>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</si>
  <si>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</si>
  <si>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</si>
  <si>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</si>
  <si>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</si>
  <si>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</si>
  <si>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</si>
  <si>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</si>
  <si>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</si>
  <si>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</si>
  <si>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</si>
  <si>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</si>
  <si>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</si>
  <si>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</si>
  <si>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</si>
  <si>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</si>
  <si>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</si>
  <si>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</si>
  <si>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</si>
  <si>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</si>
  <si>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</si>
  <si>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</si>
  <si>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</si>
  <si>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</si>
  <si>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</si>
  <si>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</si>
  <si>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</si>
  <si>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</si>
  <si>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</si>
  <si>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</si>
  <si>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</si>
  <si>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</si>
  <si>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</si>
  <si>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</si>
  <si>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</si>
  <si>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</si>
  <si>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</si>
  <si>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</si>
  <si>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</si>
  <si>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</si>
  <si>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</si>
  <si>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</si>
  <si>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</si>
  <si>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</si>
  <si>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</si>
  <si>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</si>
  <si>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</si>
  <si>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</si>
  <si>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</si>
  <si>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</si>
  <si>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</si>
  <si>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</si>
  <si>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</si>
  <si>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</si>
  <si>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</si>
  <si>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</si>
  <si>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</si>
  <si>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</si>
  <si>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</si>
  <si>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</si>
  <si>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</si>
  <si>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</si>
  <si>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</si>
  <si>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</si>
  <si>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</si>
  <si>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</si>
  <si>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</si>
  <si>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</si>
  <si>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</si>
  <si>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</si>
  <si>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</si>
  <si>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</si>
  <si>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</si>
  <si>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</si>
  <si>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</si>
  <si>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</si>
  <si>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</si>
  <si>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</si>
  <si>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</si>
  <si>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</si>
  <si>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</si>
  <si>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</si>
  <si>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</si>
  <si>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</si>
  <si>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</si>
  <si>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</si>
  <si>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</si>
  <si>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</si>
  <si>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</si>
  <si>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</si>
  <si>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</si>
  <si>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</si>
  <si>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</si>
  <si>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</si>
  <si>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</si>
  <si>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</si>
  <si>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</si>
  <si>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</si>
  <si>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</si>
  <si>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</si>
  <si>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</si>
  <si>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</si>
  <si>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</si>
  <si>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</si>
  <si>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</si>
  <si>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</si>
  <si>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</si>
  <si>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</si>
  <si>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</si>
  <si>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</si>
  <si>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</si>
  <si>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</si>
  <si>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</si>
  <si>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</si>
  <si>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</si>
  <si>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</si>
  <si>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</si>
  <si>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</si>
  <si>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</si>
  <si>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</si>
  <si>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</si>
  <si>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</si>
  <si>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</si>
  <si>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</si>
  <si>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</si>
  <si>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</si>
  <si>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</si>
  <si>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</si>
  <si>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</si>
  <si>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</si>
  <si>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</si>
  <si>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</si>
  <si>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</si>
  <si>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</si>
  <si>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</si>
  <si>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</si>
  <si>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</si>
  <si>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</si>
  <si>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</si>
  <si>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</si>
  <si>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</si>
  <si>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</si>
  <si>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</si>
  <si>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</si>
  <si>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</si>
  <si>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</si>
  <si>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</si>
  <si>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</si>
  <si>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</si>
  <si>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</si>
  <si>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</si>
  <si>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</si>
  <si>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</si>
  <si>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</si>
  <si>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</si>
  <si>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</si>
  <si>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</si>
  <si>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</si>
  <si>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</si>
  <si>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</si>
  <si>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</si>
  <si>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</si>
  <si>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</si>
  <si>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</si>
  <si>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</si>
  <si>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</si>
  <si>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</si>
  <si>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</si>
  <si>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</si>
  <si>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</si>
  <si>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</si>
  <si>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</si>
  <si>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</si>
  <si>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</si>
  <si>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</si>
  <si>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</si>
  <si>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</si>
  <si>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</si>
  <si>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</si>
  <si>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</si>
  <si>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</si>
  <si>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</si>
  <si>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</si>
  <si>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</si>
  <si>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</si>
  <si>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</si>
  <si>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</si>
  <si>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</si>
  <si>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</si>
  <si>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</si>
  <si>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</si>
  <si>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</si>
  <si>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</si>
  <si>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</si>
  <si>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</si>
  <si>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</si>
  <si>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</si>
  <si>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</si>
  <si>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</si>
  <si>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</si>
  <si>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</si>
  <si>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</si>
  <si>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</si>
  <si>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</si>
  <si>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</si>
  <si>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</si>
  <si>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</si>
  <si>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</si>
  <si>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</si>
  <si>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</si>
  <si>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</si>
  <si>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</si>
  <si>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</si>
  <si>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</si>
  <si>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</si>
  <si>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</si>
  <si>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</si>
  <si>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</si>
  <si>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</si>
  <si>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</si>
  <si>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</si>
  <si>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</si>
  <si>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</si>
  <si>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</si>
  <si>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</si>
  <si>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</si>
  <si>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</si>
  <si>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</si>
  <si>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</si>
  <si>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</si>
  <si>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</si>
  <si>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</si>
  <si>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</si>
  <si>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</si>
  <si>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</si>
  <si>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</si>
  <si>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</si>
  <si>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</si>
  <si>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</si>
  <si>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</si>
  <si>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</si>
  <si>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</si>
  <si>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</si>
  <si>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</si>
  <si>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</si>
  <si>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</si>
  <si>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</si>
  <si>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</si>
  <si>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</si>
  <si>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</si>
  <si>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</si>
  <si>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</si>
  <si>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</si>
  <si>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</si>
  <si>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</si>
  <si>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</si>
  <si>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</si>
  <si>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</si>
  <si>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</si>
  <si>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</si>
  <si>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</si>
  <si>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</si>
  <si>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</si>
  <si>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</si>
  <si>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</si>
  <si>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</si>
  <si>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</si>
  <si>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</si>
  <si>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</si>
  <si>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</si>
  <si>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</si>
  <si>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</si>
  <si>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</si>
  <si>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</si>
  <si>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</si>
  <si>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</si>
  <si>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</si>
  <si>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</si>
  <si>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</si>
  <si>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</si>
  <si>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</si>
  <si>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</si>
  <si>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</si>
  <si>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</si>
  <si>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</si>
  <si>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</si>
  <si>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</si>
  <si>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</si>
  <si>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</si>
  <si>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</si>
  <si>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</si>
  <si>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</si>
  <si>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</si>
  <si>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</si>
  <si>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</si>
  <si>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</si>
  <si>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</si>
  <si>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</si>
  <si>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</si>
  <si>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</si>
  <si>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</si>
  <si>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</si>
  <si>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</si>
  <si>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</si>
  <si>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</si>
  <si>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</si>
  <si>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</si>
  <si>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</si>
  <si>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</si>
  <si>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</si>
  <si>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</si>
  <si>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</si>
  <si>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</si>
  <si>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</si>
  <si>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</si>
  <si>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</si>
  <si>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</si>
  <si>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</si>
  <si>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</si>
  <si>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</si>
  <si>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</si>
  <si>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</si>
  <si>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</si>
  <si>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</si>
  <si>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</si>
  <si>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</si>
  <si>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</si>
  <si>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</si>
  <si>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</si>
  <si>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</si>
  <si>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</si>
  <si>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</si>
  <si>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</si>
  <si>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</si>
  <si>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</si>
  <si>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</si>
  <si>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</si>
  <si>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</si>
  <si>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</si>
  <si>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</si>
  <si>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</si>
  <si>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</si>
  <si>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</si>
  <si>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</si>
  <si>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</si>
  <si>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</si>
  <si>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</si>
  <si>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</si>
  <si>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</si>
  <si>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</si>
  <si>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</si>
  <si>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</si>
  <si>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</si>
  <si>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</si>
  <si>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</si>
  <si>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</si>
  <si>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</si>
  <si>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</si>
  <si>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</si>
  <si>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</si>
  <si>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</si>
  <si>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</si>
  <si>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</si>
  <si>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</si>
  <si>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</si>
  <si>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</si>
  <si>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</si>
  <si>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</si>
  <si>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</si>
  <si>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</si>
  <si>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</si>
  <si>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</si>
  <si>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</si>
  <si>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</si>
  <si>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</si>
  <si>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</si>
  <si>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</si>
  <si>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</si>
  <si>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</si>
  <si>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</si>
  <si>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</si>
  <si>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</si>
  <si>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</si>
  <si>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</si>
  <si>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</si>
  <si>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</si>
  <si>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</si>
  <si>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</si>
  <si>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</si>
  <si>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</si>
  <si>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</si>
  <si>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</si>
  <si>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</si>
  <si>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</si>
  <si>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</si>
  <si>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</si>
  <si>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</si>
  <si>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</si>
  <si>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</si>
  <si>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</si>
  <si>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</si>
  <si>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</si>
  <si>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</si>
  <si>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</si>
  <si>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</si>
  <si>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</si>
  <si>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</si>
  <si>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</si>
  <si>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</si>
  <si>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</si>
  <si>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</si>
  <si>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</si>
  <si>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</si>
  <si>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</si>
  <si>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</si>
  <si>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</si>
  <si>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</si>
  <si>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</si>
  <si>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</si>
  <si>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</si>
  <si>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</si>
  <si>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</si>
  <si>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</si>
  <si>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</si>
  <si>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</si>
  <si>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</si>
  <si>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</si>
  <si>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</si>
  <si>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</si>
  <si>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</si>
  <si>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</si>
  <si>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</si>
  <si>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</si>
  <si>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</si>
  <si>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</si>
  <si>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</si>
  <si>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</si>
  <si>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</si>
  <si>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</si>
  <si>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</si>
  <si>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</si>
  <si>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</si>
  <si>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</si>
  <si>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</si>
  <si>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</si>
  <si>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</si>
  <si>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</si>
  <si>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</si>
  <si>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</si>
  <si>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</si>
  <si>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</si>
  <si>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</si>
  <si>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</si>
  <si>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</si>
  <si>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</si>
  <si>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</si>
  <si>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</si>
  <si>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</si>
  <si>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</si>
  <si>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</si>
  <si>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</si>
  <si>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</si>
  <si>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</si>
  <si>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</si>
  <si>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</si>
  <si>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</si>
  <si>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</si>
  <si>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</si>
  <si>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</si>
  <si>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</si>
  <si>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</si>
  <si>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</si>
  <si>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</si>
  <si>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</si>
  <si>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</si>
  <si>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</si>
  <si>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</si>
  <si>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</si>
  <si>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</si>
  <si>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</si>
  <si>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</si>
  <si>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</si>
  <si>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</si>
  <si>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</si>
  <si>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</si>
  <si>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</si>
  <si>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</si>
  <si>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</si>
  <si>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</si>
  <si>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</si>
  <si>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</si>
  <si>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</si>
  <si>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</si>
  <si>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</si>
  <si>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</si>
  <si>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</si>
  <si>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</si>
  <si>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</si>
  <si>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</si>
  <si>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</si>
  <si>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</si>
  <si>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</si>
  <si>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</si>
  <si>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</si>
  <si>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</si>
  <si>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</si>
  <si>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</si>
  <si>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</si>
  <si>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</si>
  <si>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</si>
  <si>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</si>
  <si>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</si>
  <si>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</si>
  <si>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</si>
  <si>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</si>
  <si>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</si>
  <si>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</si>
  <si>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</si>
  <si>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</si>
  <si>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</si>
  <si>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</si>
  <si>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</si>
  <si>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</si>
  <si>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</si>
  <si>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</si>
  <si>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</si>
  <si>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</si>
  <si>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</si>
  <si>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</si>
  <si>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</si>
  <si>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</si>
  <si>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</si>
  <si>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</si>
  <si>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</si>
  <si>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</si>
  <si>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</si>
  <si>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</si>
  <si>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</si>
  <si>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</si>
  <si>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</si>
  <si>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</si>
  <si>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</si>
  <si>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</si>
  <si>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</si>
  <si>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</si>
  <si>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</si>
  <si>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</si>
  <si>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</si>
  <si>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</si>
  <si>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</si>
  <si>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</si>
  <si>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</si>
  <si>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</si>
  <si>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</si>
  <si>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</si>
  <si>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</si>
  <si>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</si>
  <si>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</si>
  <si>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</si>
  <si>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</si>
  <si>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</si>
  <si>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</si>
  <si>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</si>
  <si>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</si>
  <si>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</si>
  <si>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</si>
  <si>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</si>
  <si>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</si>
  <si>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</si>
  <si>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</si>
  <si>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</si>
  <si>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</si>
  <si>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</si>
  <si>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</si>
  <si>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</si>
  <si>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</si>
  <si>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</si>
  <si>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</si>
  <si>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</si>
  <si>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</si>
  <si>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</si>
  <si>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</si>
  <si>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</si>
  <si>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</si>
  <si>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</si>
  <si>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</si>
  <si>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</si>
  <si>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</si>
  <si>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</si>
  <si>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</si>
  <si>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</si>
  <si>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</si>
  <si>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</si>
  <si>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</si>
  <si>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</si>
  <si>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</si>
  <si>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</si>
  <si>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</si>
  <si>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</si>
  <si>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</si>
  <si>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</si>
  <si>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</si>
  <si>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</si>
  <si>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</si>
  <si>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</si>
  <si>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</si>
  <si>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</si>
  <si>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</si>
  <si>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</si>
  <si>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</si>
  <si>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</si>
  <si>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</si>
  <si>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</si>
  <si>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</si>
  <si>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</si>
  <si>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</si>
  <si>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</si>
  <si>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</si>
  <si>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</si>
  <si>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</si>
  <si>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</si>
  <si>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</si>
  <si>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</si>
  <si>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</si>
  <si>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</si>
  <si>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</si>
  <si>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</si>
  <si>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</si>
  <si>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</si>
  <si>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</si>
  <si>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</si>
  <si>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</si>
  <si>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</si>
  <si>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</si>
  <si>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</si>
  <si>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</si>
  <si>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</si>
  <si>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</si>
  <si>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</si>
  <si>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</si>
  <si>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</si>
  <si>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</si>
  <si>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</si>
  <si>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</si>
  <si>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</si>
  <si>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</si>
  <si>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</si>
  <si>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</si>
  <si>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</si>
  <si>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</si>
  <si>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</si>
  <si>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</si>
  <si>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</si>
  <si>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</si>
  <si>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</si>
  <si>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</si>
  <si>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</si>
  <si>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</si>
  <si>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</si>
  <si>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</si>
  <si>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</si>
  <si>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</si>
  <si>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</si>
  <si>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</si>
  <si>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</si>
  <si>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</si>
  <si>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</si>
  <si>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</si>
  <si>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</si>
  <si>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</si>
  <si>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</si>
  <si>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</si>
  <si>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</si>
  <si>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</si>
  <si>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</si>
  <si>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</si>
  <si>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</si>
  <si>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</si>
  <si>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</si>
  <si>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</si>
  <si>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</si>
  <si>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</si>
  <si>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</si>
  <si>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</si>
  <si>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</si>
  <si>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</si>
  <si>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</si>
  <si>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</si>
  <si>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</si>
  <si>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</si>
  <si>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</si>
  <si>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</si>
  <si>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</si>
  <si>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</si>
  <si>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</si>
  <si>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</si>
  <si>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</si>
  <si>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</si>
  <si>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</si>
  <si>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</si>
  <si>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</si>
  <si>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</si>
  <si>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</si>
  <si>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</si>
  <si>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</si>
  <si>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</si>
  <si>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</si>
  <si>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</si>
  <si>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</si>
  <si>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</si>
  <si>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</si>
  <si>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</si>
  <si>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</si>
  <si>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</si>
  <si>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</si>
  <si>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</si>
  <si>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</si>
  <si>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</si>
  <si>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</si>
  <si>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</si>
  <si>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</si>
  <si>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</si>
  <si>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</si>
  <si>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</si>
  <si>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</si>
  <si>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</si>
  <si>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</si>
  <si>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</si>
  <si>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</si>
  <si>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</si>
  <si>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</si>
  <si>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</si>
  <si>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</si>
  <si>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</si>
  <si>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</si>
  <si>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</si>
  <si>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</si>
  <si>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</si>
  <si>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</si>
  <si>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</si>
  <si>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</si>
  <si>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</si>
  <si>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</si>
  <si>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</si>
  <si>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</si>
  <si>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</si>
  <si>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</si>
  <si>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</si>
  <si>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</si>
  <si>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</si>
  <si>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</si>
  <si>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</si>
  <si>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</si>
  <si>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</si>
  <si>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</si>
  <si>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</si>
  <si>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</si>
  <si>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</si>
  <si>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</si>
  <si>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</si>
  <si>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</si>
  <si>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</si>
  <si>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</si>
  <si>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</si>
  <si>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</si>
  <si>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</si>
  <si>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</si>
  <si>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</si>
  <si>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</si>
  <si>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</si>
  <si>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</si>
  <si>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</si>
  <si>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</si>
  <si>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</si>
  <si>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</si>
  <si>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</si>
  <si>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</si>
  <si>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</si>
  <si>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</si>
  <si>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</si>
  <si>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</si>
  <si>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</si>
  <si>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</si>
  <si>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</si>
  <si>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</si>
  <si>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</si>
  <si>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</si>
  <si>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</si>
  <si>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</si>
  <si>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</si>
  <si>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</si>
  <si>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</si>
  <si>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</si>
  <si>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</si>
  <si>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</si>
  <si>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</si>
  <si>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</si>
  <si>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</si>
  <si>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</si>
  <si>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</si>
  <si>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</si>
  <si>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</si>
  <si>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</si>
  <si>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</si>
  <si>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</si>
  <si>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</si>
  <si>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</si>
  <si>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</si>
  <si>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</si>
  <si>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</si>
  <si>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</si>
  <si>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</si>
  <si>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</si>
  <si>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</si>
  <si>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</si>
  <si>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</si>
  <si>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</si>
  <si>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</si>
  <si>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</si>
  <si>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</si>
  <si>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</si>
  <si>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</si>
  <si>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</si>
  <si>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</si>
  <si>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</si>
  <si>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</si>
  <si>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</si>
  <si>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</si>
  <si>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</si>
  <si>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</si>
  <si>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</si>
  <si>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</si>
  <si>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</si>
  <si>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</si>
  <si>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</si>
  <si>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</si>
  <si>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</si>
  <si>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</si>
  <si>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</si>
  <si>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</si>
  <si>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</si>
  <si>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</si>
  <si>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</si>
  <si>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</si>
  <si>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</si>
  <si>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</si>
  <si>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</si>
  <si>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</si>
  <si>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</si>
  <si>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</si>
  <si>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</si>
  <si>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</si>
  <si>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</si>
  <si>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</si>
  <si>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</si>
  <si>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</si>
  <si>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</si>
  <si>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</si>
  <si>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</si>
  <si>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</si>
  <si>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</si>
  <si>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</si>
  <si>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</si>
  <si>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</si>
  <si>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</si>
  <si>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</si>
  <si>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</si>
  <si>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</si>
  <si>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</si>
  <si>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</si>
  <si>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</si>
  <si>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</si>
  <si>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</si>
  <si>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</si>
  <si>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</si>
  <si>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</si>
  <si>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</si>
  <si>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</si>
  <si>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</si>
  <si>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</si>
  <si>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</si>
  <si>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</si>
  <si>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</si>
  <si>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</si>
  <si>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</si>
  <si>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</si>
  <si>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</si>
  <si>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</si>
  <si>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</si>
  <si>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</si>
  <si>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</si>
  <si>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</si>
  <si>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</si>
  <si>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</si>
  <si>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</si>
  <si>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</si>
  <si>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</si>
  <si>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</si>
  <si>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</si>
  <si>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</si>
  <si>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</si>
  <si>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</si>
  <si>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</si>
  <si>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</si>
  <si>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</si>
  <si>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</si>
  <si>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</si>
  <si>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</si>
  <si>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</si>
  <si>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</si>
  <si>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</si>
  <si>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</si>
  <si>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</si>
  <si>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</si>
  <si>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</si>
  <si>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</si>
  <si>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</si>
  <si>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</si>
  <si>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</si>
  <si>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</si>
  <si>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</si>
  <si>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</si>
  <si>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</si>
  <si>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</si>
  <si>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</si>
  <si>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</si>
  <si>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</si>
  <si>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</si>
  <si>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</si>
  <si>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</si>
  <si>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</si>
  <si>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</si>
  <si>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</si>
  <si>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</si>
  <si>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</si>
  <si>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</si>
  <si>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</si>
  <si>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</si>
  <si>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</si>
  <si>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</si>
  <si>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</si>
  <si>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</si>
  <si>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</si>
  <si>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</si>
  <si>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</si>
  <si>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</si>
  <si>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</si>
  <si>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</si>
  <si>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</si>
  <si>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</si>
  <si>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</si>
  <si>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</si>
  <si>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</si>
  <si>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</si>
  <si>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</si>
  <si>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</si>
  <si>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</si>
  <si>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</si>
  <si>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</si>
  <si>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</si>
  <si>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</si>
  <si>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</si>
  <si>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</si>
  <si>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</si>
  <si>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</si>
  <si>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</si>
  <si>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</si>
  <si>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</si>
  <si>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</si>
  <si>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</si>
  <si>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</si>
  <si>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</si>
  <si>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</si>
  <si>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</si>
  <si>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</si>
  <si>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</si>
  <si>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</si>
  <si>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</si>
  <si>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</si>
  <si>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</si>
  <si>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</si>
  <si>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</si>
  <si>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</si>
  <si>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</si>
  <si>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</si>
  <si>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</si>
  <si>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</si>
  <si>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</si>
  <si>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</si>
  <si>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</si>
  <si>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</si>
  <si>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</si>
  <si>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</si>
  <si>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</si>
  <si>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</si>
  <si>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</si>
  <si>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</si>
  <si>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</si>
  <si>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</si>
  <si>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</si>
  <si>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</si>
  <si>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</si>
  <si>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</si>
  <si>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</si>
  <si>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</si>
  <si>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</si>
  <si>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</si>
  <si>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</si>
  <si>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</si>
  <si>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</si>
  <si>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</si>
  <si>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</si>
  <si>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</si>
  <si>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</si>
  <si>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</si>
  <si>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</si>
  <si>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</si>
  <si>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</si>
  <si>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</si>
  <si>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</si>
  <si>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</si>
  <si>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</si>
  <si>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</si>
  <si>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</si>
  <si>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</si>
  <si>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</si>
  <si>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</si>
  <si>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</si>
  <si>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</si>
  <si>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</si>
  <si>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</si>
  <si>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</si>
  <si>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</si>
  <si>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</si>
  <si>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</si>
  <si>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</si>
  <si>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</si>
  <si>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</si>
  <si>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</si>
  <si>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</si>
  <si>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</si>
  <si>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</si>
  <si>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</si>
  <si>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</si>
  <si>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</si>
  <si>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</si>
  <si>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</si>
  <si>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</si>
  <si>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</si>
  <si>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</si>
  <si>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</si>
  <si>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</si>
  <si>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</si>
  <si>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</si>
  <si>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</si>
  <si>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</si>
  <si>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</si>
  <si>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</si>
  <si>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</si>
  <si>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</si>
  <si>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</si>
  <si>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</si>
  <si>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</si>
  <si>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</si>
  <si>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</si>
  <si>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</si>
  <si>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</si>
  <si>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</si>
  <si>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</si>
  <si>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</si>
  <si>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</si>
  <si>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</si>
  <si>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</si>
  <si>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</si>
  <si>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</si>
  <si>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</si>
  <si>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</si>
  <si>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</si>
  <si>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</si>
  <si>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</si>
  <si>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</si>
  <si>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</si>
  <si>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</si>
  <si>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</si>
  <si>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</si>
  <si>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</si>
  <si>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</si>
  <si>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</si>
  <si>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</si>
  <si>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</si>
  <si>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</si>
  <si>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</si>
  <si>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</si>
  <si>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</si>
  <si>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</si>
  <si>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</si>
  <si>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</si>
  <si>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</si>
  <si>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</si>
  <si>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</si>
  <si>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</si>
  <si>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</si>
  <si>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</si>
  <si>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</si>
  <si>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</si>
  <si>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</si>
  <si>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</si>
  <si>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</si>
  <si>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</si>
  <si>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</si>
  <si>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</si>
  <si>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</si>
  <si>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</si>
  <si>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</si>
  <si>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</si>
  <si>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</si>
  <si>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</si>
  <si>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</si>
  <si>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</si>
  <si>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</si>
  <si>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</si>
  <si>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</si>
  <si>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</si>
  <si>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</si>
  <si>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</si>
  <si>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</si>
  <si>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</si>
  <si>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</si>
  <si>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</si>
  <si>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</si>
  <si>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</si>
  <si>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</si>
  <si>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</si>
  <si>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</si>
  <si>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</si>
  <si>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</si>
  <si>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</si>
  <si>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</si>
  <si>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</si>
  <si>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</si>
  <si>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</si>
  <si>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</si>
  <si>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</si>
  <si>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</si>
  <si>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</si>
  <si>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</si>
  <si>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</si>
  <si>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</si>
  <si>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</si>
  <si>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</si>
  <si>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</si>
  <si>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</si>
  <si>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</si>
  <si>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</si>
  <si>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</si>
  <si>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</si>
  <si>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</si>
  <si>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</si>
  <si>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</si>
  <si>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</si>
  <si>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</si>
  <si>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</si>
  <si>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</si>
  <si>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</si>
  <si>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</si>
  <si>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</si>
  <si>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</si>
  <si>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</si>
  <si>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</si>
  <si>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</si>
  <si>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</si>
  <si>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</si>
  <si>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</si>
  <si>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</si>
  <si>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</si>
  <si>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</si>
  <si>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</si>
  <si>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</si>
  <si>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</si>
  <si>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</si>
  <si>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</si>
  <si>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</si>
  <si>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</si>
  <si>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</si>
  <si>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</si>
  <si>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</si>
  <si>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</si>
  <si>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</si>
  <si>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</si>
  <si>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</si>
  <si>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</si>
  <si>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</si>
  <si>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</si>
  <si>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</si>
  <si>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</si>
  <si>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</si>
  <si>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</si>
  <si>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</si>
  <si>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</si>
  <si>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</si>
  <si>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</si>
  <si>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</si>
  <si>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</si>
  <si>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</si>
  <si>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</si>
  <si>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</si>
  <si>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</si>
  <si>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</si>
  <si>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</si>
  <si>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</si>
  <si>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</si>
  <si>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</si>
  <si>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</si>
  <si>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</si>
  <si>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</si>
  <si>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</si>
  <si>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</si>
  <si>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</si>
  <si>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</si>
  <si>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</si>
  <si>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</si>
  <si>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</si>
  <si>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</si>
  <si>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</si>
  <si>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</si>
  <si>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</si>
  <si>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</si>
  <si>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</si>
  <si>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</si>
  <si>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</si>
  <si>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</si>
  <si>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</si>
  <si>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</si>
  <si>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</si>
  <si>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</si>
  <si>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</si>
  <si>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</si>
  <si>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</si>
  <si>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</si>
  <si>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</si>
  <si>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</si>
  <si>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</si>
  <si>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</si>
  <si>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</si>
  <si>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</si>
  <si>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</si>
  <si>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</si>
  <si>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</si>
  <si>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</si>
  <si>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</si>
  <si>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</si>
  <si>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</si>
  <si>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</si>
  <si>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</si>
  <si>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</si>
  <si>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</si>
  <si>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</si>
  <si>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</si>
  <si>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</si>
  <si>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</si>
  <si>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</si>
  <si>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</si>
  <si>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</si>
  <si>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</si>
  <si>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</si>
  <si>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</si>
  <si>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</si>
  <si>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</si>
  <si>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</si>
  <si>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</si>
  <si>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</si>
  <si>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</si>
  <si>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</si>
  <si>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</si>
  <si>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</si>
  <si>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</si>
  <si>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</si>
  <si>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</si>
  <si>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</si>
  <si>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</si>
  <si>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</si>
  <si>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</si>
  <si>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</si>
  <si>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</si>
  <si>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</si>
  <si>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</si>
  <si>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</si>
  <si>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</si>
  <si>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</si>
  <si>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</si>
  <si>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</si>
  <si>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</si>
  <si>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</si>
  <si>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</si>
  <si>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</si>
  <si>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</si>
  <si>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</si>
  <si>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</si>
  <si>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</si>
  <si>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</si>
  <si>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</si>
  <si>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</si>
  <si>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</si>
  <si>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</si>
  <si>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</si>
  <si>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</si>
  <si>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</si>
  <si>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</si>
  <si>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</si>
  <si>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</si>
  <si>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</si>
  <si>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</si>
  <si>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</si>
  <si>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</si>
  <si>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</si>
  <si>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</si>
  <si>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</si>
  <si>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</si>
  <si>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</si>
  <si>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</si>
  <si>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</si>
  <si>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</si>
  <si>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</si>
  <si>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</si>
  <si>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</si>
  <si>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</si>
  <si>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</si>
  <si>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</si>
  <si>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</si>
  <si>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</si>
  <si>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</si>
  <si>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</si>
  <si>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</si>
  <si>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</si>
  <si>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</si>
  <si>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</si>
  <si>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</si>
  <si>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</si>
  <si>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</si>
  <si>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</si>
  <si>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</si>
  <si>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</si>
  <si>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</si>
  <si>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</si>
  <si>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</si>
  <si>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</si>
  <si>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</si>
  <si>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</si>
  <si>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</si>
  <si>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</si>
  <si>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</si>
  <si>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</si>
  <si>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</si>
  <si>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</si>
  <si>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</si>
  <si>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</si>
  <si>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</si>
  <si>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</si>
  <si>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</si>
  <si>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</si>
  <si>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</si>
  <si>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</si>
  <si>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</si>
  <si>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</si>
  <si>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</si>
  <si>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</si>
  <si>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</si>
  <si>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</si>
  <si>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</si>
  <si>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</si>
  <si>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</si>
  <si>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</si>
  <si>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</si>
  <si>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</si>
  <si>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</si>
  <si>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</si>
  <si>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</si>
  <si>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</si>
  <si>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</si>
  <si>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</si>
  <si>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</si>
  <si>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</si>
  <si>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</si>
  <si>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</si>
  <si>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</si>
  <si>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</si>
  <si>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</si>
  <si>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</si>
  <si>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</si>
  <si>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</si>
  <si>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</si>
  <si>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</si>
  <si>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</si>
  <si>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</si>
  <si>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</si>
  <si>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</si>
  <si>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</si>
  <si>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</si>
  <si>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</si>
  <si>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</si>
  <si>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</si>
  <si>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</si>
  <si>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</si>
  <si>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</si>
  <si>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</si>
  <si>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</si>
  <si>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</si>
  <si>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</si>
  <si>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</si>
  <si>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</si>
  <si>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</si>
  <si>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</si>
  <si>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</si>
  <si>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</si>
  <si>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</si>
  <si>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</si>
  <si>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</si>
  <si>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</si>
  <si>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</si>
  <si>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</si>
  <si>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</si>
  <si>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</si>
  <si>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</si>
  <si>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</si>
  <si>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</si>
  <si>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</si>
  <si>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</si>
  <si>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</si>
  <si>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</si>
  <si>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</si>
  <si>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</si>
  <si>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</si>
  <si>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</si>
  <si>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</si>
  <si>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</si>
  <si>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</si>
  <si>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</si>
  <si>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</si>
  <si>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</si>
  <si>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</si>
  <si>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</si>
  <si>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</si>
  <si>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</si>
  <si>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</si>
  <si>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</si>
  <si>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</si>
  <si>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</si>
  <si>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</si>
  <si>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</si>
  <si>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</si>
  <si>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</si>
  <si>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</si>
  <si>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</si>
  <si>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</si>
  <si>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</si>
  <si>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</si>
  <si>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</si>
  <si>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</si>
  <si>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</si>
  <si>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</si>
  <si>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</si>
  <si>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</si>
  <si>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</si>
  <si>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</si>
  <si>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</si>
  <si>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</si>
  <si>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</si>
  <si>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</si>
  <si>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</si>
  <si>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</si>
  <si>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</si>
  <si>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</si>
  <si>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</si>
  <si>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</si>
  <si>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</si>
  <si>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</si>
  <si>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</si>
  <si>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</si>
  <si>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</si>
  <si>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</si>
  <si>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</si>
  <si>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</si>
  <si>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</si>
  <si>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</si>
  <si>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</si>
  <si>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</si>
  <si>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</si>
  <si>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</si>
  <si>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</si>
  <si>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</si>
  <si>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</si>
  <si>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</si>
  <si>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</si>
  <si>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</si>
  <si>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</si>
  <si>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</si>
  <si>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</si>
  <si>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</si>
  <si>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</si>
  <si>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</si>
  <si>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</si>
  <si>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</si>
  <si>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</si>
  <si>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</si>
  <si>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</si>
  <si>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</si>
  <si>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</si>
  <si>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</si>
  <si>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</si>
  <si>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</si>
  <si>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</si>
  <si>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</si>
  <si>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</si>
  <si>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</si>
  <si>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</si>
  <si>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</si>
  <si>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</si>
  <si>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</si>
  <si>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</si>
  <si>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</si>
  <si>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</si>
  <si>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</si>
  <si>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</si>
  <si>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</si>
  <si>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</si>
  <si>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</si>
  <si>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</si>
  <si>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</si>
  <si>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</si>
  <si>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</si>
  <si>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</si>
  <si>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</si>
  <si>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</si>
  <si>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</si>
  <si>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</si>
  <si>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</si>
  <si>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</si>
  <si>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</si>
  <si>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</si>
  <si>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</si>
  <si>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</si>
  <si>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</si>
  <si>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</si>
  <si>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</si>
  <si>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</si>
  <si>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</si>
  <si>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</si>
  <si>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</si>
  <si>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</si>
  <si>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</si>
  <si>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</si>
  <si>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</si>
  <si>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</si>
  <si>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</si>
  <si>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</si>
  <si>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</si>
  <si>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</si>
  <si>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</si>
  <si>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</si>
  <si>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</si>
  <si>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</si>
  <si>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</si>
  <si>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</si>
  <si>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</si>
  <si>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</si>
  <si>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</si>
  <si>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</si>
  <si>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</si>
  <si>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</si>
  <si>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</si>
  <si>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</si>
  <si>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</si>
  <si>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</si>
  <si>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</si>
  <si>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</si>
  <si>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</si>
  <si>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</si>
  <si>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</si>
  <si>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</si>
  <si>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</si>
  <si>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</si>
  <si>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</si>
  <si>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</si>
  <si>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</si>
  <si>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</si>
  <si>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</si>
  <si>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</si>
  <si>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</si>
  <si>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</si>
  <si>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</si>
  <si>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</si>
  <si>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</si>
  <si>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</si>
  <si>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</si>
  <si>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</si>
  <si>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</si>
  <si>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</si>
  <si>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</si>
  <si>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</si>
  <si>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</si>
  <si>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</si>
  <si>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</si>
  <si>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</si>
  <si>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</si>
  <si>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</si>
  <si>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</si>
  <si>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</si>
  <si>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</si>
  <si>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</si>
  <si>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</si>
  <si>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</si>
  <si>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</si>
  <si>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</si>
  <si>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</si>
  <si>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</si>
  <si>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</si>
  <si>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</si>
  <si>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</si>
  <si>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</si>
  <si>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</si>
  <si>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</si>
  <si>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</si>
  <si>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</si>
  <si>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</si>
  <si>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</si>
  <si>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</si>
  <si>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</si>
  <si>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</si>
  <si>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</si>
  <si>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</si>
  <si>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</si>
  <si>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</si>
  <si>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</si>
  <si>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</si>
  <si>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</si>
  <si>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</si>
  <si>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</si>
  <si>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</si>
  <si>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</si>
  <si>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</si>
  <si>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</si>
  <si>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</si>
  <si>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</si>
  <si>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</si>
  <si>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</si>
  <si>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</si>
  <si>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</si>
  <si>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</si>
  <si>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</si>
  <si>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</si>
  <si>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</si>
  <si>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</si>
  <si>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</si>
  <si>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</si>
  <si>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</si>
  <si>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</si>
  <si>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</si>
  <si>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</si>
  <si>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</si>
  <si>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</si>
  <si>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</si>
  <si>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</si>
  <si>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</si>
  <si>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</si>
  <si>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</si>
  <si>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</si>
  <si>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</si>
  <si>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</si>
  <si>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</si>
  <si>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</si>
  <si>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</si>
  <si>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</si>
  <si>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</si>
  <si>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</si>
  <si>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</si>
  <si>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</si>
  <si>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</si>
  <si>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</si>
  <si>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</si>
  <si>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</si>
  <si>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</si>
  <si>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</si>
  <si>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</si>
  <si>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</si>
  <si>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</si>
  <si>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</si>
  <si>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</si>
  <si>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</si>
  <si>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</si>
  <si>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</si>
  <si>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</si>
  <si>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</si>
  <si>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</si>
  <si>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</si>
  <si>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</si>
  <si>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</si>
  <si>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</si>
  <si>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</si>
  <si>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</si>
  <si>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</si>
  <si>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</si>
  <si>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</si>
  <si>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</si>
  <si>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</si>
  <si>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</si>
  <si>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</si>
  <si>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</si>
  <si>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</si>
  <si>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</si>
  <si>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</si>
  <si>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</si>
  <si>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</si>
  <si>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</si>
  <si>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</si>
  <si>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</si>
  <si>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</si>
  <si>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</si>
  <si>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</si>
  <si>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</si>
  <si>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</si>
  <si>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</si>
  <si>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</si>
  <si>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</si>
  <si>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</si>
  <si>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</si>
  <si>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</si>
  <si>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</si>
  <si>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</si>
  <si>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</si>
  <si>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</si>
  <si>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</si>
  <si>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</si>
  <si>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</si>
  <si>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</si>
  <si>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</si>
  <si>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</si>
  <si>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</si>
  <si>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</si>
  <si>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</si>
  <si>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</si>
  <si>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</si>
  <si>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</si>
  <si>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</si>
  <si>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</si>
  <si>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</si>
  <si>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</si>
  <si>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</si>
  <si>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</si>
  <si>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</si>
  <si>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</si>
  <si>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</si>
  <si>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</si>
  <si>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</si>
  <si>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</si>
  <si>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</si>
  <si>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</si>
  <si>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</si>
  <si>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</si>
  <si>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</si>
  <si>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</si>
  <si>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</si>
  <si>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</si>
  <si>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</si>
  <si>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</si>
  <si>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</si>
  <si>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</si>
  <si>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</si>
  <si>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</si>
  <si>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</si>
  <si>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</si>
  <si>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</si>
  <si>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</si>
  <si>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</si>
  <si>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</si>
  <si>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</si>
  <si>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</si>
  <si>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</si>
  <si>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</si>
  <si>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</si>
  <si>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</si>
  <si>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</si>
  <si>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</si>
  <si>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</si>
  <si>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</si>
  <si>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</si>
  <si>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</si>
  <si>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</si>
  <si>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</si>
  <si>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</si>
  <si>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</si>
  <si>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</si>
  <si>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</si>
  <si>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</si>
  <si>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</si>
  <si>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</si>
  <si>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</si>
  <si>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</si>
  <si>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</si>
  <si>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</si>
  <si>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</si>
  <si>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</si>
  <si>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</si>
  <si>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</si>
  <si>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</si>
  <si>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</si>
  <si>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</si>
  <si>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</si>
  <si>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</si>
  <si>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</si>
  <si>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</si>
  <si>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</si>
  <si>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</si>
  <si>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</si>
  <si>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</si>
  <si>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</si>
  <si>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</si>
  <si>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</si>
  <si>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</si>
  <si>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</si>
  <si>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</si>
  <si>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</si>
  <si>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</si>
  <si>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</si>
  <si>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</si>
  <si>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</si>
  <si>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</si>
  <si>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</si>
  <si>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</si>
  <si>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</si>
  <si>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</si>
  <si>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</si>
  <si>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</si>
  <si>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</si>
  <si>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</si>
  <si>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</si>
  <si>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</si>
  <si>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</si>
  <si>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</si>
  <si>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</si>
  <si>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</si>
  <si>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</si>
  <si>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</si>
  <si>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</si>
  <si>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</si>
  <si>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</si>
  <si>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</si>
  <si>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</si>
  <si>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</si>
  <si>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</si>
  <si>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</si>
  <si>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</si>
  <si>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</si>
  <si>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</si>
  <si>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</si>
  <si>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</si>
  <si>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</si>
  <si>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</si>
  <si>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</si>
  <si>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</si>
  <si>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</si>
  <si>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</si>
  <si>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</si>
  <si>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</si>
  <si>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</si>
  <si>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</si>
  <si>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</si>
  <si>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</si>
  <si>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</si>
  <si>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</si>
  <si>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</si>
  <si>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</si>
  <si>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</si>
  <si>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</si>
  <si>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</si>
  <si>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</si>
  <si>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</si>
  <si>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</si>
  <si>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</si>
  <si>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</si>
  <si>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</si>
  <si>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</si>
  <si>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</si>
  <si>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</si>
  <si>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</si>
  <si>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</si>
  <si>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</si>
  <si>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</si>
  <si>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</si>
  <si>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</si>
  <si>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</si>
  <si>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</si>
  <si>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</si>
  <si>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</si>
  <si>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</si>
  <si>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</si>
  <si>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</si>
  <si>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</si>
  <si>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</si>
  <si>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</si>
  <si>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</si>
  <si>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</si>
  <si>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</si>
  <si>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</si>
  <si>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</si>
  <si>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</si>
  <si>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</si>
  <si>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</si>
  <si>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</si>
  <si>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</si>
  <si>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</si>
  <si>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</si>
  <si>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</si>
  <si>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</si>
  <si>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</si>
  <si>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</si>
  <si>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</si>
  <si>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</si>
  <si>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</si>
  <si>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</si>
  <si>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</si>
  <si>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</si>
  <si>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</si>
  <si>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</si>
  <si>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</si>
  <si>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</si>
  <si>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</si>
  <si>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</si>
  <si>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</si>
  <si>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</si>
  <si>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</si>
  <si>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</si>
  <si>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</si>
  <si>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</si>
  <si>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</si>
  <si>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</si>
  <si>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</si>
  <si>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</si>
  <si>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</si>
  <si>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</si>
  <si>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</si>
  <si>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</si>
  <si>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</si>
  <si>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</si>
  <si>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</si>
  <si>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</si>
  <si>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</si>
  <si>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</si>
  <si>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</si>
  <si>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</si>
  <si>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</si>
  <si>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</si>
  <si>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</si>
  <si>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</si>
  <si>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</si>
  <si>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</si>
  <si>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</si>
  <si>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</si>
  <si>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</si>
  <si>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</si>
  <si>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</si>
  <si>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</si>
  <si>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</si>
  <si>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</si>
  <si>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</si>
  <si>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</si>
  <si>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</si>
  <si>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</si>
  <si>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</si>
  <si>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</si>
  <si>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</si>
  <si>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</si>
  <si>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</si>
  <si>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</si>
  <si>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</si>
  <si>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</si>
  <si>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</si>
  <si>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</si>
  <si>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</si>
  <si>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</si>
  <si>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</si>
  <si>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</si>
  <si>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</si>
  <si>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</si>
  <si>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</si>
  <si>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</si>
  <si>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</si>
  <si>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</si>
  <si>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</si>
  <si>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</si>
  <si>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</si>
  <si>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</si>
  <si>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</si>
  <si>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</si>
  <si>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</si>
  <si>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</si>
  <si>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</si>
  <si>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</si>
  <si>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</si>
  <si>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</si>
  <si>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</si>
  <si>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</si>
  <si>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</si>
  <si>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</si>
  <si>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</si>
  <si>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</si>
  <si>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</si>
  <si>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</si>
  <si>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</si>
  <si>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</si>
  <si>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</si>
  <si>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</si>
  <si>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</si>
  <si>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</si>
  <si>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</si>
  <si>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</si>
  <si>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</si>
  <si>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</si>
  <si>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</si>
  <si>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</si>
  <si>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</si>
  <si>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</si>
  <si>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</si>
  <si>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</si>
  <si>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</si>
  <si>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</si>
  <si>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</si>
  <si>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</si>
  <si>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</si>
  <si>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</si>
  <si>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</si>
  <si>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</si>
  <si>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</si>
  <si>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</si>
  <si>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</si>
  <si>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</si>
  <si>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</si>
  <si>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</si>
  <si>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</si>
  <si>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</si>
  <si>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</si>
  <si>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</si>
  <si>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</si>
  <si>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</si>
  <si>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</si>
  <si>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</si>
  <si>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</si>
  <si>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</si>
  <si>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</si>
  <si>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</si>
  <si>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</si>
  <si>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</si>
  <si>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</si>
  <si>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</si>
  <si>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</si>
  <si>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</si>
  <si>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</si>
  <si>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</si>
  <si>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</si>
  <si>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</si>
  <si>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</si>
  <si>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</si>
  <si>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</si>
  <si>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</si>
  <si>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</si>
  <si>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</si>
  <si>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</si>
  <si>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</si>
  <si>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</si>
  <si>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</si>
  <si>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</si>
  <si>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</si>
  <si>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</si>
  <si>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</si>
  <si>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</si>
  <si>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</si>
  <si>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</si>
  <si>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</si>
  <si>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</si>
  <si>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</si>
  <si>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</si>
  <si>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</si>
  <si>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</si>
  <si>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</si>
  <si>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</si>
  <si>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</si>
  <si>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</si>
  <si>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</si>
  <si>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</si>
  <si>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</si>
  <si>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</si>
  <si>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</si>
  <si>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</si>
  <si>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</si>
  <si>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</si>
  <si>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</si>
  <si>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</si>
  <si>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</si>
  <si>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</si>
  <si>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</si>
  <si>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</si>
  <si>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</si>
  <si>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</si>
  <si>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</si>
  <si>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</si>
  <si>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</si>
  <si>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</si>
  <si>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</si>
  <si>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</si>
  <si>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</si>
  <si>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</si>
  <si>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</si>
  <si>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</si>
  <si>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</si>
  <si>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</si>
  <si>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</si>
  <si>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</si>
  <si>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</si>
  <si>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</si>
  <si>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</si>
  <si>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</si>
  <si>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</si>
  <si>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</si>
  <si>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</si>
  <si>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</si>
  <si>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</si>
  <si>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</si>
  <si>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</si>
  <si>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</si>
  <si>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</si>
  <si>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</si>
  <si>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</si>
  <si>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</si>
  <si>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</si>
  <si>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</si>
  <si>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</si>
  <si>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</si>
  <si>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</si>
  <si>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</si>
  <si>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</si>
  <si>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</si>
  <si>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</si>
  <si>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</si>
  <si>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</si>
  <si>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</si>
  <si>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</si>
  <si>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</si>
  <si>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</si>
  <si>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</si>
  <si>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</si>
  <si>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</si>
  <si>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</si>
  <si>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</si>
  <si>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</si>
  <si>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</si>
  <si>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</si>
  <si>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</si>
  <si>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</si>
  <si>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</si>
  <si>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</si>
  <si>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</si>
  <si>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</si>
  <si>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</si>
  <si>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</si>
  <si>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</si>
  <si>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</si>
  <si>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</si>
  <si>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</si>
  <si>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</si>
  <si>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</si>
  <si>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</si>
  <si>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</si>
  <si>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</si>
  <si>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</si>
  <si>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</si>
  <si>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</si>
  <si>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</si>
  <si>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</si>
  <si>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</si>
  <si>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</si>
  <si>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</si>
  <si>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</si>
  <si>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</si>
  <si>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</si>
  <si>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</si>
  <si>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</si>
  <si>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</si>
  <si>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</si>
  <si>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</si>
  <si>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</si>
  <si>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</si>
  <si>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</si>
  <si>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</si>
  <si>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</si>
  <si>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</si>
  <si>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</si>
  <si>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</si>
  <si>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</si>
  <si>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</si>
  <si>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</si>
  <si>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</si>
  <si>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</si>
  <si>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</si>
  <si>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</si>
  <si>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</si>
  <si>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</si>
  <si>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</si>
  <si>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</si>
  <si>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</si>
  <si>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</si>
  <si>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</si>
  <si>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</si>
  <si>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</si>
  <si>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</si>
  <si>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</si>
  <si>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</si>
  <si>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</si>
  <si>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</si>
  <si>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</si>
  <si>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</si>
  <si>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</si>
  <si>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</si>
  <si>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</si>
  <si>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</si>
  <si>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</si>
  <si>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</si>
  <si>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</si>
  <si>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</si>
  <si>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</si>
  <si>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</si>
  <si>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</si>
  <si>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</si>
  <si>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</si>
  <si>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</si>
  <si>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</si>
  <si>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</si>
  <si>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</si>
  <si>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</si>
  <si>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</si>
  <si>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</si>
  <si>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</si>
  <si>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</si>
  <si>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</si>
  <si>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</si>
  <si>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</si>
  <si>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</si>
  <si>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</si>
  <si>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</si>
  <si>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</si>
  <si>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</si>
  <si>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</si>
  <si>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</si>
  <si>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</si>
  <si>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</si>
  <si>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</si>
  <si>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</si>
  <si>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</si>
  <si>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</si>
  <si>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</si>
  <si>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</si>
  <si>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</si>
  <si>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</si>
  <si>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</si>
  <si>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</si>
  <si>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</si>
  <si>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</si>
  <si>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</si>
  <si>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</si>
  <si>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</si>
  <si>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</si>
  <si>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</si>
  <si>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</si>
  <si>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</si>
  <si>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</si>
  <si>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</si>
  <si>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</si>
  <si>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</si>
  <si>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</si>
  <si>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</si>
  <si>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</si>
  <si>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</si>
  <si>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</si>
  <si>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</si>
  <si>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</si>
  <si>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</si>
  <si>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</si>
  <si>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</si>
  <si>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</si>
  <si>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</si>
  <si>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</si>
  <si>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</si>
  <si>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</si>
  <si>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</si>
  <si>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</si>
  <si>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</si>
  <si>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</si>
  <si>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</si>
  <si>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</si>
  <si>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</si>
  <si>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</si>
  <si>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</si>
  <si>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</si>
  <si>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</si>
  <si>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</si>
  <si>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</si>
  <si>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</si>
  <si>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</si>
  <si>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</si>
  <si>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</si>
  <si>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</si>
  <si>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</si>
  <si>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</si>
  <si>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</si>
  <si>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</si>
  <si>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</si>
  <si>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</si>
  <si>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</si>
  <si>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</si>
  <si>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</si>
  <si>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</si>
  <si>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</si>
  <si>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</si>
  <si>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</si>
  <si>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</si>
  <si>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</si>
  <si>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</si>
  <si>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</si>
  <si>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</si>
  <si>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</si>
  <si>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</si>
  <si>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</si>
  <si>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</si>
  <si>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</si>
  <si>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</si>
  <si>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</si>
  <si>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</si>
  <si>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</si>
  <si>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</si>
  <si>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</si>
  <si>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</si>
  <si>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</si>
  <si>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</si>
  <si>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</si>
  <si>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</si>
  <si>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</si>
  <si>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</si>
  <si>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</si>
  <si>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</si>
  <si>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</si>
  <si>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</si>
  <si>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</si>
  <si>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</si>
  <si>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</si>
  <si>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</si>
  <si>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</si>
  <si>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</si>
  <si>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</si>
  <si>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</si>
  <si>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</si>
  <si>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</si>
  <si>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</si>
  <si>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</si>
  <si>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</si>
  <si>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</si>
  <si>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</si>
  <si>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</si>
  <si>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</si>
  <si>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</si>
  <si>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</si>
  <si>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</si>
  <si>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</si>
  <si>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</si>
  <si>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</si>
  <si>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</si>
  <si>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</si>
  <si>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</si>
  <si>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</si>
  <si>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</si>
  <si>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</si>
  <si>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</si>
  <si>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</si>
  <si>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</si>
  <si>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</si>
  <si>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</si>
  <si>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</si>
  <si>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</si>
  <si>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</si>
  <si>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</si>
  <si>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</si>
  <si>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</si>
  <si>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</si>
  <si>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</si>
  <si>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</si>
  <si>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</si>
  <si>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</si>
  <si>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</si>
  <si>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</si>
  <si>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</si>
  <si>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</si>
  <si>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</si>
  <si>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</si>
  <si>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</si>
  <si>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</si>
  <si>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</si>
  <si>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</si>
  <si>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</si>
  <si>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</si>
  <si>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</si>
  <si>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</si>
  <si>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</si>
  <si>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</si>
  <si>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</si>
  <si>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</si>
  <si>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</si>
  <si>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</si>
  <si>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</si>
  <si>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</si>
  <si>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</si>
  <si>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</si>
  <si>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</si>
  <si>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</si>
  <si>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</si>
  <si>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</si>
  <si>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</si>
  <si>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</si>
  <si>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</si>
  <si>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</si>
  <si>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</si>
  <si>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</si>
  <si>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</si>
  <si>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</si>
  <si>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</si>
  <si>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</si>
  <si>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</si>
  <si>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</si>
  <si>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</si>
  <si>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</si>
  <si>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</si>
  <si>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</si>
  <si>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</si>
  <si>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</si>
  <si>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</si>
  <si>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</si>
  <si>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</si>
  <si>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</si>
  <si>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</si>
  <si>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</si>
  <si>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</si>
  <si>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</si>
  <si>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</si>
  <si>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</si>
  <si>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</si>
  <si>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</si>
  <si>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</si>
  <si>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</si>
  <si>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</si>
  <si>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</si>
  <si>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</si>
  <si>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</si>
  <si>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</si>
  <si>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</si>
  <si>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</si>
  <si>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</si>
  <si>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</si>
  <si>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</si>
  <si>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</si>
  <si>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</si>
  <si>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</si>
  <si>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</si>
  <si>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</si>
  <si>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</si>
  <si>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</si>
  <si>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</si>
  <si>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</si>
  <si>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</si>
  <si>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</si>
  <si>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</si>
  <si>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</si>
  <si>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</si>
  <si>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</si>
  <si>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</si>
  <si>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</si>
  <si>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</si>
  <si>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</si>
  <si>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</si>
  <si>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</si>
  <si>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</si>
  <si>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</si>
  <si>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</si>
  <si>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</si>
  <si>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</si>
  <si>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</si>
  <si>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</si>
  <si>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</si>
  <si>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</si>
  <si>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</si>
  <si>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</si>
  <si>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</si>
  <si>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</si>
  <si>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</si>
  <si>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</si>
  <si>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</si>
  <si>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</si>
  <si>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</si>
  <si>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</si>
  <si>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</si>
  <si>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</si>
  <si>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</si>
  <si>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</si>
  <si>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</si>
  <si>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</si>
  <si>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</si>
  <si>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</si>
  <si>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</si>
  <si>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</si>
  <si>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</si>
  <si>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</si>
  <si>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</si>
  <si>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</si>
  <si>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</si>
  <si>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</si>
  <si>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</si>
  <si>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</si>
  <si>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</si>
  <si>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</si>
  <si>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</si>
  <si>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</si>
  <si>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</si>
  <si>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</si>
  <si>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</si>
  <si>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</si>
  <si>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</si>
  <si>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</si>
  <si>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</si>
  <si>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</si>
  <si>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</si>
  <si>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</si>
  <si>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</si>
  <si>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</si>
  <si>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</si>
  <si>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</si>
  <si>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</si>
  <si>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</si>
  <si>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</si>
  <si>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</si>
  <si>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</si>
  <si>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</si>
  <si>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</si>
  <si>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</si>
  <si>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</si>
  <si>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</si>
  <si>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</si>
  <si>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</si>
  <si>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</si>
  <si>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</si>
  <si>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</si>
  <si>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</si>
  <si>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</si>
  <si>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</si>
  <si>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</si>
  <si>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</si>
  <si>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</si>
  <si>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</si>
  <si>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</si>
  <si>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</si>
  <si>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</si>
  <si>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</si>
  <si>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</si>
  <si>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</si>
  <si>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</si>
  <si>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</si>
  <si>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</si>
  <si>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</si>
  <si>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</si>
  <si>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</si>
  <si>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</si>
  <si>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</si>
  <si>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</si>
  <si>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</si>
  <si>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</si>
  <si>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</si>
  <si>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</si>
  <si>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</si>
  <si>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</si>
  <si>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</si>
  <si>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</si>
  <si>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</si>
  <si>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</si>
  <si>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</si>
  <si>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</si>
  <si>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</si>
  <si>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</si>
  <si>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</si>
  <si>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</si>
  <si>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</si>
  <si>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</si>
  <si>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</si>
  <si>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</si>
  <si>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</si>
  <si>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</si>
  <si>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</si>
  <si>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</si>
  <si>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</si>
  <si>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</si>
  <si>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</si>
  <si>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</si>
  <si>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</si>
  <si>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</si>
  <si>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</si>
  <si>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</si>
  <si>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</si>
  <si>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</si>
  <si>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</si>
  <si>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</si>
  <si>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</si>
  <si>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</si>
  <si>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</si>
  <si>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</si>
  <si>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</si>
  <si>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</si>
  <si>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</si>
  <si>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</si>
  <si>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</si>
  <si>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</si>
  <si>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</si>
  <si>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</si>
  <si>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</si>
  <si>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</si>
  <si>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</si>
  <si>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</si>
  <si>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</si>
  <si>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</si>
  <si>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</si>
  <si>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</si>
  <si>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</si>
  <si>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</si>
  <si>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</si>
  <si>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</si>
  <si>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</si>
  <si>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</si>
  <si>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</si>
  <si>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</si>
  <si>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</si>
  <si>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</si>
  <si>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</si>
  <si>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</si>
  <si>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</si>
  <si>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</si>
  <si>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</si>
  <si>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</si>
  <si>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</si>
  <si>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</si>
  <si>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</si>
  <si>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</si>
  <si>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</si>
  <si>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</si>
  <si>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</si>
  <si>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</si>
  <si>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</si>
  <si>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</si>
  <si>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</si>
  <si>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</si>
  <si>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</si>
  <si>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</si>
  <si>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</si>
  <si>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</si>
  <si>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</si>
  <si>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</si>
  <si>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</si>
  <si>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</si>
  <si>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</si>
  <si>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</si>
  <si>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</si>
  <si>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</si>
  <si>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</si>
  <si>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</si>
  <si>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</si>
  <si>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</si>
  <si>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</si>
  <si>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</si>
  <si>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</si>
  <si>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</si>
  <si>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</si>
  <si>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</si>
  <si>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</si>
  <si>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</si>
  <si>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</si>
  <si>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</si>
  <si>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</si>
  <si>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</si>
  <si>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</si>
  <si>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</si>
  <si>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</si>
  <si>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</si>
  <si>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</si>
  <si>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</si>
  <si>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</si>
  <si>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</si>
  <si>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</si>
  <si>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</si>
  <si>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</si>
  <si>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</si>
  <si>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</si>
  <si>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</si>
  <si>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</si>
  <si>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</si>
  <si>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</si>
  <si>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</si>
  <si>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</si>
  <si>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</si>
  <si>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</si>
  <si>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</si>
  <si>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</si>
  <si>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</si>
  <si>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</si>
  <si>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</si>
  <si>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</si>
  <si>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</si>
  <si>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</si>
  <si>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</si>
  <si>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</si>
  <si>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</si>
  <si>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</si>
  <si>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</si>
  <si>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</si>
  <si>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</si>
  <si>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</si>
  <si>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</si>
  <si>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</si>
  <si>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</si>
  <si>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</si>
  <si>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</si>
  <si>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</si>
  <si>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</si>
  <si>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</si>
  <si>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</si>
  <si>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</si>
  <si>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</si>
  <si>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</si>
  <si>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</si>
  <si>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</si>
  <si>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</si>
  <si>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</si>
  <si>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</si>
  <si>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</si>
  <si>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</si>
  <si>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</si>
  <si>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</si>
  <si>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</si>
  <si>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</si>
  <si>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</si>
  <si>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</si>
  <si>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</si>
  <si>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</si>
  <si>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</si>
  <si>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</si>
  <si>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</si>
  <si>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</si>
  <si>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</si>
  <si>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</si>
  <si>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</si>
  <si>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</si>
  <si>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</si>
  <si>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</si>
  <si>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</si>
  <si>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</si>
  <si>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</si>
  <si>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</si>
  <si>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</si>
  <si>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</si>
  <si>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</si>
  <si>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</si>
  <si>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</si>
  <si>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</si>
  <si>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</si>
  <si>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</si>
  <si>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</si>
  <si>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</si>
  <si>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</si>
  <si>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</si>
  <si>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</si>
  <si>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</si>
  <si>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</si>
  <si>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</si>
  <si>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</si>
  <si>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</si>
  <si>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</si>
  <si>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</si>
  <si>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</si>
  <si>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</si>
  <si>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</si>
  <si>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</si>
  <si>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</si>
  <si>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</si>
  <si>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</si>
  <si>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</si>
  <si>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</si>
  <si>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</si>
  <si>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</si>
  <si>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</si>
  <si>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</si>
  <si>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</si>
  <si>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</si>
  <si>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</si>
  <si>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</si>
  <si>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</si>
  <si>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</si>
  <si>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</si>
  <si>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</si>
  <si>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</si>
  <si>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</si>
  <si>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</si>
  <si>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</si>
  <si>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</si>
  <si>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</si>
  <si>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</si>
  <si>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</si>
  <si>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</si>
  <si>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</si>
  <si>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</si>
  <si>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</si>
  <si>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</si>
  <si>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</si>
  <si>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</si>
  <si>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</si>
  <si>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</si>
  <si>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</si>
  <si>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</si>
  <si>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</si>
  <si>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</si>
  <si>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</si>
  <si>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</si>
  <si>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</si>
  <si>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</si>
  <si>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</si>
  <si>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</si>
  <si>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</si>
  <si>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</si>
  <si>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</si>
  <si>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</si>
  <si>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</si>
  <si>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</si>
  <si>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</si>
  <si>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</si>
  <si>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</si>
  <si>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</si>
  <si>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</si>
  <si>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</si>
  <si>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</si>
  <si>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</si>
  <si>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</si>
  <si>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</si>
  <si>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</si>
  <si>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</si>
  <si>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</si>
  <si>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</si>
  <si>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</si>
  <si>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</si>
  <si>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</si>
  <si>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</si>
  <si>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</si>
  <si>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</si>
  <si>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</si>
  <si>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</si>
  <si>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</si>
  <si>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</si>
  <si>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</si>
  <si>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</si>
  <si>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</si>
  <si>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</si>
  <si>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</si>
  <si>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</si>
  <si>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</si>
  <si>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</si>
  <si>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</si>
  <si>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</si>
  <si>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</si>
  <si>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</si>
  <si>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</si>
  <si>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</si>
  <si>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</si>
  <si>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</si>
  <si>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</si>
  <si>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</si>
  <si>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</si>
  <si>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</si>
  <si>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</si>
  <si>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</si>
  <si>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</si>
  <si>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</si>
  <si>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</si>
  <si>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</si>
  <si>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</si>
  <si>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</si>
  <si>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</si>
  <si>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</si>
  <si>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</si>
  <si>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</si>
  <si>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</si>
  <si>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</si>
  <si>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</si>
  <si>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</si>
  <si>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</si>
  <si>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</si>
  <si>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</si>
  <si>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</si>
  <si>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</si>
  <si>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</si>
  <si>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</si>
  <si>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</si>
  <si>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</si>
  <si>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</si>
  <si>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</si>
  <si>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</si>
  <si>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</si>
  <si>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</si>
  <si>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</si>
  <si>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</si>
  <si>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</si>
  <si>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</si>
  <si>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</si>
  <si>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</si>
  <si>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</si>
  <si>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</si>
  <si>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</si>
  <si>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</si>
  <si>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</si>
  <si>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</si>
  <si>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</si>
  <si>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</si>
  <si>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</si>
  <si>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</si>
  <si>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</si>
  <si>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</si>
  <si>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</si>
  <si>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</si>
  <si>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</si>
  <si>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</si>
  <si>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</si>
  <si>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</si>
  <si>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</si>
  <si>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</si>
  <si>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</si>
  <si>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</si>
  <si>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</si>
  <si>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</si>
  <si>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</si>
  <si>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</si>
  <si>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</si>
  <si>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</si>
  <si>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</si>
  <si>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</si>
  <si>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</si>
  <si>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</si>
  <si>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</si>
  <si>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</si>
  <si>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</si>
  <si>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</si>
  <si>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</si>
  <si>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</si>
  <si>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</si>
  <si>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</si>
  <si>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</si>
  <si>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</si>
  <si>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</si>
  <si>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</si>
  <si>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</si>
  <si>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</si>
  <si>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</si>
  <si>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</si>
  <si>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</si>
  <si>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</si>
  <si>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</si>
  <si>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</si>
  <si>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</si>
  <si>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</si>
  <si>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</si>
  <si>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</si>
  <si>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</si>
  <si>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</si>
  <si>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</si>
  <si>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</si>
  <si>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</si>
  <si>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</si>
  <si>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</si>
  <si>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</si>
  <si>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</si>
  <si>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</si>
  <si>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</si>
  <si>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</si>
  <si>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</si>
  <si>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</si>
  <si>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</si>
  <si>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</si>
  <si>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</si>
  <si>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</si>
  <si>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</si>
  <si>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</si>
  <si>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</si>
  <si>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</si>
  <si>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</si>
  <si>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</si>
  <si>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</si>
  <si>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</si>
  <si>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</si>
  <si>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</si>
  <si>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</si>
  <si>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</si>
  <si>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</si>
  <si>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</si>
  <si>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</si>
  <si>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</si>
  <si>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</si>
  <si>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</si>
  <si>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</si>
  <si>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</si>
  <si>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</si>
  <si>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</si>
  <si>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</si>
  <si>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</si>
  <si>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</si>
  <si>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</si>
  <si>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</si>
  <si>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</si>
  <si>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</si>
  <si>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</si>
  <si>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</si>
  <si>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</si>
  <si>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</si>
  <si>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</si>
  <si>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</si>
  <si>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</si>
  <si>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</si>
  <si>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</si>
  <si>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</si>
  <si>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</si>
  <si>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</si>
  <si>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</si>
  <si>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</si>
  <si>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</si>
  <si>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</si>
  <si>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</si>
  <si>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</si>
  <si>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</si>
  <si>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</si>
  <si>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</si>
  <si>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</si>
  <si>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</si>
  <si>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</si>
  <si>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</si>
  <si>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</si>
  <si>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</si>
  <si>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</si>
  <si>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</si>
  <si>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</si>
  <si>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</si>
  <si>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</si>
  <si>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</si>
  <si>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</si>
  <si>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</si>
  <si>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</si>
  <si>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</si>
  <si>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</si>
  <si>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</si>
  <si>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</si>
  <si>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</si>
  <si>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</si>
  <si>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</si>
  <si>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</si>
  <si>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</si>
  <si>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</si>
  <si>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</si>
  <si>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</si>
  <si>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</si>
  <si>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</si>
  <si>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</si>
  <si>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</si>
  <si>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</si>
  <si>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</si>
  <si>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</si>
  <si>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</si>
  <si>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</si>
  <si>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</si>
  <si>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</si>
  <si>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</si>
  <si>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</si>
  <si>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</si>
  <si>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</si>
  <si>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</si>
  <si>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</si>
  <si>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</si>
  <si>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</si>
  <si>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</si>
  <si>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</si>
  <si>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</si>
  <si>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</si>
  <si>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</si>
  <si>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</si>
  <si>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</si>
  <si>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</si>
  <si>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</si>
  <si>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</si>
  <si>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</si>
  <si>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</si>
  <si>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</si>
  <si>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</si>
  <si>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</si>
  <si>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</si>
  <si>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</si>
  <si>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</si>
  <si>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</si>
  <si>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</si>
  <si>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</si>
  <si>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</si>
  <si>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</si>
  <si>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</si>
  <si>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</si>
  <si>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</si>
  <si>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</si>
  <si>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</si>
  <si>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</si>
  <si>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</si>
  <si>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</si>
  <si>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</si>
  <si>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</si>
  <si>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</si>
  <si>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</si>
  <si>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</si>
  <si>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</si>
  <si>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</si>
  <si>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</si>
  <si>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</si>
  <si>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</si>
  <si>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</si>
  <si>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</si>
  <si>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</si>
  <si>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</si>
  <si>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</si>
  <si>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</si>
  <si>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</si>
  <si>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</si>
  <si>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</si>
  <si>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</si>
  <si>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</si>
  <si>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</si>
  <si>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</si>
  <si>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</si>
  <si>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</si>
  <si>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</si>
  <si>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</si>
  <si>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</si>
  <si>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</si>
  <si>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</si>
  <si>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</si>
  <si>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</si>
  <si>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</si>
  <si>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</si>
  <si>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</si>
  <si>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</si>
  <si>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</si>
  <si>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</si>
  <si>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</si>
  <si>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</si>
  <si>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</si>
  <si>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</si>
  <si>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</si>
  <si>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</si>
  <si>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</si>
  <si>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</si>
  <si>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</si>
  <si>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</si>
  <si>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</si>
  <si>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</si>
  <si>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</si>
  <si>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</si>
  <si>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</si>
  <si>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</si>
  <si>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</si>
  <si>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</si>
  <si>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</si>
  <si>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</si>
  <si>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</si>
  <si>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</si>
  <si>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</si>
  <si>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</si>
  <si>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</si>
  <si>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</si>
  <si>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</si>
  <si>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</si>
  <si>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</si>
  <si>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</si>
  <si>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</si>
  <si>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</si>
  <si>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</si>
  <si>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</si>
  <si>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</si>
  <si>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</si>
  <si>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</si>
  <si>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</si>
  <si>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</si>
  <si>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</si>
  <si>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</si>
  <si>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</si>
  <si>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</si>
  <si>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</si>
  <si>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</si>
  <si>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</si>
  <si>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</si>
  <si>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</si>
  <si>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</si>
  <si>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</si>
  <si>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</si>
  <si>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</si>
  <si>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</si>
  <si>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</si>
  <si>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</si>
  <si>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</si>
  <si>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</si>
  <si>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</si>
  <si>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</si>
  <si>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</si>
  <si>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</si>
  <si>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</si>
  <si>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</si>
  <si>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</si>
  <si>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</si>
  <si>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</si>
  <si>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</si>
  <si>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</si>
  <si>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</si>
  <si>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</si>
  <si>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</si>
  <si>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</si>
  <si>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</si>
  <si>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</si>
  <si>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</si>
  <si>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</si>
  <si>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</si>
  <si>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</si>
  <si>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</si>
  <si>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</si>
  <si>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</si>
  <si>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</si>
  <si>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</si>
  <si>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</si>
  <si>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</si>
  <si>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</si>
  <si>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</si>
  <si>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</si>
  <si>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</si>
  <si>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</si>
  <si>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</si>
  <si>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</si>
  <si>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</si>
  <si>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</si>
  <si>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</si>
  <si>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</si>
  <si>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</si>
  <si>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</si>
  <si>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</si>
  <si>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</si>
  <si>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</si>
  <si>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</si>
  <si>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</si>
  <si>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</si>
  <si>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</si>
  <si>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</si>
  <si>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</si>
  <si>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</si>
  <si>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</si>
  <si>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</si>
  <si>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</si>
  <si>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</si>
  <si>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</si>
  <si>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</si>
  <si>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</si>
  <si>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</si>
  <si>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</si>
  <si>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</si>
  <si>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</si>
  <si>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</si>
  <si>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</si>
  <si>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</si>
  <si>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</si>
  <si>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</si>
  <si>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</si>
  <si>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</si>
  <si>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</si>
  <si>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</si>
  <si>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</si>
  <si>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</si>
  <si>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</si>
  <si>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</si>
  <si>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</si>
  <si>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</si>
  <si>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</si>
  <si>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</si>
  <si>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</si>
  <si>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</si>
  <si>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</si>
  <si>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</si>
  <si>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</si>
  <si>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</si>
  <si>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</si>
  <si>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</si>
  <si>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</si>
  <si>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</si>
  <si>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</si>
  <si>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</si>
  <si>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</si>
  <si>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</si>
  <si>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</si>
  <si>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</si>
  <si>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</si>
  <si>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</si>
  <si>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</si>
  <si>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</si>
  <si>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</si>
  <si>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</si>
  <si>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</si>
  <si>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</si>
  <si>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</si>
  <si>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</si>
  <si>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</si>
  <si>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</si>
  <si>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</si>
  <si>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</si>
  <si>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</si>
  <si>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</si>
  <si>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</si>
  <si>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</si>
  <si>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</si>
  <si>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</si>
  <si>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</si>
  <si>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</si>
  <si>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</si>
  <si>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</si>
  <si>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</si>
  <si>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</si>
  <si>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</si>
  <si>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</si>
  <si>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</si>
  <si>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</si>
  <si>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</si>
  <si>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</si>
  <si>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</si>
  <si>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</si>
  <si>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</si>
  <si>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</si>
  <si>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</si>
  <si>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</si>
  <si>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</si>
  <si>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</si>
  <si>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</si>
  <si>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</si>
  <si>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</si>
  <si>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</si>
  <si>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</si>
  <si>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</si>
  <si>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</si>
  <si>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</si>
  <si>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</si>
  <si>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</si>
  <si>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</si>
  <si>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</si>
  <si>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</si>
  <si>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</si>
  <si>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</si>
  <si>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</si>
  <si>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</si>
  <si>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</si>
  <si>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</si>
  <si>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</si>
  <si>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</si>
  <si>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</si>
  <si>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</si>
  <si>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</si>
  <si>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</si>
  <si>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</si>
  <si>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</si>
  <si>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</si>
  <si>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</si>
  <si>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</si>
  <si>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</si>
  <si>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</si>
  <si>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</si>
  <si>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</si>
  <si>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</si>
  <si>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</si>
  <si>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</si>
  <si>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</si>
  <si>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</si>
  <si>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</si>
  <si>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</si>
  <si>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</si>
  <si>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</si>
  <si>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</si>
  <si>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</si>
  <si>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</si>
  <si>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</si>
  <si>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</si>
  <si>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</si>
  <si>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</si>
  <si>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</si>
  <si>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</si>
  <si>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</si>
  <si>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</si>
  <si>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</si>
  <si>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</si>
  <si>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</si>
  <si>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</si>
  <si>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</si>
  <si>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</si>
  <si>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</si>
  <si>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</si>
  <si>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</si>
  <si>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</si>
  <si>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</si>
  <si>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</si>
  <si>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</si>
  <si>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</si>
  <si>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</si>
  <si>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</si>
  <si>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</si>
  <si>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</si>
  <si>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</si>
  <si>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</si>
  <si>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</si>
  <si>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</si>
  <si>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</si>
  <si>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</si>
  <si>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</si>
  <si>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</si>
  <si>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</si>
  <si>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</si>
  <si>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</si>
  <si>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</si>
  <si>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</si>
  <si>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</si>
  <si>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</si>
  <si>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</si>
  <si>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</si>
  <si>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</si>
  <si>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</si>
  <si>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</si>
  <si>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</si>
  <si>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</si>
  <si>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</si>
  <si>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</si>
  <si>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</si>
  <si>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</si>
  <si>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</si>
  <si>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</si>
  <si>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</si>
  <si>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</si>
  <si>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</si>
  <si>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</si>
  <si>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</si>
  <si>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</si>
  <si>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</si>
  <si>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</si>
  <si>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</si>
  <si>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</si>
  <si>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</si>
  <si>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</si>
  <si>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</si>
  <si>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</si>
  <si>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</si>
  <si>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</si>
  <si>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</si>
  <si>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</si>
  <si>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</si>
  <si>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</si>
  <si>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</si>
  <si>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</si>
  <si>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</si>
  <si>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</si>
  <si>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</si>
  <si>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</si>
  <si>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</si>
  <si>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</si>
  <si>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</si>
  <si>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</si>
  <si>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</si>
  <si>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</si>
  <si>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</si>
  <si>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</si>
  <si>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</si>
  <si>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</si>
  <si>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</si>
  <si>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</si>
  <si>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</si>
  <si>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</si>
  <si>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</si>
  <si>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</si>
  <si>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</si>
  <si>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</si>
  <si>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</si>
  <si>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</si>
  <si>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</si>
  <si>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</si>
  <si>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</si>
  <si>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</si>
  <si>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</si>
  <si>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</si>
  <si>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</si>
  <si>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</si>
  <si>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</si>
  <si>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</si>
  <si>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</si>
  <si>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</si>
  <si>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</si>
  <si>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</si>
  <si>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</si>
  <si>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</si>
  <si>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</si>
  <si>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</si>
  <si>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</si>
  <si>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</si>
  <si>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</si>
  <si>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</si>
  <si>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</si>
  <si>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</si>
  <si>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</si>
  <si>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</si>
  <si>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</si>
  <si>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</si>
  <si>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</si>
  <si>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</si>
  <si>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</si>
  <si>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</si>
  <si>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</si>
  <si>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</si>
  <si>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</si>
  <si>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</si>
  <si>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</si>
  <si>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</si>
  <si>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</si>
  <si>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</si>
  <si>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</si>
  <si>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</si>
  <si>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</si>
  <si>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</si>
  <si>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</si>
  <si>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</si>
  <si>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</si>
  <si>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</si>
  <si>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</si>
  <si>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</si>
  <si>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</si>
  <si>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</si>
  <si>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</si>
  <si>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</si>
  <si>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</si>
  <si>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</si>
  <si>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</si>
  <si>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</si>
  <si>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</si>
  <si>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</si>
  <si>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</si>
  <si>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</si>
  <si>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</si>
  <si>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</si>
  <si>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</si>
  <si>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</si>
  <si>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</si>
  <si>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</si>
  <si>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</si>
  <si>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</si>
  <si>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</si>
  <si>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</si>
  <si>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</si>
  <si>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</si>
  <si>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</si>
  <si>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</si>
  <si>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</si>
  <si>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</si>
  <si>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</si>
  <si>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</si>
  <si>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</si>
  <si>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</si>
  <si>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</si>
  <si>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</si>
  <si>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</si>
  <si>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</si>
  <si>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</si>
  <si>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</si>
  <si>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</si>
  <si>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</si>
  <si>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</si>
  <si>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</si>
  <si>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</si>
  <si>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</si>
  <si>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</si>
  <si>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</si>
  <si>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</si>
  <si>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</si>
  <si>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</si>
  <si>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</si>
  <si>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</si>
  <si>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</si>
  <si>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</si>
  <si>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</si>
  <si>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</si>
  <si>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</si>
  <si>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</si>
  <si>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</si>
  <si>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</si>
  <si>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</si>
  <si>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</si>
  <si>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</si>
  <si>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</si>
  <si>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</si>
  <si>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</si>
  <si>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</si>
  <si>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</si>
  <si>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</si>
  <si>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</si>
  <si>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</si>
  <si>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</si>
  <si>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</si>
  <si>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</si>
  <si>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</si>
  <si>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</si>
  <si>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</si>
  <si>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</si>
  <si>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</si>
  <si>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</si>
  <si>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</si>
  <si>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</si>
  <si>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</si>
  <si>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</si>
  <si>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</si>
  <si>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</si>
  <si>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</si>
  <si>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</si>
  <si>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</si>
  <si>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</si>
  <si>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</si>
  <si>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</si>
  <si>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</si>
  <si>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</si>
  <si>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</si>
  <si>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</si>
  <si>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</si>
  <si>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</si>
  <si>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</si>
  <si>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</si>
  <si>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</si>
  <si>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</si>
  <si>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</si>
  <si>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</si>
  <si>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</si>
  <si>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</si>
  <si>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</si>
  <si>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</si>
  <si>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</si>
  <si>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</si>
  <si>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</si>
  <si>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</si>
  <si>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</si>
  <si>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</si>
  <si>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</si>
  <si>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</si>
  <si>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</si>
  <si>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</si>
  <si>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</si>
  <si>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</si>
  <si>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</si>
  <si>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</si>
  <si>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</si>
  <si>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</si>
  <si>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</si>
  <si>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</si>
  <si>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</si>
  <si>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</si>
  <si>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</si>
  <si>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</si>
  <si>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</si>
  <si>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</si>
  <si>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</si>
  <si>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</si>
  <si>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</si>
  <si>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</si>
  <si>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</si>
  <si>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</si>
  <si>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</si>
  <si>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</si>
  <si>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</si>
  <si>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</si>
  <si>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</si>
  <si>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</si>
  <si>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</si>
  <si>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</si>
  <si>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</si>
  <si>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</si>
  <si>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</si>
  <si>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</si>
  <si>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</si>
  <si>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</si>
  <si>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</si>
  <si>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</si>
  <si>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</si>
  <si>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</si>
  <si>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</si>
  <si>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</si>
  <si>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</si>
  <si>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</si>
  <si>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</si>
  <si>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</si>
  <si>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</si>
  <si>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</si>
  <si>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</si>
  <si>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</si>
  <si>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</si>
  <si>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</si>
  <si>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</si>
  <si>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</si>
  <si>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</si>
  <si>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</si>
  <si>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</si>
  <si>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</si>
  <si>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</si>
  <si>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</si>
  <si>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</si>
  <si>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</si>
  <si>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</si>
  <si>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</si>
  <si>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</si>
  <si>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</si>
  <si>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</si>
  <si>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</si>
  <si>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</si>
  <si>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</si>
  <si>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</si>
  <si>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</si>
  <si>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</si>
  <si>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</si>
  <si>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</si>
  <si>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</si>
  <si>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</si>
  <si>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</si>
  <si>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</si>
  <si>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</si>
  <si>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</si>
  <si>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</si>
  <si>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</si>
  <si>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</si>
  <si>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</si>
  <si>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</si>
  <si>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</si>
  <si>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</si>
  <si>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</si>
  <si>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</si>
  <si>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</si>
  <si>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</si>
  <si>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</si>
  <si>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</si>
  <si>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</si>
  <si>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</si>
  <si>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</si>
  <si>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</si>
  <si>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</si>
  <si>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</si>
  <si>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</si>
  <si>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</si>
  <si>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</si>
  <si>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</si>
  <si>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</si>
  <si>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</si>
  <si>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</si>
  <si>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</si>
  <si>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</si>
  <si>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</si>
  <si>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</si>
  <si>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</si>
  <si>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</si>
  <si>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</si>
  <si>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</si>
  <si>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</si>
  <si>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</si>
  <si>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</si>
  <si>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</si>
  <si>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</si>
  <si>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</si>
  <si>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</si>
  <si>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</si>
  <si>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</si>
  <si>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</si>
  <si>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</si>
  <si>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</si>
  <si>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</si>
  <si>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</si>
  <si>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</si>
  <si>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</si>
  <si>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</si>
  <si>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</si>
  <si>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</si>
  <si>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</si>
  <si>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</si>
  <si>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</si>
  <si>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</si>
  <si>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</si>
  <si>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</si>
  <si>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</si>
  <si>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</si>
  <si>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</si>
  <si>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</si>
  <si>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</si>
  <si>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</si>
  <si>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</si>
  <si>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</si>
  <si>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</si>
  <si>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</si>
  <si>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</si>
  <si>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</si>
  <si>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</si>
  <si>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</si>
  <si>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</si>
  <si>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</si>
  <si>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</si>
  <si>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</si>
  <si>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</si>
  <si>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</si>
  <si>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</si>
  <si>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</si>
  <si>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</si>
  <si>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</si>
  <si>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</si>
  <si>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</si>
  <si>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</si>
  <si>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</si>
  <si>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</si>
  <si>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</si>
  <si>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</si>
  <si>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</si>
  <si>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</si>
  <si>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</si>
  <si>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</si>
  <si>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</si>
  <si>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</si>
  <si>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</si>
  <si>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</si>
  <si>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</si>
  <si>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</si>
  <si>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</si>
  <si>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</si>
  <si>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</si>
  <si>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</si>
  <si>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</si>
  <si>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</si>
  <si>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</si>
  <si>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</si>
  <si>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</si>
  <si>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</si>
  <si>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</si>
  <si>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</si>
  <si>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</si>
  <si>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</si>
  <si>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</si>
  <si>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</si>
  <si>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</si>
  <si>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</si>
  <si>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</si>
  <si>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</si>
  <si>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</si>
  <si>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</si>
  <si>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</si>
  <si>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</si>
  <si>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</si>
  <si>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</si>
  <si>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</si>
  <si>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</si>
  <si>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</si>
  <si>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</si>
  <si>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</si>
  <si>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</si>
  <si>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</si>
  <si>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</si>
  <si>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</si>
  <si>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</si>
  <si>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</si>
  <si>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</si>
  <si>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</si>
  <si>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</si>
  <si>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</si>
  <si>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</si>
  <si>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</si>
  <si>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</si>
  <si>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</si>
  <si>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</si>
  <si>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</si>
  <si>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</si>
  <si>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</si>
  <si>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</si>
  <si>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</si>
  <si>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</si>
  <si>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</si>
  <si>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</si>
  <si>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</si>
  <si>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</si>
  <si>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</si>
  <si>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</si>
  <si>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</si>
  <si>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</si>
  <si>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</si>
  <si>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</si>
  <si>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</si>
  <si>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</si>
  <si>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</si>
  <si>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</si>
  <si>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</si>
  <si>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</si>
  <si>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</si>
  <si>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</si>
  <si>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</si>
  <si>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</si>
  <si>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</si>
  <si>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</si>
  <si>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</si>
  <si>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</si>
  <si>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</si>
  <si>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</si>
  <si>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</si>
  <si>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</si>
  <si>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</si>
  <si>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</si>
  <si>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</si>
  <si>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</si>
  <si>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</si>
  <si>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</si>
  <si>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</si>
  <si>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</si>
  <si>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</si>
  <si>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</si>
  <si>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</si>
  <si>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</si>
  <si>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</si>
  <si>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</si>
  <si>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</si>
  <si>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</si>
  <si>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</si>
  <si>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</si>
  <si>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</si>
  <si>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</si>
  <si>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</si>
  <si>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</si>
  <si>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</si>
  <si>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</si>
  <si>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</si>
  <si>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</si>
  <si>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</si>
  <si>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</si>
  <si>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</si>
  <si>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</si>
  <si>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</si>
  <si>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</si>
  <si>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</si>
  <si>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</si>
  <si>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</si>
  <si>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</si>
  <si>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</si>
  <si>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</si>
  <si>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</si>
  <si>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</si>
  <si>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</si>
  <si>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</si>
  <si>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</si>
  <si>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</si>
  <si>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</si>
  <si>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</si>
  <si>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</si>
  <si>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</si>
  <si>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</si>
  <si>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</si>
  <si>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</si>
  <si>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</si>
  <si>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</si>
  <si>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</si>
  <si>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</si>
  <si>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</si>
  <si>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</si>
  <si>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</si>
  <si>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</si>
  <si>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</si>
  <si>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</si>
  <si>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</si>
  <si>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</si>
  <si>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</si>
  <si>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</si>
  <si>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</si>
  <si>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</si>
  <si>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</si>
  <si>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</si>
  <si>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</si>
  <si>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</si>
  <si>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</si>
  <si>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</si>
  <si>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</si>
  <si>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</si>
  <si>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</si>
  <si>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</si>
  <si>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</si>
  <si>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</si>
  <si>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</si>
  <si>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</si>
  <si>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</si>
  <si>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</si>
  <si>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</si>
  <si>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</si>
  <si>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</si>
  <si>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</si>
  <si>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</si>
  <si>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</si>
  <si>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</si>
  <si>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</si>
  <si>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</si>
  <si>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</si>
  <si>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</si>
  <si>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</si>
  <si>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</si>
  <si>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</si>
  <si>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</si>
  <si>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</si>
  <si>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</si>
  <si>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</si>
  <si>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</si>
  <si>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</si>
  <si>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</si>
  <si>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</si>
  <si>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</si>
  <si>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</si>
  <si>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</si>
  <si>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</si>
  <si>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</si>
  <si>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</si>
  <si>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</si>
  <si>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</si>
  <si>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</si>
  <si>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</si>
  <si>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</si>
  <si>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</si>
  <si>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</si>
  <si>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</si>
  <si>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</si>
  <si>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</si>
  <si>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</si>
  <si>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</si>
  <si>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</si>
  <si>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</si>
  <si>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</si>
  <si>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</si>
  <si>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</si>
  <si>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</si>
  <si>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</si>
  <si>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</si>
  <si>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</si>
  <si>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</si>
  <si>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</si>
  <si>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</si>
  <si>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</si>
  <si>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</si>
  <si>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</si>
  <si>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</si>
  <si>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</si>
  <si>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</si>
  <si>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</si>
  <si>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</si>
  <si>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</si>
  <si>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</si>
  <si>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</si>
  <si>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</si>
  <si>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</si>
  <si>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</si>
  <si>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</si>
  <si>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</si>
  <si>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</si>
  <si>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</si>
  <si>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</si>
  <si>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</si>
  <si>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</si>
  <si>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</si>
  <si>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</si>
  <si>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</si>
  <si>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</si>
  <si>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</si>
  <si>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</si>
  <si>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</si>
  <si>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</si>
  <si>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</si>
  <si>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</si>
  <si>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</si>
  <si>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</si>
  <si>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</si>
  <si>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</si>
  <si>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</si>
  <si>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</si>
  <si>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</si>
  <si>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</si>
  <si>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</si>
  <si>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</si>
  <si>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</si>
  <si>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</si>
  <si>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</si>
  <si>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</si>
  <si>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</si>
  <si>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</si>
  <si>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</si>
  <si>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</si>
  <si>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</si>
  <si>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</si>
  <si>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</si>
  <si>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</si>
  <si>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</si>
  <si>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</si>
  <si>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</si>
  <si>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</si>
  <si>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</si>
  <si>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</si>
  <si>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</si>
  <si>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</si>
  <si>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</si>
  <si>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</si>
  <si>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</si>
  <si>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</si>
  <si>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</si>
  <si>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</si>
  <si>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</si>
  <si>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</si>
  <si>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</si>
  <si>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</si>
  <si>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</si>
  <si>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</si>
  <si>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</si>
  <si>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</si>
  <si>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</si>
  <si>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</si>
  <si>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</si>
  <si>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</si>
  <si>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</si>
  <si>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</si>
  <si>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</si>
  <si>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</si>
  <si>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</si>
  <si>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</si>
  <si>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</si>
  <si>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</si>
  <si>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</si>
  <si>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</si>
  <si>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</si>
  <si>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</si>
  <si>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</si>
  <si>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</si>
  <si>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</si>
  <si>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</si>
  <si>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</si>
  <si>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</si>
  <si>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</si>
  <si>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</si>
  <si>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</si>
  <si>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</si>
  <si>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</si>
  <si>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</si>
  <si>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</si>
  <si>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</si>
  <si>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</si>
  <si>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</si>
  <si>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</si>
  <si>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</si>
  <si>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</si>
  <si>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</si>
  <si>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</si>
  <si>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</si>
  <si>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</si>
  <si>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</si>
  <si>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</si>
  <si>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</si>
  <si>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</si>
  <si>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</si>
  <si>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</si>
  <si>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</si>
  <si>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</si>
  <si>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</si>
  <si>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</si>
  <si>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</si>
  <si>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</si>
  <si>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</si>
  <si>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</si>
  <si>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</si>
  <si>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</si>
  <si>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</si>
  <si>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</si>
  <si>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</si>
  <si>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</si>
  <si>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</si>
  <si>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</si>
  <si>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</si>
  <si>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</si>
  <si>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</si>
  <si>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</si>
  <si>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</si>
  <si>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</si>
  <si>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</si>
  <si>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</si>
  <si>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</si>
  <si>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</si>
  <si>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</si>
  <si>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</si>
  <si>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</si>
  <si>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</si>
  <si>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</si>
  <si>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</si>
  <si>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</si>
  <si>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</si>
  <si>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</si>
  <si>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</si>
  <si>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</si>
  <si>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</si>
  <si>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</si>
  <si>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</si>
  <si>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</si>
  <si>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</si>
  <si>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</si>
  <si>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</si>
  <si>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</si>
  <si>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</si>
  <si>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</si>
  <si>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</si>
  <si>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</si>
  <si>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</si>
  <si>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</si>
  <si>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</si>
  <si>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</si>
  <si>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</si>
  <si>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</si>
  <si>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</si>
  <si>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</si>
  <si>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</si>
  <si>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</si>
  <si>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</si>
  <si>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</si>
  <si>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</si>
  <si>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</si>
  <si>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</si>
  <si>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</si>
  <si>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</si>
  <si>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</si>
  <si>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</si>
  <si>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</si>
  <si>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</si>
  <si>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</si>
  <si>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</si>
  <si>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</si>
  <si>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</si>
  <si>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</si>
  <si>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</si>
  <si>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</si>
  <si>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</si>
  <si>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</si>
  <si>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</si>
  <si>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</si>
  <si>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</si>
  <si>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</si>
  <si>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</si>
  <si>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</si>
  <si>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</si>
  <si>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</si>
  <si>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</si>
  <si>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</si>
  <si>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</si>
  <si>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</si>
  <si>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</si>
  <si>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</si>
  <si>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</si>
  <si>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</si>
  <si>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</si>
  <si>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</si>
  <si>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</si>
  <si>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</si>
  <si>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</si>
  <si>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</si>
  <si>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</si>
  <si>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</si>
  <si>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</si>
  <si>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</si>
  <si>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</si>
  <si>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</si>
  <si>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</si>
  <si>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</si>
  <si>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</si>
  <si>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</si>
  <si>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</si>
  <si>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</si>
  <si>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</si>
  <si>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</si>
  <si>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</si>
  <si>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</si>
  <si>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</si>
  <si>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</si>
  <si>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</si>
  <si>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</si>
  <si>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</si>
  <si>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</si>
  <si>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</si>
  <si>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</si>
  <si>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</si>
  <si>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</si>
  <si>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</si>
  <si>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</si>
  <si>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</si>
  <si>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</si>
  <si>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</si>
  <si>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</si>
  <si>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</si>
  <si>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</si>
  <si>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</si>
  <si>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</si>
  <si>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</si>
  <si>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</si>
  <si>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</si>
  <si>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</si>
  <si>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</si>
  <si>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</si>
  <si>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</si>
  <si>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</si>
  <si>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</si>
  <si>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</si>
  <si>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</si>
  <si>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</si>
  <si>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</si>
  <si>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</si>
  <si>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</si>
  <si>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</si>
  <si>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</si>
  <si>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</si>
  <si>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</si>
  <si>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</si>
  <si>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</si>
  <si>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</si>
  <si>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</si>
  <si>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</si>
  <si>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</si>
  <si>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</si>
  <si>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</si>
  <si>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</si>
  <si>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</si>
  <si>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</si>
  <si>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</si>
  <si>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</si>
  <si>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</si>
  <si>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</si>
  <si>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</si>
  <si>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</si>
  <si>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</si>
  <si>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</si>
  <si>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</si>
  <si>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</si>
  <si>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</si>
  <si>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</si>
  <si>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</si>
  <si>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</si>
  <si>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</si>
  <si>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</si>
  <si>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</si>
  <si>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</si>
  <si>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</si>
  <si>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</si>
  <si>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</si>
  <si>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</si>
  <si>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</si>
  <si>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</si>
  <si>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</si>
  <si>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</si>
  <si>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</si>
  <si>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</si>
  <si>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</si>
  <si>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</si>
  <si>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</si>
  <si>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</si>
  <si>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</si>
  <si>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</si>
  <si>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</si>
  <si>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</si>
  <si>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</si>
  <si>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</si>
  <si>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</si>
  <si>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</si>
  <si>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</si>
  <si>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</si>
  <si>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</si>
  <si>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</si>
  <si>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</si>
  <si>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</si>
  <si>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</si>
  <si>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</si>
  <si>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</si>
  <si>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</si>
  <si>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</si>
  <si>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</si>
  <si>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</si>
  <si>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</si>
  <si>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</si>
  <si>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</si>
  <si>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</si>
  <si>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</si>
  <si>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</si>
  <si>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</si>
  <si>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</si>
  <si>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</si>
  <si>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</si>
  <si>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</si>
  <si>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</si>
  <si>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</si>
  <si>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</si>
  <si>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</si>
  <si>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</si>
  <si>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</si>
  <si>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</si>
  <si>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</si>
  <si>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</si>
  <si>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</si>
  <si>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</si>
  <si>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</si>
  <si>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</si>
  <si>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</si>
  <si>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</si>
  <si>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</si>
  <si>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</si>
  <si>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</si>
  <si>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</si>
  <si>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</si>
  <si>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</si>
  <si>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</si>
  <si>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</si>
  <si>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</si>
  <si>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</si>
  <si>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</si>
  <si>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</si>
  <si>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</si>
  <si>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</si>
  <si>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</si>
  <si>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</si>
  <si>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</si>
  <si>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</si>
  <si>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</si>
  <si>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</si>
  <si>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</si>
  <si>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</si>
  <si>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</si>
  <si>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</si>
  <si>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</si>
  <si>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</si>
  <si>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</si>
  <si>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</si>
  <si>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</si>
  <si>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</si>
  <si>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</si>
  <si>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</si>
  <si>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</si>
  <si>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</si>
  <si>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</si>
  <si>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</si>
  <si>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</si>
  <si>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</si>
  <si>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</si>
  <si>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</si>
  <si>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</si>
  <si>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</si>
  <si>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</si>
  <si>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</si>
  <si>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</si>
  <si>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</si>
  <si>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</si>
  <si>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</si>
  <si>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</si>
  <si>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</si>
  <si>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</si>
  <si>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</si>
  <si>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</si>
  <si>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</si>
  <si>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</si>
  <si>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</si>
  <si>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</si>
  <si>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</si>
  <si>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</si>
  <si>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</si>
  <si>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</si>
  <si>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</si>
  <si>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</si>
  <si>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</si>
  <si>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</si>
  <si>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</si>
  <si>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</si>
  <si>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</si>
  <si>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</si>
  <si>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</si>
  <si>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</si>
  <si>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</si>
  <si>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</si>
  <si>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</si>
  <si>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</si>
  <si>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</si>
  <si>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</si>
  <si>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</si>
  <si>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</si>
  <si>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</si>
  <si>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</si>
  <si>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</si>
  <si>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</si>
  <si>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</si>
  <si>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</si>
  <si>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</si>
  <si>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</si>
  <si>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</si>
  <si>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</si>
  <si>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</si>
  <si>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</si>
  <si>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</si>
  <si>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</si>
  <si>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</si>
  <si>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</si>
  <si>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</si>
  <si>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</si>
  <si>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</si>
  <si>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</si>
  <si>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</si>
  <si>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</si>
  <si>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</si>
  <si>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</si>
  <si>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</si>
  <si>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</si>
  <si>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</si>
  <si>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</si>
  <si>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</si>
  <si>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</si>
  <si>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</si>
  <si>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</si>
  <si>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</si>
  <si>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</si>
  <si>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</si>
  <si>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</si>
  <si>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</si>
  <si>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</si>
  <si>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</si>
  <si>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</si>
  <si>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</si>
  <si>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</si>
  <si>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</si>
  <si>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</si>
  <si>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</si>
  <si>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</si>
  <si>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</si>
  <si>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</si>
  <si>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</si>
  <si>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</si>
  <si>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</si>
  <si>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</si>
  <si>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</si>
  <si>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</si>
  <si>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</si>
  <si>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</si>
  <si>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</si>
  <si>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</si>
  <si>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</si>
  <si>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</si>
  <si>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</si>
  <si>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</si>
  <si>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</si>
  <si>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</si>
  <si>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</si>
  <si>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</si>
  <si>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</si>
  <si>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</si>
  <si>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</si>
  <si>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</si>
  <si>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</si>
  <si>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</si>
  <si>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</si>
  <si>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</si>
  <si>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</si>
  <si>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</si>
  <si>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</si>
  <si>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</si>
  <si>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</si>
  <si>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</si>
  <si>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</si>
  <si>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</si>
  <si>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</si>
  <si>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</si>
  <si>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</si>
  <si>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</si>
  <si>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</si>
  <si>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</si>
  <si>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</si>
  <si>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</si>
  <si>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</si>
  <si>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</si>
  <si>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</si>
  <si>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</si>
  <si>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</si>
  <si>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</si>
  <si>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</si>
  <si>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</si>
  <si>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</si>
  <si>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</si>
  <si>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</si>
  <si>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</si>
  <si>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</si>
  <si>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</si>
  <si>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</si>
  <si>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</si>
  <si>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</si>
  <si>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</si>
  <si>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</si>
  <si>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</si>
  <si>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</si>
  <si>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</si>
  <si>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</si>
  <si>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</si>
  <si>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</si>
  <si>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</si>
  <si>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</si>
  <si>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</si>
  <si>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</si>
  <si>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</si>
  <si>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</si>
  <si>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</si>
  <si>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</si>
  <si>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</si>
  <si>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</si>
  <si>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</si>
  <si>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</si>
  <si>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</si>
  <si>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</si>
  <si>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</si>
  <si>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</si>
  <si>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</si>
  <si>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</si>
  <si>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</si>
  <si>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</si>
  <si>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</si>
  <si>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</si>
  <si>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</si>
  <si>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</si>
  <si>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</si>
  <si>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</si>
  <si>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</si>
  <si>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</si>
  <si>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</si>
  <si>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</si>
  <si>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</si>
  <si>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</si>
  <si>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</si>
  <si>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</si>
  <si>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</si>
  <si>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</si>
  <si>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</si>
  <si>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</si>
  <si>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</si>
  <si>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</si>
  <si>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</si>
  <si>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</si>
  <si>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</si>
  <si>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</si>
  <si>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</si>
  <si>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</si>
  <si>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</si>
  <si>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</si>
  <si>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</si>
  <si>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</si>
  <si>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</si>
  <si>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</si>
  <si>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</si>
  <si>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</si>
  <si>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</si>
  <si>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</si>
  <si>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</si>
  <si>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</si>
  <si>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</si>
  <si>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</si>
  <si>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</si>
  <si>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</si>
  <si>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</si>
  <si>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</si>
  <si>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</si>
  <si>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</si>
  <si>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</si>
  <si>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</si>
  <si>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</si>
  <si>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</si>
  <si>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</si>
  <si>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</si>
  <si>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</si>
  <si>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</si>
  <si>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</si>
  <si>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</si>
  <si>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</si>
  <si>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</si>
  <si>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</si>
  <si>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</si>
  <si>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</si>
  <si>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</si>
  <si>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</si>
  <si>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</si>
  <si>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</si>
  <si>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</si>
  <si>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</si>
  <si>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</si>
  <si>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</si>
  <si>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</si>
  <si>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</si>
  <si>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</si>
  <si>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</si>
  <si>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</si>
  <si>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</si>
  <si>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</si>
  <si>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</si>
  <si>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</si>
  <si>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</si>
  <si>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</si>
  <si>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</si>
  <si>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</si>
  <si>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</si>
  <si>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</si>
  <si>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</si>
  <si>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</si>
  <si>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</si>
  <si>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</si>
  <si>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</si>
  <si>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</si>
  <si>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</si>
  <si>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</si>
  <si>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</si>
  <si>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</si>
  <si>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</si>
  <si>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</si>
  <si>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</si>
  <si>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</si>
  <si>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</si>
  <si>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</si>
  <si>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</si>
  <si>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</si>
  <si>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</si>
  <si>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</si>
  <si>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</si>
  <si>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</si>
  <si>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</si>
  <si>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</si>
  <si>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</si>
  <si>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</si>
  <si>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</si>
  <si>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</si>
  <si>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</si>
  <si>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</si>
  <si>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</si>
  <si>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</si>
  <si>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</si>
  <si>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</si>
  <si>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</si>
  <si>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</si>
  <si>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</si>
  <si>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</si>
  <si>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</si>
  <si>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</si>
  <si>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</si>
  <si>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</si>
  <si>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</si>
  <si>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</si>
  <si>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</si>
  <si>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</si>
  <si>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</si>
  <si>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</si>
  <si>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</si>
  <si>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</si>
  <si>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</si>
  <si>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</si>
  <si>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</si>
  <si>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</si>
  <si>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</si>
  <si>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</si>
  <si>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</si>
  <si>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</si>
  <si>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</si>
  <si>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</si>
  <si>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</si>
  <si>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</si>
  <si>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</si>
  <si>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</si>
  <si>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</si>
  <si>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</si>
  <si>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</si>
  <si>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</si>
  <si>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</si>
  <si>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</si>
  <si>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</si>
  <si>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</si>
  <si>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</si>
  <si>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</si>
  <si>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</si>
  <si>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</si>
  <si>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</si>
  <si>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</si>
  <si>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</si>
  <si>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</si>
  <si>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</si>
  <si>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</si>
  <si>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</si>
  <si>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</si>
  <si>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</si>
  <si>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</si>
  <si>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</si>
  <si>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</si>
  <si>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</si>
  <si>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</si>
  <si>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</si>
  <si>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</si>
  <si>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</si>
  <si>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</si>
  <si>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</si>
  <si>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</si>
  <si>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</si>
  <si>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</si>
  <si>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</si>
  <si>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</si>
  <si>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</si>
  <si>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</si>
  <si>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</si>
  <si>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</si>
  <si>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</si>
  <si>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</si>
  <si>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</si>
  <si>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</si>
  <si>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</si>
  <si>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</si>
  <si>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</si>
  <si>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</si>
  <si>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</si>
  <si>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</si>
  <si>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</si>
  <si>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</si>
  <si>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</si>
  <si>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</si>
  <si>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</si>
  <si>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</si>
  <si>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</si>
  <si>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</si>
  <si>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</si>
  <si>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</si>
  <si>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</si>
  <si>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</si>
  <si>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</si>
  <si>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</si>
  <si>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</si>
  <si>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</si>
  <si>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</si>
  <si>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</si>
  <si>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</si>
  <si>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</si>
  <si>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</si>
  <si>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</si>
  <si>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</si>
  <si>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</si>
  <si>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</si>
  <si>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</si>
  <si>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</si>
  <si>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</si>
  <si>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</si>
  <si>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</si>
  <si>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</si>
  <si>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</si>
  <si>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</si>
  <si>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</si>
  <si>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</si>
  <si>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</si>
  <si>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</si>
  <si>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</si>
  <si>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</si>
  <si>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</si>
  <si>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</si>
  <si>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</si>
  <si>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</si>
  <si>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</si>
  <si>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</si>
  <si>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</si>
  <si>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</si>
  <si>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</si>
  <si>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</si>
  <si>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</si>
  <si>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</si>
  <si>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</si>
  <si>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</si>
  <si>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</si>
  <si>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</si>
  <si>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</si>
  <si>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</si>
  <si>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</si>
  <si>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</si>
  <si>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</si>
  <si>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</si>
  <si>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</si>
  <si>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</si>
  <si>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</si>
  <si>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</si>
  <si>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</si>
  <si>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</si>
  <si>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</si>
  <si>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</si>
  <si>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</si>
  <si>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</si>
  <si>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</si>
  <si>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</si>
  <si>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</si>
  <si>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</si>
  <si>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</si>
  <si>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</si>
  <si>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</si>
  <si>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</si>
  <si>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</si>
  <si>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</si>
  <si>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</si>
  <si>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</si>
  <si>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</si>
  <si>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</si>
  <si>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</si>
  <si>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</si>
  <si>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</si>
  <si>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</si>
  <si>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</si>
  <si>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</si>
  <si>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</si>
  <si>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</si>
  <si>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</si>
  <si>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</si>
  <si>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</si>
  <si>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</si>
  <si>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</si>
  <si>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</si>
  <si>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</si>
  <si>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</si>
  <si>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</si>
  <si>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</si>
  <si>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</si>
  <si>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</si>
  <si>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</si>
  <si>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</si>
  <si>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</si>
  <si>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</si>
  <si>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</si>
  <si>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</si>
  <si>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</si>
  <si>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</si>
  <si>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</si>
  <si>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</si>
  <si>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</si>
  <si>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</si>
  <si>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</si>
  <si>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</si>
  <si>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</si>
  <si>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</si>
  <si>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</si>
  <si>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</si>
  <si>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</si>
  <si>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</si>
  <si>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</si>
  <si>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</si>
  <si>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</si>
  <si>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</si>
  <si>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</si>
  <si>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</si>
  <si>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</si>
  <si>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</si>
  <si>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</si>
  <si>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</si>
  <si>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</si>
  <si>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</si>
  <si>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</si>
  <si>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</si>
  <si>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</si>
  <si>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</si>
  <si>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</si>
  <si>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</si>
  <si>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</si>
  <si>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</si>
  <si>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</si>
  <si>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</si>
  <si>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</si>
  <si>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</si>
  <si>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</si>
  <si>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</si>
  <si>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</si>
  <si>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</si>
  <si>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</si>
  <si>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</si>
  <si>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</si>
  <si>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</si>
  <si>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</si>
  <si>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</si>
  <si>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</si>
  <si>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</si>
  <si>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</si>
  <si>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</si>
  <si>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</si>
  <si>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</si>
  <si>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</si>
  <si>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</si>
  <si>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</si>
  <si>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</si>
  <si>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</si>
  <si>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</si>
  <si>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</si>
  <si>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</si>
  <si>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</si>
  <si>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</si>
  <si>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</si>
  <si>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</si>
  <si>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</si>
  <si>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</si>
  <si>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</si>
  <si>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</si>
  <si>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</si>
  <si>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</si>
  <si>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</si>
  <si>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</si>
  <si>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</si>
  <si>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</si>
  <si>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</si>
  <si>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</si>
  <si>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</si>
  <si>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</si>
  <si>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</si>
  <si>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</si>
  <si>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</si>
  <si>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</si>
  <si>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</si>
  <si>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</si>
  <si>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</si>
  <si>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</si>
  <si>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</si>
  <si>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</si>
  <si>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</si>
  <si>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</si>
  <si>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</si>
  <si>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</si>
  <si>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</si>
  <si>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</si>
  <si>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</si>
  <si>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</si>
  <si>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</si>
  <si>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</si>
  <si>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</si>
  <si>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</si>
  <si>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</si>
  <si>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</si>
  <si>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</si>
  <si>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</si>
  <si>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</si>
  <si>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</si>
  <si>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</si>
  <si>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</si>
  <si>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</si>
  <si>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</si>
  <si>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</si>
  <si>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</si>
  <si>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</si>
  <si>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</si>
  <si>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</si>
  <si>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</si>
  <si>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</si>
  <si>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</si>
  <si>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</si>
  <si>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</si>
  <si>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</si>
  <si>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</si>
  <si>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</si>
  <si>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</si>
  <si>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</si>
  <si>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</si>
  <si>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</si>
  <si>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</si>
  <si>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</si>
  <si>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</si>
  <si>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</si>
  <si>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</si>
  <si>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</si>
  <si>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</si>
  <si>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</si>
  <si>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</si>
  <si>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</si>
  <si>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</si>
  <si>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</si>
  <si>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</si>
  <si>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</si>
  <si>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</si>
  <si>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</si>
  <si>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</si>
  <si>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</si>
  <si>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</si>
  <si>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</si>
  <si>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</si>
  <si>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</si>
  <si>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</si>
  <si>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</si>
  <si>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</si>
  <si>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</si>
  <si>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</si>
  <si>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</si>
  <si>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</si>
  <si>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</si>
  <si>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</si>
  <si>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</si>
  <si>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</si>
  <si>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</si>
  <si>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</si>
  <si>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</si>
  <si>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</si>
  <si>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</si>
  <si>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</si>
  <si>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</si>
  <si>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</si>
  <si>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</si>
  <si>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</si>
  <si>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</si>
  <si>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</si>
  <si>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</si>
  <si>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</si>
  <si>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</si>
  <si>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</si>
  <si>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</si>
  <si>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</si>
  <si>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</si>
  <si>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</si>
  <si>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</si>
  <si>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</si>
  <si>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</si>
  <si>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</si>
  <si>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</si>
  <si>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</si>
  <si>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</si>
  <si>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</si>
  <si>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</si>
  <si>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</si>
  <si>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</si>
  <si>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</si>
  <si>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</si>
  <si>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</si>
  <si>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</si>
  <si>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</si>
  <si>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</si>
  <si>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</si>
  <si>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</si>
  <si>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</si>
  <si>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</si>
  <si>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</si>
  <si>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</si>
  <si>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</si>
  <si>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</si>
  <si>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</si>
  <si>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</si>
  <si>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</si>
  <si>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</si>
  <si>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</si>
  <si>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</si>
  <si>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</si>
  <si>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</si>
  <si>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</si>
  <si>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</si>
  <si>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</si>
  <si>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</si>
  <si>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</si>
  <si>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</si>
  <si>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</si>
  <si>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</si>
  <si>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</si>
  <si>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</si>
  <si>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</si>
  <si>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</si>
  <si>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</si>
  <si>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</si>
  <si>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</si>
  <si>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</si>
  <si>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</si>
  <si>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</si>
  <si>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</si>
  <si>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</si>
  <si>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</si>
  <si>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</si>
  <si>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</si>
  <si>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</si>
  <si>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</si>
  <si>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</si>
  <si>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</si>
  <si>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</si>
  <si>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</si>
  <si>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</si>
  <si>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</si>
  <si>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</si>
  <si>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</si>
  <si>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</si>
  <si>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</si>
  <si>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</si>
  <si>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</si>
  <si>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</si>
  <si>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</si>
  <si>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</si>
  <si>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</si>
  <si>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</si>
  <si>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</si>
  <si>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</si>
  <si>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</si>
  <si>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</si>
  <si>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</si>
  <si>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</si>
  <si>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</si>
  <si>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</si>
  <si>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</si>
  <si>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</si>
  <si>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</si>
  <si>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</si>
  <si>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</si>
  <si>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</si>
  <si>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</si>
  <si>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</si>
  <si>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</si>
  <si>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</si>
  <si>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</si>
  <si>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</si>
  <si>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</si>
  <si>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</si>
  <si>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</si>
  <si>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</si>
  <si>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</si>
  <si>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</si>
  <si>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</si>
  <si>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</si>
  <si>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</si>
  <si>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</si>
  <si>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</si>
  <si>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</si>
  <si>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</si>
  <si>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</si>
  <si>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</si>
  <si>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</si>
  <si>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</si>
  <si>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</si>
  <si>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</si>
  <si>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</si>
  <si>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</si>
  <si>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</si>
  <si>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</si>
  <si>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</si>
  <si>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</si>
  <si>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</si>
  <si>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</si>
  <si>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</si>
  <si>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</si>
  <si>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</si>
  <si>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</si>
  <si>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</si>
  <si>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</si>
  <si>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</si>
  <si>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</si>
  <si>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</si>
  <si>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</si>
  <si>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</si>
  <si>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</si>
  <si>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</si>
  <si>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</si>
  <si>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</si>
  <si>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</si>
  <si>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</si>
  <si>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</si>
  <si>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</si>
  <si>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</si>
  <si>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</si>
  <si>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</si>
  <si>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</si>
  <si>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</si>
  <si>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</si>
  <si>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</si>
  <si>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</si>
  <si>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</si>
  <si>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</si>
  <si>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</si>
  <si>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</si>
  <si>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</si>
  <si>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</si>
  <si>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</si>
  <si>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</si>
  <si>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</si>
  <si>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</si>
  <si>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</si>
  <si>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</si>
  <si>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</si>
  <si>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</si>
  <si>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</si>
  <si>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</si>
  <si>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</si>
  <si>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</si>
  <si>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</si>
  <si>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</si>
  <si>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</si>
  <si>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</si>
  <si>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</si>
  <si>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</si>
  <si>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</si>
  <si>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</si>
  <si>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</si>
  <si>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</si>
  <si>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</si>
  <si>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</si>
  <si>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</si>
  <si>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</si>
  <si>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</si>
  <si>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</si>
  <si>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</si>
  <si>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</si>
  <si>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</si>
  <si>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</si>
  <si>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</si>
  <si>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</si>
  <si>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</si>
  <si>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</si>
  <si>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</si>
  <si>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</si>
  <si>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</si>
  <si>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</si>
  <si>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</si>
  <si>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</si>
  <si>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</si>
  <si>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</si>
  <si>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</si>
  <si>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</si>
  <si>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</si>
  <si>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</si>
  <si>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</si>
  <si>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</si>
  <si>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</si>
  <si>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</si>
  <si>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</si>
  <si>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</si>
  <si>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</si>
  <si>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</si>
  <si>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</si>
  <si>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</si>
  <si>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</si>
  <si>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</si>
  <si>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</si>
  <si>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</si>
  <si>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</si>
  <si>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</si>
  <si>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</si>
  <si>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</si>
  <si>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</si>
  <si>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</si>
  <si>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</si>
  <si>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</si>
  <si>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</si>
  <si>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</si>
  <si>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</si>
  <si>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</si>
  <si>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</si>
  <si>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</si>
  <si>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</si>
  <si>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</si>
  <si>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</si>
  <si>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</si>
  <si>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</si>
  <si>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</si>
  <si>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</si>
  <si>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</si>
  <si>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</si>
  <si>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</si>
  <si>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</si>
  <si>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</si>
  <si>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</si>
  <si>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</si>
  <si>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</si>
  <si>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</si>
  <si>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</si>
  <si>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</si>
  <si>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</si>
  <si>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</si>
  <si>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</si>
  <si>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</si>
  <si>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</si>
  <si>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</si>
  <si>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</si>
  <si>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</si>
  <si>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</si>
  <si>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</si>
  <si>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</si>
  <si>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</si>
  <si>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</si>
  <si>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</si>
  <si>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</si>
  <si>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</si>
  <si>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</si>
  <si>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</si>
  <si>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</si>
  <si>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</si>
  <si>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</si>
  <si>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</si>
  <si>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</si>
  <si>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</si>
  <si>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</si>
  <si>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</si>
  <si>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</si>
  <si>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</si>
  <si>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</si>
  <si>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</si>
  <si>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</si>
  <si>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</si>
  <si>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</si>
  <si>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</si>
  <si>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</si>
  <si>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</si>
  <si>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</si>
  <si>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</si>
  <si>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</si>
  <si>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</si>
  <si>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</si>
  <si>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</si>
  <si>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</si>
  <si>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</si>
  <si>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</si>
  <si>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</si>
  <si>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</si>
  <si>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</si>
  <si>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</si>
  <si>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</si>
  <si>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</si>
  <si>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</si>
  <si>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</si>
  <si>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</si>
  <si>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</si>
  <si>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</si>
  <si>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</si>
  <si>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</si>
  <si>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</si>
  <si>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</si>
  <si>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</si>
  <si>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</si>
  <si>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</si>
  <si>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</si>
  <si>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</si>
  <si>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</si>
  <si>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</si>
  <si>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</si>
  <si>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</si>
  <si>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</si>
  <si>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</si>
  <si>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</si>
  <si>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</si>
  <si>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</si>
  <si>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</si>
  <si>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</si>
  <si>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</si>
  <si>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</si>
  <si>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</si>
  <si>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</si>
  <si>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</si>
  <si>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</si>
  <si>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</si>
  <si>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</si>
  <si>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</si>
  <si>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</si>
  <si>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</si>
  <si>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</si>
  <si>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</si>
  <si>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</si>
  <si>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</si>
  <si>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</si>
  <si>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</si>
  <si>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</si>
  <si>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</si>
  <si>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</si>
  <si>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</si>
  <si>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</si>
  <si>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</si>
  <si>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</si>
  <si>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</si>
  <si>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</si>
  <si>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</si>
  <si>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</si>
  <si>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</si>
  <si>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</si>
  <si>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</si>
  <si>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</si>
  <si>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</si>
  <si>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</si>
  <si>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</si>
  <si>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</si>
  <si>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</si>
  <si>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</si>
  <si>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</si>
  <si>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</si>
  <si>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</si>
  <si>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</si>
  <si>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</si>
  <si>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</si>
  <si>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</si>
  <si>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</si>
  <si>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</si>
  <si>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</si>
  <si>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</si>
  <si>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</si>
  <si>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</si>
  <si>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</si>
  <si>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</si>
  <si>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</si>
  <si>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</si>
  <si>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</si>
  <si>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</si>
  <si>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</si>
  <si>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</si>
  <si>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</si>
  <si>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</si>
  <si>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</si>
  <si>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</si>
  <si>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</si>
  <si>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</si>
  <si>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</si>
  <si>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</si>
  <si>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</si>
  <si>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</si>
  <si>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</si>
  <si>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</si>
  <si>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</si>
  <si>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</si>
  <si>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</si>
  <si>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</si>
  <si>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</si>
  <si>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</si>
  <si>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</si>
  <si>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</si>
  <si>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</si>
  <si>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</si>
  <si>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</si>
  <si>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</si>
  <si>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</si>
  <si>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</si>
  <si>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</si>
  <si>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</si>
  <si>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</si>
  <si>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</si>
  <si>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</si>
  <si>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</si>
  <si>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</si>
  <si>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</si>
  <si>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</si>
  <si>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</si>
  <si>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</si>
  <si>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</si>
  <si>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</si>
  <si>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</si>
  <si>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</si>
  <si>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</si>
  <si>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</si>
  <si>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</si>
  <si>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</si>
  <si>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</si>
  <si>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</si>
  <si>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</si>
  <si>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</si>
  <si>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</si>
  <si>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</si>
  <si>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</si>
  <si>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</si>
  <si>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</si>
  <si>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</si>
  <si>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</si>
  <si>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</si>
  <si>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</si>
  <si>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</si>
  <si>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</si>
  <si>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</si>
  <si>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</si>
  <si>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</si>
  <si>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</si>
  <si>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</si>
  <si>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</si>
  <si>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</si>
  <si>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</si>
  <si>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</si>
  <si>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</si>
  <si>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</si>
  <si>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</si>
  <si>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</si>
  <si>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</si>
  <si>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</si>
  <si>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</si>
  <si>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</si>
  <si>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</si>
  <si>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</si>
  <si>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</si>
  <si>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</si>
  <si>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</si>
  <si>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</si>
  <si>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</si>
  <si>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</si>
  <si>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</si>
  <si>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</si>
  <si>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</si>
  <si>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</si>
  <si>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</si>
  <si>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</si>
  <si>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</si>
  <si>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</si>
  <si>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</si>
  <si>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</si>
  <si>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</si>
  <si>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</si>
  <si>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</si>
  <si>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</si>
  <si>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</si>
  <si>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</si>
  <si>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</si>
  <si>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</si>
  <si>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</si>
  <si>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</si>
  <si>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</si>
  <si>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</si>
  <si>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</si>
  <si>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</si>
  <si>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</si>
  <si>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</si>
  <si>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</si>
  <si>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</si>
  <si>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</si>
  <si>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</si>
  <si>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</si>
  <si>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</si>
  <si>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</si>
  <si>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</si>
  <si>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</si>
  <si>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</si>
  <si>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</si>
  <si>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</si>
  <si>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</si>
  <si>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</si>
  <si>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</si>
  <si>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</si>
  <si>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</si>
  <si>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</si>
  <si>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</si>
  <si>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</si>
  <si>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</si>
  <si>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</si>
  <si>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</si>
  <si>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</si>
  <si>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</si>
  <si>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</si>
  <si>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</si>
  <si>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</si>
  <si>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</si>
  <si>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</si>
  <si>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</si>
  <si>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</si>
  <si>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</si>
  <si>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</si>
  <si>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</si>
  <si>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</si>
  <si>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</si>
  <si>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</si>
  <si>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</si>
  <si>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</si>
  <si>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</si>
  <si>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</si>
  <si>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</si>
  <si>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</si>
  <si>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</si>
  <si>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</si>
  <si>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</si>
  <si>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</si>
  <si>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</si>
  <si>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</si>
  <si>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</si>
  <si>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</si>
  <si>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</si>
  <si>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</si>
  <si>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</si>
  <si>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</si>
  <si>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</si>
  <si>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</si>
  <si>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</si>
  <si>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</si>
  <si>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</si>
  <si>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</si>
  <si>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</si>
  <si>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</si>
  <si>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</si>
  <si>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</si>
  <si>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</si>
  <si>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</si>
  <si>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</si>
  <si>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</si>
  <si>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</si>
  <si>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</si>
  <si>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</si>
  <si>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</si>
  <si>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</si>
  <si>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</si>
  <si>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</si>
  <si>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</si>
  <si>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</si>
  <si>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</si>
  <si>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</si>
  <si>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</si>
  <si>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</si>
  <si>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</si>
  <si>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</si>
  <si>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</si>
  <si>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</si>
  <si>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</si>
  <si>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</si>
  <si>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</si>
  <si>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</si>
  <si>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</si>
  <si>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</si>
  <si>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</si>
  <si>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</si>
  <si>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</si>
  <si>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</si>
  <si>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</si>
  <si>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</si>
  <si>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</si>
  <si>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</si>
  <si>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</si>
  <si>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</si>
  <si>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</si>
  <si>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</si>
  <si>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</si>
  <si>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</si>
  <si>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</si>
  <si>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</si>
  <si>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</si>
  <si>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</si>
  <si>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</si>
  <si>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</si>
  <si>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</si>
  <si>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</si>
  <si>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</si>
  <si>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</si>
  <si>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</si>
  <si>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</si>
  <si>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</si>
  <si>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</si>
  <si>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</si>
  <si>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</si>
  <si>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</si>
  <si>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</si>
  <si>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</si>
  <si>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</si>
  <si>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</si>
  <si>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</si>
  <si>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</si>
  <si>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</si>
  <si>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</si>
  <si>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</si>
  <si>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</si>
  <si>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</si>
  <si>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</si>
  <si>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</si>
  <si>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</si>
  <si>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</si>
  <si>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</si>
  <si>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</si>
  <si>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</si>
  <si>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</si>
  <si>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</si>
  <si>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</si>
  <si>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</si>
  <si>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</si>
  <si>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</si>
  <si>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</si>
  <si>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</si>
  <si>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</si>
  <si>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</si>
  <si>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</si>
  <si>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</si>
  <si>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</si>
  <si>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</si>
  <si>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</si>
  <si>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</si>
  <si>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</si>
  <si>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</si>
  <si>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</si>
  <si>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</si>
  <si>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</si>
  <si>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</si>
  <si>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</si>
  <si>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</si>
  <si>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</si>
  <si>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</si>
  <si>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</si>
  <si>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</si>
  <si>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</si>
  <si>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</si>
  <si>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</si>
  <si>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</si>
  <si>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</si>
  <si>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</si>
  <si>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</si>
  <si>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</si>
  <si>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</si>
  <si>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</si>
  <si>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</si>
  <si>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</si>
  <si>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</si>
  <si>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</si>
  <si>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</si>
  <si>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</si>
  <si>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</si>
  <si>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</si>
  <si>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</si>
  <si>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</si>
  <si>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</si>
  <si>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</si>
  <si>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</si>
  <si>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</si>
  <si>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</si>
  <si>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</si>
  <si>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</si>
  <si>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</si>
  <si>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</si>
  <si>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</si>
  <si>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</si>
  <si>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</si>
  <si>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</si>
  <si>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</si>
  <si>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</si>
  <si>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</si>
  <si>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</si>
  <si>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</si>
  <si>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</si>
  <si>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</si>
  <si>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</si>
  <si>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</si>
  <si>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</si>
  <si>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</si>
  <si>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</si>
  <si>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</si>
  <si>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</si>
  <si>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</si>
  <si>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</si>
  <si>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</si>
  <si>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</si>
  <si>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</si>
  <si>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</si>
  <si>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</si>
  <si>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</si>
  <si>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</si>
  <si>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</si>
  <si>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</si>
  <si>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</si>
  <si>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</si>
  <si>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</si>
  <si>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</si>
  <si>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</si>
  <si>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</si>
  <si>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</si>
  <si>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</si>
  <si>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</si>
  <si>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</si>
  <si>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</si>
  <si>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</si>
  <si>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</si>
  <si>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</si>
  <si>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</si>
  <si>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</si>
  <si>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</si>
  <si>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</si>
  <si>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</si>
  <si>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</si>
  <si>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</si>
  <si>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</si>
  <si>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</si>
  <si>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</si>
  <si>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</si>
  <si>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</si>
  <si>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</si>
  <si>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</si>
  <si>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</si>
  <si>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</si>
  <si>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</si>
  <si>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</si>
  <si>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</si>
  <si>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</si>
  <si>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</si>
  <si>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</si>
  <si>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</si>
  <si>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</si>
  <si>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</si>
  <si>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</si>
  <si>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</si>
  <si>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</si>
  <si>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</si>
  <si>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</si>
  <si>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</si>
  <si>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</si>
  <si>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</si>
  <si>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</si>
  <si>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</si>
  <si>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</si>
  <si>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</si>
  <si>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</si>
  <si>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</si>
  <si>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</si>
  <si>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</si>
  <si>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</si>
  <si>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</si>
  <si>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</si>
  <si>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</si>
  <si>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</si>
  <si>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</si>
  <si>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</si>
  <si>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</si>
  <si>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</si>
  <si>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</si>
  <si>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</si>
  <si>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</si>
  <si>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</si>
  <si>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</si>
  <si>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</si>
  <si>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</si>
  <si>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</si>
  <si>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</si>
  <si>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</si>
  <si>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</si>
  <si>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</si>
  <si>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</si>
  <si>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</si>
  <si>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</si>
  <si>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</si>
  <si>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</si>
  <si>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</si>
  <si>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</si>
  <si>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</si>
  <si>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</si>
  <si>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</si>
  <si>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</si>
  <si>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</si>
  <si>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</si>
  <si>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</si>
  <si>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</si>
  <si>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</si>
  <si>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</si>
  <si>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</si>
  <si>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</si>
  <si>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</si>
  <si>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</si>
  <si>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</si>
  <si>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</si>
  <si>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</si>
  <si>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</si>
  <si>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</si>
  <si>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</si>
  <si>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</si>
  <si>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</si>
  <si>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</si>
  <si>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</si>
  <si>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</si>
  <si>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</si>
  <si>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</si>
  <si>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</si>
  <si>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</si>
  <si>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</si>
  <si>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</si>
  <si>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</si>
  <si>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</si>
  <si>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</si>
  <si>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</si>
  <si>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</si>
  <si>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</si>
  <si>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</si>
  <si>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</si>
  <si>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</si>
  <si>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</si>
  <si>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</si>
  <si>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</si>
  <si>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</si>
  <si>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</si>
  <si>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</si>
  <si>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</si>
  <si>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</si>
  <si>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</si>
  <si>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</si>
  <si>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</si>
  <si>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</si>
  <si>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</si>
  <si>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</si>
  <si>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</si>
  <si>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</si>
  <si>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</si>
  <si>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</si>
  <si>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</si>
  <si>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</si>
  <si>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</si>
  <si>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</si>
  <si>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</si>
  <si>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</si>
  <si>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</si>
  <si>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</si>
  <si>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</si>
  <si>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</si>
  <si>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</si>
  <si>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</si>
  <si>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</si>
  <si>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</si>
  <si>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</si>
  <si>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</si>
  <si>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</si>
  <si>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</si>
  <si>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</si>
  <si>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</si>
  <si>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</si>
  <si>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</si>
  <si>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</si>
  <si>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</si>
  <si>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</si>
  <si>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</si>
  <si>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</si>
  <si>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</si>
  <si>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</si>
  <si>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</si>
  <si>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</si>
  <si>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</si>
  <si>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</si>
  <si>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</si>
  <si>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</si>
  <si>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</si>
  <si>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</si>
  <si>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</si>
  <si>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</si>
  <si>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</si>
  <si>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</si>
  <si>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</si>
  <si>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</si>
  <si>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</si>
  <si>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</si>
  <si>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</si>
  <si>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</si>
  <si>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</si>
  <si>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</si>
  <si>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</si>
  <si>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</si>
  <si>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</si>
  <si>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</si>
  <si>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</si>
  <si>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</si>
  <si>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</si>
  <si>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</si>
  <si>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</si>
  <si>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</si>
  <si>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</si>
  <si>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</si>
  <si>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</si>
  <si>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</si>
  <si>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</si>
  <si>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</si>
  <si>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</si>
  <si>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</si>
  <si>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</si>
  <si>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</si>
  <si>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</si>
  <si>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</si>
  <si>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</si>
  <si>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</si>
  <si>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</si>
  <si>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</si>
  <si>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</si>
  <si>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</si>
  <si>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</si>
  <si>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</si>
  <si>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</si>
  <si>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</si>
  <si>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</si>
  <si>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</si>
  <si>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</si>
  <si>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</si>
  <si>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</si>
  <si>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</si>
  <si>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</si>
  <si>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</si>
  <si>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</si>
  <si>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</si>
  <si>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</si>
  <si>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</si>
  <si>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</si>
  <si>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</si>
  <si>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</si>
  <si>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</si>
  <si>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</si>
  <si>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</si>
  <si>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</si>
  <si>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</si>
  <si>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</si>
  <si>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</si>
  <si>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</si>
  <si>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</si>
  <si>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</si>
  <si>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</si>
  <si>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</si>
  <si>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</si>
  <si>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</si>
  <si>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</si>
  <si>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</si>
  <si>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</si>
  <si>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</si>
  <si>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</si>
  <si>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</si>
  <si>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</si>
  <si>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</si>
  <si>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</si>
  <si>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</si>
  <si>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</si>
  <si>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</si>
  <si>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</si>
  <si>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</si>
  <si>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</si>
  <si>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</si>
  <si>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</si>
  <si>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</si>
  <si>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</si>
  <si>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</si>
  <si>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</si>
  <si>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</si>
  <si>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</si>
  <si>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</si>
  <si>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</si>
  <si>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</si>
  <si>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</si>
  <si>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</si>
  <si>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</si>
  <si>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</si>
  <si>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</si>
  <si>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</si>
  <si>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</si>
  <si>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</si>
  <si>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</si>
  <si>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</si>
  <si>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</si>
  <si>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</si>
  <si>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</si>
  <si>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</si>
  <si>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</si>
  <si>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</si>
  <si>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</si>
  <si>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</si>
  <si>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</si>
  <si>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</si>
  <si>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</si>
  <si>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</si>
  <si>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</si>
  <si>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</si>
  <si>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</si>
  <si>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</si>
  <si>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</si>
  <si>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</si>
  <si>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</si>
  <si>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</si>
  <si>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</si>
  <si>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</si>
  <si>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</si>
  <si>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</si>
  <si>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</si>
  <si>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</si>
  <si>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</si>
  <si>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</si>
  <si>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</si>
  <si>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</si>
  <si>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</si>
  <si>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</si>
  <si>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</si>
  <si>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</si>
  <si>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</si>
  <si>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</si>
  <si>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</si>
  <si>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</si>
  <si>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</si>
  <si>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</si>
  <si>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</si>
  <si>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</si>
  <si>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</si>
  <si>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</si>
  <si>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</si>
  <si>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</si>
  <si>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</si>
  <si>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</si>
  <si>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</si>
  <si>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</si>
  <si>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</si>
  <si>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</si>
  <si>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</si>
  <si>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</si>
  <si>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</si>
  <si>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</si>
  <si>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</si>
  <si>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</si>
  <si>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</si>
  <si>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</si>
  <si>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</si>
  <si>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</si>
  <si>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</si>
  <si>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</si>
  <si>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</si>
  <si>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</si>
  <si>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</si>
  <si>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</si>
  <si>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</si>
  <si>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</si>
  <si>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</si>
  <si>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</si>
  <si>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</si>
  <si>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</si>
  <si>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</si>
  <si>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</si>
  <si>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</si>
  <si>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</si>
  <si>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</si>
  <si>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</si>
  <si>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</si>
  <si>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</si>
  <si>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</si>
  <si>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</si>
  <si>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</si>
  <si>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</si>
  <si>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</si>
  <si>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</si>
  <si>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</si>
  <si>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</si>
  <si>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</si>
  <si>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</si>
  <si>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</si>
  <si>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</si>
  <si>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</si>
  <si>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</si>
  <si>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</si>
  <si>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</si>
  <si>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</si>
  <si>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</si>
  <si>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</si>
  <si>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</si>
  <si>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</si>
  <si>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</si>
  <si>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</si>
  <si>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</si>
  <si>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</si>
  <si>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</si>
  <si>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</si>
  <si>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</si>
  <si>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</si>
  <si>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</si>
  <si>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</si>
  <si>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</si>
  <si>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</si>
  <si>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</si>
  <si>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</si>
  <si>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</si>
  <si>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</si>
  <si>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</si>
  <si>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</si>
  <si>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</si>
  <si>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</si>
  <si>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</si>
  <si>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</si>
  <si>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</si>
  <si>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</si>
  <si>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</si>
  <si>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</si>
  <si>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</si>
  <si>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</si>
  <si>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</si>
  <si>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</si>
  <si>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</si>
  <si>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</si>
  <si>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</si>
  <si>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</si>
  <si>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</si>
  <si>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</si>
  <si>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</si>
  <si>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</si>
  <si>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</si>
  <si>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</si>
  <si>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</si>
  <si>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</si>
  <si>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</si>
  <si>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</si>
  <si>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</si>
  <si>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</si>
  <si>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</si>
  <si>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</si>
  <si>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</si>
  <si>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</si>
  <si>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</si>
  <si>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</si>
  <si>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</si>
  <si>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</si>
  <si>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</si>
  <si>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</si>
  <si>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</si>
  <si>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</si>
  <si>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</si>
  <si>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</si>
  <si>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</si>
  <si>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</si>
  <si>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</si>
  <si>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</si>
  <si>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</si>
  <si>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</si>
  <si>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</si>
  <si>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</si>
  <si>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</si>
  <si>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</si>
  <si>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</si>
  <si>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</si>
  <si>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</si>
  <si>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</si>
  <si>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</si>
  <si>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</si>
  <si>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</si>
  <si>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</si>
  <si>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</si>
  <si>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</si>
  <si>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</si>
  <si>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</si>
  <si>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</si>
  <si>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</si>
  <si>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</si>
  <si>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</si>
  <si>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</si>
  <si>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</si>
  <si>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</si>
  <si>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</si>
  <si>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</si>
  <si>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</si>
  <si>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</si>
  <si>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</si>
  <si>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</si>
  <si>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</si>
  <si>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</si>
  <si>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</si>
  <si>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</si>
  <si>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</si>
  <si>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</si>
  <si>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</si>
  <si>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</si>
  <si>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</si>
  <si>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</si>
  <si>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</si>
  <si>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</si>
  <si>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</si>
  <si>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</si>
  <si>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</si>
  <si>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</si>
  <si>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</si>
  <si>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</si>
  <si>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</si>
  <si>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</si>
  <si>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</si>
  <si>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</si>
  <si>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</si>
  <si>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</si>
  <si>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</si>
  <si>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</si>
  <si>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</si>
  <si>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</si>
  <si>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</si>
  <si>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</si>
  <si>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</si>
  <si>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</si>
  <si>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</si>
  <si>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</si>
  <si>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</si>
  <si>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</si>
  <si>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</si>
  <si>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</si>
  <si>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</si>
  <si>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</si>
  <si>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</si>
  <si>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</si>
  <si>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</si>
  <si>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</si>
  <si>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</si>
  <si>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</si>
  <si>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</si>
  <si>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</si>
  <si>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</si>
  <si>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</si>
  <si>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</si>
  <si>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</si>
  <si>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</si>
  <si>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</si>
  <si>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</si>
  <si>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</si>
  <si>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</si>
  <si>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</si>
  <si>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</si>
  <si>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</si>
  <si>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</si>
  <si>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</si>
  <si>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</si>
  <si>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</si>
  <si>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</si>
  <si>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</si>
  <si>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</si>
  <si>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</si>
  <si>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</si>
  <si>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</si>
  <si>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</si>
  <si>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</si>
  <si>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</si>
  <si>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</si>
  <si>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</si>
  <si>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</si>
  <si>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</si>
  <si>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</si>
  <si>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</si>
  <si>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</si>
  <si>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</si>
  <si>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</si>
  <si>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</si>
  <si>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</si>
  <si>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</si>
  <si>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</si>
  <si>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</si>
  <si>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</si>
  <si>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</si>
  <si>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</si>
  <si>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</si>
  <si>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</si>
  <si>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</si>
  <si>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</si>
  <si>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</si>
  <si>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</si>
  <si>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</si>
  <si>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</si>
  <si>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</si>
  <si>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</si>
  <si>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</si>
  <si>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</si>
  <si>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</si>
  <si>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</si>
  <si>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</si>
  <si>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</si>
  <si>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</si>
  <si>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</si>
  <si>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</si>
  <si>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</si>
  <si>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</si>
  <si>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</si>
  <si>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</si>
  <si>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</si>
  <si>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</si>
  <si>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</si>
  <si>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</si>
  <si>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</si>
  <si>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</si>
  <si>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</si>
  <si>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</si>
  <si>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</si>
  <si>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</si>
  <si>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</si>
  <si>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</si>
  <si>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</si>
  <si>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</si>
  <si>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</si>
  <si>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</si>
  <si>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</si>
  <si>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</si>
  <si>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</si>
  <si>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</si>
  <si>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</si>
  <si>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</si>
  <si>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</si>
  <si>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</si>
  <si>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</si>
  <si>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</si>
  <si>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</si>
  <si>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</si>
  <si>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</si>
  <si>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</si>
  <si>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</si>
  <si>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</si>
  <si>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</si>
  <si>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</si>
  <si>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</si>
  <si>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</si>
  <si>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</si>
  <si>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</si>
  <si>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</si>
  <si>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</si>
  <si>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</si>
  <si>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</si>
  <si>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</si>
  <si>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</si>
  <si>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</si>
  <si>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</si>
  <si>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</si>
  <si>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</si>
  <si>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</si>
  <si>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</si>
  <si>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</si>
  <si>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</si>
  <si>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</si>
  <si>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</si>
  <si>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</si>
  <si>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</si>
  <si>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</si>
  <si>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</si>
  <si>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</si>
  <si>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</si>
  <si>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</si>
  <si>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</si>
  <si>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</si>
  <si>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</si>
  <si>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</si>
  <si>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</si>
  <si>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</si>
  <si>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</si>
  <si>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</si>
  <si>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</si>
  <si>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</si>
  <si>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</si>
  <si>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</si>
  <si>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</si>
  <si>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</si>
  <si>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</si>
  <si>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</si>
  <si>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</si>
  <si>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</si>
  <si>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</si>
  <si>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</si>
  <si>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</si>
  <si>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</si>
  <si>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</si>
  <si>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</si>
  <si>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</si>
  <si>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</si>
  <si>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</si>
  <si>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</si>
  <si>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</si>
  <si>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</si>
  <si>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</si>
  <si>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</si>
  <si>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</si>
  <si>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</si>
  <si>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</si>
  <si>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</si>
  <si>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</si>
  <si>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</si>
  <si>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</si>
  <si>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</si>
  <si>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</si>
  <si>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</si>
  <si>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</si>
  <si>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</si>
  <si>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</si>
  <si>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</si>
  <si>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</si>
  <si>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</si>
  <si>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</si>
  <si>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</si>
  <si>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</si>
  <si>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</si>
  <si>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</si>
  <si>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</si>
  <si>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</si>
  <si>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</si>
  <si>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</si>
  <si>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</si>
  <si>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</si>
  <si>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</si>
  <si>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</si>
  <si>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</si>
  <si>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</si>
  <si>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</si>
  <si>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</si>
  <si>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</si>
  <si>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</si>
  <si>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</si>
  <si>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</si>
  <si>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</si>
  <si>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</si>
  <si>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</si>
  <si>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</si>
  <si>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</si>
  <si>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</si>
  <si>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</si>
  <si>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</si>
  <si>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</si>
  <si>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</si>
  <si>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</si>
  <si>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</si>
  <si>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</si>
  <si>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</si>
  <si>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</si>
  <si>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</si>
  <si>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</si>
  <si>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</si>
  <si>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</si>
  <si>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</si>
  <si>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</si>
  <si>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</si>
  <si>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</si>
  <si>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</si>
  <si>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</si>
  <si>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</si>
  <si>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</si>
  <si>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</si>
  <si>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</si>
  <si>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</si>
  <si>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</si>
  <si>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</si>
  <si>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</si>
  <si>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</si>
  <si>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</si>
  <si>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</si>
  <si>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</si>
  <si>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</si>
  <si>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</si>
  <si>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</si>
  <si>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</si>
  <si>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</si>
  <si>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</si>
  <si>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</si>
  <si>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</si>
  <si>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</si>
  <si>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</si>
  <si>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</si>
  <si>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</si>
  <si>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</si>
  <si>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</si>
  <si>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</si>
  <si>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</si>
  <si>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</si>
  <si>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</si>
  <si>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</si>
  <si>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</si>
  <si>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</si>
  <si>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</si>
  <si>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</si>
  <si>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</si>
  <si>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</si>
  <si>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</si>
  <si>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</si>
  <si>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</si>
  <si>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</si>
  <si>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</si>
  <si>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</si>
  <si>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</si>
  <si>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</si>
  <si>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</si>
  <si>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</si>
  <si>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</si>
  <si>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</si>
  <si>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</si>
  <si>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</si>
  <si>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</si>
  <si>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</si>
  <si>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</si>
  <si>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</si>
  <si>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</si>
  <si>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</si>
  <si>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</si>
  <si>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</si>
  <si>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</si>
  <si>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</si>
  <si>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</si>
  <si>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</si>
  <si>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</si>
  <si>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</si>
  <si>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</si>
  <si>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</si>
  <si>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</si>
  <si>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</si>
  <si>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</si>
  <si>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</si>
  <si>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</si>
  <si>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</si>
  <si>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</si>
  <si>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</si>
  <si>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</si>
  <si>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</si>
  <si>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</si>
  <si>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</si>
  <si>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</si>
  <si>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</si>
  <si>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</si>
  <si>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</si>
  <si>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</si>
  <si>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</si>
  <si>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</si>
  <si>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</si>
  <si>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</si>
  <si>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</si>
  <si>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</si>
  <si>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</si>
  <si>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</si>
  <si>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</si>
  <si>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</si>
  <si>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</si>
  <si>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</si>
  <si>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</si>
  <si>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</si>
  <si>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</si>
  <si>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</si>
  <si>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</si>
  <si>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</si>
  <si>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</si>
  <si>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</si>
  <si>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</si>
  <si>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</si>
  <si>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</si>
  <si>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</si>
  <si>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</si>
  <si>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</si>
  <si>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</si>
  <si>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</si>
  <si>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</si>
  <si>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</si>
  <si>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</si>
  <si>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</si>
  <si>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</si>
  <si>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</si>
  <si>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</si>
  <si>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</si>
  <si>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</si>
  <si>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</si>
  <si>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</si>
  <si>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</si>
  <si>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</si>
  <si>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</si>
  <si>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</si>
  <si>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</si>
  <si>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</si>
  <si>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</si>
  <si>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</si>
  <si>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</si>
  <si>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</si>
  <si>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</si>
  <si>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</si>
  <si>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</si>
  <si>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</si>
  <si>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</si>
  <si>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</si>
  <si>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</si>
  <si>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</si>
  <si>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</si>
  <si>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</si>
  <si>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</si>
  <si>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</si>
  <si>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</si>
  <si>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</si>
  <si>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</si>
  <si>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</si>
  <si>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</si>
  <si>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</si>
  <si>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</si>
  <si>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</si>
  <si>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</si>
  <si>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</si>
  <si>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</si>
  <si>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</si>
  <si>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</si>
  <si>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</si>
  <si>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</si>
  <si>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</si>
  <si>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</si>
  <si>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</si>
  <si>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</si>
  <si>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</si>
  <si>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</si>
  <si>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</si>
  <si>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</si>
  <si>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</si>
  <si>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</si>
  <si>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</si>
  <si>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</si>
  <si>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</si>
  <si>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</si>
  <si>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</si>
  <si>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</si>
  <si>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</si>
  <si>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</si>
  <si>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</si>
  <si>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</si>
  <si>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</si>
  <si>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</si>
  <si>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</si>
  <si>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</si>
  <si>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</si>
  <si>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</si>
  <si>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</si>
  <si>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</si>
  <si>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</si>
  <si>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</si>
  <si>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</si>
  <si>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</si>
  <si>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</si>
  <si>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</si>
  <si>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</si>
  <si>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</si>
  <si>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</si>
  <si>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</si>
  <si>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</si>
  <si>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</si>
  <si>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</si>
  <si>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</si>
  <si>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</si>
  <si>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</si>
  <si>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</si>
  <si>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</si>
  <si>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</si>
  <si>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</si>
  <si>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</si>
  <si>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</si>
  <si>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</si>
  <si>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</si>
  <si>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</si>
  <si>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</si>
  <si>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</si>
  <si>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</si>
  <si>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</si>
  <si>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</si>
  <si>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</si>
  <si>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</si>
  <si>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</si>
  <si>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</si>
  <si>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</si>
  <si>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</si>
  <si>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</si>
  <si>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</si>
  <si>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</si>
  <si>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</si>
  <si>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</si>
  <si>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</si>
  <si>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</si>
  <si>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</si>
  <si>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</si>
  <si>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</si>
  <si>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</si>
  <si>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</si>
  <si>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</si>
  <si>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</si>
  <si>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</si>
  <si>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</si>
  <si>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</si>
  <si>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</si>
  <si>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</si>
  <si>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</si>
  <si>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</si>
  <si>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</si>
  <si>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</si>
  <si>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</si>
  <si>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</si>
  <si>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</si>
  <si>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</si>
  <si>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</si>
  <si>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</si>
  <si>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</si>
  <si>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</si>
  <si>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</si>
  <si>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</si>
  <si>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</si>
  <si>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</si>
  <si>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</si>
  <si>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</si>
  <si>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</si>
  <si>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</si>
  <si>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</si>
  <si>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</si>
  <si>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</si>
  <si>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</si>
  <si>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</si>
  <si>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</si>
  <si>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</si>
  <si>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</si>
  <si>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</si>
  <si>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</si>
  <si>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</si>
  <si>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</si>
  <si>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</si>
  <si>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</si>
  <si>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</si>
  <si>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</si>
  <si>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</si>
  <si>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</si>
  <si>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</si>
  <si>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</si>
  <si>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</si>
  <si>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</si>
  <si>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</si>
  <si>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</si>
  <si>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</si>
  <si>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</si>
  <si>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</si>
  <si>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</si>
  <si>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</si>
  <si>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</si>
  <si>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</si>
  <si>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</si>
  <si>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</si>
  <si>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</si>
  <si>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</si>
  <si>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</si>
  <si>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</si>
  <si>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</si>
  <si>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</si>
  <si>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</si>
  <si>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</si>
  <si>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</si>
  <si>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</si>
  <si>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</si>
  <si>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</si>
  <si>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</si>
  <si>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</si>
  <si>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</si>
  <si>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</si>
  <si>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</si>
  <si>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</si>
  <si>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</si>
  <si>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</si>
  <si>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</si>
  <si>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</si>
  <si>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</si>
  <si>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</si>
  <si>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</si>
  <si>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</si>
  <si>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</si>
  <si>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</si>
  <si>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</si>
  <si>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</si>
  <si>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</si>
  <si>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</si>
  <si>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</si>
  <si>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</si>
  <si>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</si>
  <si>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</si>
  <si>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</si>
  <si>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</si>
  <si>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</si>
  <si>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</si>
  <si>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</si>
  <si>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</si>
  <si>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</si>
  <si>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</si>
  <si>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</si>
  <si>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</si>
  <si>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</si>
  <si>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</si>
  <si>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</si>
  <si>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</si>
  <si>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</si>
  <si>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</si>
  <si>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</si>
  <si>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</si>
  <si>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</si>
  <si>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</si>
  <si>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</si>
  <si>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</si>
  <si>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</si>
  <si>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</si>
  <si>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</si>
  <si>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</si>
  <si>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</si>
  <si>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</si>
  <si>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</si>
  <si>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</si>
  <si>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</si>
  <si>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</si>
  <si>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</si>
  <si>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</si>
  <si>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</si>
  <si>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</si>
  <si>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</si>
  <si>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</si>
  <si>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</si>
  <si>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</si>
  <si>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</si>
  <si>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</si>
  <si>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</si>
  <si>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</si>
  <si>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</si>
  <si>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</si>
  <si>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</si>
  <si>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</si>
  <si>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</si>
  <si>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</si>
  <si>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</si>
  <si>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</si>
  <si>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</si>
  <si>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</si>
  <si>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</si>
  <si>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</si>
  <si>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</si>
  <si>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</si>
  <si>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</si>
  <si>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</si>
  <si>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</si>
  <si>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</si>
  <si>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</si>
  <si>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</si>
  <si>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</si>
  <si>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</si>
  <si>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</si>
  <si>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</si>
  <si>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</si>
  <si>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</si>
  <si>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</si>
  <si>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</si>
  <si>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</si>
  <si>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</si>
  <si>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</si>
  <si>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</si>
  <si>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</si>
  <si>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</si>
  <si>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</si>
  <si>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</si>
  <si>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</si>
  <si>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</si>
  <si>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</si>
  <si>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</si>
  <si>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</si>
  <si>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</si>
  <si>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</si>
  <si>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</si>
  <si>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</si>
  <si>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</si>
  <si>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</si>
  <si>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</si>
  <si>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</si>
  <si>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</si>
  <si>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</si>
  <si>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</si>
  <si>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</si>
  <si>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</si>
  <si>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</si>
  <si>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</si>
  <si>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</si>
  <si>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</si>
  <si>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</si>
  <si>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</si>
  <si>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</si>
  <si>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</si>
  <si>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</si>
  <si>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</si>
  <si>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</si>
  <si>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</si>
  <si>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</si>
  <si>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</si>
  <si>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</si>
  <si>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</si>
  <si>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</si>
  <si>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</si>
  <si>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</si>
  <si>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</si>
  <si>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</si>
  <si>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</si>
  <si>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</si>
  <si>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</si>
  <si>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</si>
  <si>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</si>
  <si>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</si>
  <si>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</si>
  <si>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</si>
  <si>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</si>
  <si>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</si>
  <si>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</si>
  <si>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</si>
  <si>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</si>
  <si>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</si>
  <si>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</si>
  <si>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</si>
  <si>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</si>
  <si>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</si>
  <si>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</si>
  <si>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</si>
  <si>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</si>
  <si>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</si>
  <si>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</si>
  <si>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</si>
  <si>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</si>
  <si>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</si>
  <si>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</si>
  <si>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</si>
  <si>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</si>
  <si>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</si>
  <si>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</si>
  <si>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</si>
  <si>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</si>
  <si>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</si>
  <si>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</si>
  <si>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</si>
  <si>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</si>
  <si>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</si>
  <si>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</si>
  <si>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</si>
  <si>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</si>
  <si>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</si>
  <si>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</si>
  <si>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</si>
  <si>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</si>
  <si>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</si>
  <si>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</si>
  <si>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</si>
  <si>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</si>
  <si>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</si>
  <si>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</si>
  <si>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</si>
  <si>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</si>
  <si>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</si>
  <si>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</si>
  <si>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</si>
  <si>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</si>
  <si>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</si>
  <si>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</si>
  <si>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</si>
  <si>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</si>
  <si>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</si>
  <si>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</si>
  <si>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</si>
  <si>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</si>
  <si>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</si>
  <si>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</si>
  <si>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</si>
  <si>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</si>
  <si>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</si>
  <si>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</si>
  <si>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</si>
  <si>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</si>
  <si>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</si>
  <si>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</si>
  <si>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</si>
  <si>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</si>
  <si>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</si>
  <si>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</si>
  <si>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</si>
  <si>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</si>
  <si>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</si>
  <si>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</si>
  <si>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</si>
  <si>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</si>
  <si>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</si>
  <si>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</si>
  <si>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</si>
  <si>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</si>
  <si>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</si>
  <si>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</si>
  <si>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</si>
  <si>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</si>
  <si>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</si>
  <si>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</si>
  <si>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</si>
  <si>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</si>
  <si>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</si>
  <si>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</si>
  <si>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</si>
  <si>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</si>
  <si>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</si>
  <si>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</si>
  <si>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</si>
  <si>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</si>
  <si>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</si>
  <si>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</si>
  <si>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</si>
  <si>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</si>
  <si>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</si>
  <si>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</si>
  <si>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</si>
  <si>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</si>
  <si>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</si>
  <si>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</si>
  <si>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</si>
  <si>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</si>
  <si>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</si>
  <si>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</si>
  <si>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</si>
  <si>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</si>
  <si>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</si>
  <si>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</si>
  <si>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</si>
  <si>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</si>
  <si>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</si>
  <si>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</si>
  <si>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</si>
  <si>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</si>
  <si>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</si>
  <si>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</si>
  <si>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</si>
  <si>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</si>
  <si>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</si>
  <si>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</si>
  <si>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</si>
  <si>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</si>
  <si>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</si>
  <si>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</si>
  <si>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</si>
  <si>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</si>
  <si>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</si>
  <si>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</si>
  <si>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</si>
  <si>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</si>
  <si>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</si>
  <si>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</si>
  <si>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</si>
  <si>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</si>
  <si>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</si>
  <si>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</si>
  <si>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</si>
  <si>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</si>
  <si>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</si>
  <si>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</si>
  <si>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</si>
  <si>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</si>
  <si>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</si>
  <si>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</si>
  <si>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</si>
  <si>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</si>
  <si>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</si>
  <si>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</si>
  <si>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</si>
  <si>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</si>
  <si>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</si>
  <si>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</si>
  <si>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</si>
  <si>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</si>
  <si>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</si>
  <si>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</si>
  <si>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</si>
  <si>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</si>
  <si>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</si>
  <si>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</si>
  <si>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</si>
  <si>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</si>
  <si>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</si>
  <si>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</si>
  <si>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</si>
  <si>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</si>
  <si>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</si>
  <si>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</si>
  <si>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</si>
  <si>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</si>
  <si>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</si>
  <si>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</si>
  <si>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</si>
  <si>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</si>
  <si>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</si>
  <si>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</si>
  <si>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</si>
  <si>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</si>
  <si>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</si>
  <si>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</si>
  <si>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</si>
  <si>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</si>
  <si>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</si>
  <si>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</si>
  <si>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</si>
  <si>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</si>
  <si>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</si>
  <si>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</si>
  <si>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</si>
  <si>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</si>
  <si>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</si>
  <si>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</si>
  <si>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</si>
  <si>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</si>
  <si>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</si>
  <si>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</si>
  <si>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</si>
  <si>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</si>
  <si>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</si>
  <si>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</si>
  <si>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</si>
  <si>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</si>
  <si>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</si>
  <si>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</si>
  <si>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</si>
  <si>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</si>
  <si>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</si>
  <si>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</si>
  <si>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</si>
  <si>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</si>
  <si>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</si>
  <si>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</si>
  <si>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</si>
  <si>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</si>
  <si>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</si>
  <si>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</si>
  <si>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</si>
  <si>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</si>
  <si>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</si>
  <si>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</si>
  <si>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</si>
  <si>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</si>
  <si>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</si>
  <si>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</si>
  <si>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</si>
  <si>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</si>
  <si>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</si>
  <si>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</si>
  <si>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</si>
  <si>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</si>
  <si>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</si>
  <si>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</si>
  <si>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</si>
  <si>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</si>
  <si>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</si>
  <si>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</si>
  <si>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</si>
  <si>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</si>
  <si>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</si>
  <si>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</si>
  <si>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</si>
  <si>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</si>
  <si>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</si>
  <si>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</si>
  <si>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</si>
  <si>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</si>
  <si>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</si>
  <si>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</si>
  <si>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</si>
  <si>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</si>
  <si>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</si>
  <si>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</si>
  <si>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</si>
  <si>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</si>
  <si>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</si>
  <si>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</si>
  <si>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</si>
  <si>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</si>
  <si>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</si>
  <si>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</si>
  <si>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</si>
  <si>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</si>
  <si>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</si>
  <si>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</si>
  <si>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</si>
  <si>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</si>
  <si>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</si>
  <si>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</si>
  <si>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</si>
  <si>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создана в уголовно-исполнительной системе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</si>
  <si>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</si>
  <si>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</si>
  <si>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</si>
  <si>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</si>
  <si>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</si>
  <si>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</si>
  <si>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</si>
  <si>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</si>
  <si>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</si>
  <si>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</si>
  <si>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</si>
  <si>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</si>
  <si>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</si>
  <si>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</si>
  <si>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</si>
  <si>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</si>
  <si>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</si>
  <si>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</si>
  <si>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</si>
  <si>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</si>
  <si>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</si>
  <si>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</si>
  <si>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</si>
  <si>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</si>
  <si>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</si>
  <si>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</si>
  <si>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</si>
  <si>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</si>
  <si>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</si>
  <si>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</si>
  <si>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</si>
  <si>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</si>
  <si>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</si>
  <si>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</si>
  <si>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</si>
  <si>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</si>
  <si>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</si>
  <si>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имеет отдельные классы с углубленным изучением отдельных предметов
      (заполняют организации, указавшие в строке 24 код «0»)</t>
  </si>
  <si>
    <t xml:space="preserve">      гимназия</t>
  </si>
  <si>
    <t xml:space="preserve">      имеет гимназические классы (заполняют организации, указавшие в строке 26 код «0»)</t>
  </si>
  <si>
    <t xml:space="preserve">      имеет лицейские классы (заполняют организации, указавшие в строке 28 код «0»)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</si>
  <si>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</si>
  <si>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</si>
  <si>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</si>
  <si>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</si>
  <si>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</si>
  <si>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</si>
  <si>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</si>
  <si>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</si>
  <si>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</si>
  <si>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</si>
  <si>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</si>
  <si>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</si>
  <si>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</si>
  <si>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</si>
  <si>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</si>
  <si>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</si>
  <si>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</si>
  <si>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</si>
  <si>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</si>
  <si>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</si>
  <si>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</si>
  <si>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</si>
  <si>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</si>
  <si>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</si>
  <si>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</si>
  <si>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</si>
  <si>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</si>
  <si>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</si>
  <si>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</si>
  <si>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</si>
  <si>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</si>
  <si>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</si>
  <si>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</si>
  <si>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</si>
  <si>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</si>
  <si>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</si>
  <si>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</si>
  <si>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</si>
  <si>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</si>
  <si>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</si>
  <si>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</si>
  <si>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</si>
  <si>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</si>
  <si>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</si>
  <si>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</si>
  <si>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</si>
  <si>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</si>
  <si>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</si>
  <si>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</si>
  <si>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</si>
  <si>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</si>
  <si>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</si>
  <si>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</si>
  <si>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</si>
  <si>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</si>
  <si>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</si>
  <si>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</si>
  <si>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</si>
  <si>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</si>
  <si>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</si>
  <si>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</si>
  <si>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</si>
  <si>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</si>
  <si>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</si>
  <si>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</si>
  <si>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</si>
  <si>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</si>
  <si>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</si>
  <si>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</si>
  <si>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</si>
  <si>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</si>
  <si>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</si>
  <si>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</si>
  <si>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</si>
  <si>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</si>
  <si>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</si>
  <si>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</si>
  <si>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</si>
  <si>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</si>
  <si>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</si>
  <si>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</si>
  <si>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</si>
  <si>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</si>
  <si>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</si>
  <si>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</si>
  <si>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</si>
  <si>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</si>
  <si>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</si>
  <si>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</si>
  <si>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</si>
  <si>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</si>
  <si>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</si>
  <si>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</si>
  <si>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</si>
  <si>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</si>
  <si>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</si>
  <si>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</si>
  <si>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</si>
  <si>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</si>
  <si>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</si>
  <si>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</si>
  <si>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</si>
  <si>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</si>
  <si>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</si>
  <si>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</si>
  <si>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</si>
  <si>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</si>
  <si>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</si>
  <si>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</si>
  <si>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</si>
  <si>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</si>
  <si>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</si>
  <si>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</si>
  <si>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</si>
  <si>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</si>
  <si>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</si>
  <si>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</si>
  <si>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</si>
  <si>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</si>
  <si>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</si>
  <si>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</si>
  <si>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</si>
  <si>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</si>
  <si>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</si>
  <si>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</si>
  <si>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</si>
  <si>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</si>
  <si>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</si>
  <si>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</si>
  <si>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</si>
  <si>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</si>
  <si>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</si>
  <si>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</si>
  <si>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</si>
  <si>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</si>
  <si>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</si>
  <si>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</si>
  <si>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</si>
  <si>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</si>
  <si>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</si>
  <si>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</si>
  <si>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</si>
  <si>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</si>
  <si>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</si>
  <si>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</si>
  <si>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</si>
  <si>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</si>
  <si>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</si>
  <si>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</si>
  <si>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</si>
  <si>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</si>
  <si>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</si>
  <si>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</si>
  <si>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</si>
  <si>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</si>
  <si>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</si>
  <si>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</si>
  <si>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</si>
  <si>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</si>
  <si>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</si>
  <si>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</si>
  <si>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</si>
  <si>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</si>
  <si>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</si>
  <si>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</si>
  <si>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</si>
  <si>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</si>
  <si>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</si>
  <si>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</si>
  <si>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</si>
  <si>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</si>
  <si>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</si>
  <si>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</si>
  <si>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</si>
  <si>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</si>
  <si>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</si>
  <si>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</si>
  <si>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</si>
  <si>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</si>
  <si>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</si>
  <si>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</si>
  <si>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</si>
  <si>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</si>
  <si>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</si>
  <si>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</si>
  <si>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</si>
  <si>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</si>
  <si>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</si>
  <si>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</si>
  <si>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</si>
  <si>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</si>
  <si>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</si>
  <si>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</si>
  <si>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</si>
  <si>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</si>
  <si>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</si>
  <si>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</si>
  <si>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</si>
  <si>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</si>
  <si>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</si>
  <si>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</si>
  <si>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</si>
  <si>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</si>
  <si>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</si>
  <si>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</si>
  <si>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</si>
  <si>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</si>
  <si>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</si>
  <si>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</si>
  <si>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</si>
  <si>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</si>
  <si>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</si>
  <si>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</si>
  <si>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</si>
  <si>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</si>
  <si>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</si>
  <si>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</si>
  <si>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</si>
  <si>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</si>
  <si>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</si>
  <si>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</si>
  <si>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</si>
  <si>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</si>
  <si>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</si>
  <si>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</si>
  <si>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</si>
  <si>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</si>
  <si>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</si>
  <si>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</si>
  <si>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</si>
  <si>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</si>
  <si>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</si>
  <si>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</si>
  <si>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</si>
  <si>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</si>
  <si>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</si>
  <si>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</si>
  <si>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</si>
  <si>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</si>
  <si>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</si>
  <si>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</si>
  <si>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</si>
  <si>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</si>
  <si>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</si>
  <si>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</si>
  <si>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</si>
  <si>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</si>
  <si>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</si>
  <si>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</si>
  <si>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</si>
  <si>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</si>
  <si>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</si>
  <si>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</si>
  <si>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</si>
  <si>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</si>
  <si>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</si>
  <si>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</si>
  <si>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</si>
  <si>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</si>
  <si>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</si>
  <si>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</si>
  <si>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</si>
  <si>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</si>
  <si>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</si>
  <si>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</si>
  <si>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</si>
  <si>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</si>
  <si>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</si>
  <si>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</si>
  <si>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</si>
  <si>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</si>
  <si>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</si>
  <si>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</si>
  <si>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</si>
  <si>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</si>
  <si>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</si>
  <si>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</si>
  <si>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</si>
  <si>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</si>
  <si>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</si>
  <si>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</si>
  <si>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</si>
  <si>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</si>
  <si>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</si>
  <si>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</si>
  <si>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</si>
  <si>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</si>
  <si>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</si>
  <si>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</si>
  <si>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</si>
  <si>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</si>
  <si>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</si>
  <si>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</si>
  <si>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</si>
  <si>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</si>
  <si>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</si>
  <si>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</si>
  <si>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</si>
  <si>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</si>
  <si>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</si>
  <si>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</si>
  <si>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</si>
  <si>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</si>
  <si>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</si>
  <si>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</si>
  <si>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</si>
  <si>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</si>
  <si>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</si>
  <si>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</si>
  <si>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</si>
  <si>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</si>
  <si>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</si>
  <si>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</si>
  <si>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</si>
  <si>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</si>
  <si>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</si>
  <si>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</si>
  <si>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</si>
  <si>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</si>
  <si>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</si>
  <si>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</si>
  <si>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</si>
  <si>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</si>
  <si>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</si>
  <si>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</si>
  <si>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</si>
  <si>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</si>
  <si>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</si>
  <si>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</si>
  <si>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</si>
  <si>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</si>
  <si>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</si>
  <si>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</si>
  <si>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</si>
  <si>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</si>
  <si>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</si>
  <si>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</si>
  <si>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</si>
  <si>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</si>
  <si>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</si>
  <si>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</si>
  <si>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</si>
  <si>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</si>
  <si>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</si>
  <si>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</si>
  <si>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</si>
  <si>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</si>
  <si>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</si>
  <si>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</si>
  <si>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</si>
  <si>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</si>
  <si>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</si>
  <si>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</si>
  <si>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</si>
  <si>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</si>
  <si>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</si>
  <si>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</si>
  <si>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</si>
  <si>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</si>
  <si>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</si>
  <si>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</si>
  <si>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</si>
  <si>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</si>
  <si>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</si>
  <si>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</si>
  <si>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</si>
  <si>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</si>
  <si>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</si>
  <si>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</si>
  <si>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</si>
  <si>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</si>
  <si>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</si>
  <si>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</si>
  <si>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</si>
  <si>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</si>
  <si>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</si>
  <si>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</si>
  <si>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</si>
  <si>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</si>
  <si>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</si>
  <si>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</si>
  <si>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</si>
  <si>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</si>
  <si>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</si>
  <si>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</si>
  <si>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</si>
  <si>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</si>
  <si>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</si>
  <si>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</si>
  <si>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</si>
  <si>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</si>
  <si>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</si>
  <si>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</si>
  <si>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</si>
  <si>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</si>
  <si>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</si>
  <si>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</si>
  <si>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</si>
  <si>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</si>
  <si>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</si>
  <si>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</si>
  <si>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</si>
  <si>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</si>
  <si>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</si>
  <si>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</si>
  <si>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</si>
  <si>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</si>
  <si>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</si>
  <si>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</si>
  <si>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</si>
  <si>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</si>
  <si>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</si>
  <si>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</si>
  <si>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</si>
  <si>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</si>
  <si>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</si>
  <si>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</si>
  <si>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</si>
  <si>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</si>
  <si>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</si>
  <si>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</si>
  <si>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</si>
  <si>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</si>
  <si>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</si>
  <si>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</si>
  <si>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</si>
  <si>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</si>
  <si>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</si>
  <si>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</si>
  <si>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</si>
  <si>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</si>
  <si>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</si>
  <si>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</si>
  <si>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</si>
  <si>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</si>
  <si>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</si>
  <si>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</si>
  <si>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</si>
  <si>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</si>
  <si>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</si>
  <si>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</si>
  <si>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</si>
  <si>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</si>
  <si>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</si>
  <si>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</si>
  <si>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</si>
  <si>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</si>
  <si>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</si>
  <si>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</si>
  <si>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</si>
  <si>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</si>
  <si>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</si>
  <si>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</si>
  <si>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</si>
  <si>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</si>
  <si>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</si>
  <si>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</si>
  <si>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</si>
  <si>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</si>
  <si>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</si>
  <si>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</si>
  <si>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</si>
  <si>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</si>
  <si>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</si>
  <si>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</si>
  <si>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</si>
  <si>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</si>
  <si>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</si>
  <si>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</si>
  <si>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</si>
  <si>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</si>
  <si>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имеет интернат (заполняют организации, указавшие в строке 01 код «0»)</t>
  </si>
  <si>
    <t xml:space="preserve">   является вечерней (сменной)</t>
  </si>
  <si>
    <t xml:space="preserve">   имеет классы очно-заочного и заочного обучения (заполняет организация, указавшая
   в строке 03 код «0»)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</si>
  <si>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</si>
  <si>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в том числе для:
         глухих</t>
  </si>
  <si>
    <t xml:space="preserve">         слабослышащих и позднооглохших</t>
  </si>
  <si>
    <t xml:space="preserve">         слепых 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</si>
  <si>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</si>
  <si>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</si>
  <si>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</si>
  <si>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</si>
  <si>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</si>
  <si>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</si>
  <si>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</si>
  <si>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</si>
  <si>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</si>
  <si>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 xml:space="preserve">   имеет отдельные классы для обучающихся с ограниченными возможностями здоровья
   (заполняют организации, указавшие в строке 05 код «0»)</t>
  </si>
  <si>
    <t xml:space="preserve">   является организацией (учреждением): специальным учебно-воспитательным
   учреждением для обучающихся с девиантным (общественно опасным) поведением</t>
  </si>
  <si>
    <t xml:space="preserve">   для детей дошкольного и младшего школьного возраста</t>
  </si>
  <si>
    <t xml:space="preserve">   для обучающихся, нуждающихся в длительном лечении</t>
  </si>
  <si>
    <t xml:space="preserve">   для обучающихся, нуждающихся в психолого-педагогической медицинской и
   социальной помощи</t>
  </si>
  <si>
    <t xml:space="preserve">   для детей-сирот и детей, оставшихся без попечения родителей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</si>
  <si>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</si>
  <si>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</si>
  <si>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</si>
  <si>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</si>
  <si>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</si>
  <si>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</si>
  <si>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</si>
  <si>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</si>
  <si>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</si>
  <si>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</si>
  <si>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</si>
  <si>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</si>
  <si>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</si>
  <si>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</si>
  <si>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</si>
  <si>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</si>
  <si>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</si>
  <si>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</si>
  <si>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</si>
  <si>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</si>
  <si>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</si>
  <si>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</si>
  <si>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</si>
  <si>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</si>
  <si>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</si>
  <si>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</si>
  <si>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</si>
  <si>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</si>
  <si>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</si>
  <si>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</si>
  <si>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</si>
  <si>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</si>
  <si>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</si>
  <si>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</si>
  <si>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</si>
  <si>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</si>
  <si>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</si>
  <si>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</si>
  <si>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</si>
  <si>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</si>
  <si>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</si>
  <si>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</si>
  <si>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</si>
  <si>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</si>
  <si>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</si>
  <si>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</si>
  <si>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</si>
  <si>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</si>
  <si>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</si>
  <si>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</si>
  <si>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</si>
  <si>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</si>
  <si>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</si>
  <si>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</si>
  <si>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</si>
  <si>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</si>
  <si>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</si>
  <si>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</si>
  <si>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</si>
  <si>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</si>
  <si>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</si>
  <si>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</si>
  <si>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</si>
  <si>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</si>
  <si>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</si>
  <si>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</si>
  <si>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</si>
  <si>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</si>
  <si>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</si>
  <si>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</si>
  <si>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</si>
  <si>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</si>
  <si>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</si>
  <si>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</si>
  <si>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</si>
  <si>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</si>
  <si>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</si>
  <si>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</si>
  <si>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</si>
  <si>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</si>
  <si>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</si>
  <si>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</si>
  <si>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</si>
  <si>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</si>
  <si>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</si>
  <si>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</si>
  <si>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</si>
  <si>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</si>
  <si>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</si>
  <si>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</si>
  <si>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</si>
  <si>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</si>
  <si>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</si>
  <si>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</si>
  <si>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</si>
  <si>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</si>
  <si>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</si>
  <si>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</si>
  <si>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</si>
  <si>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</si>
  <si>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</si>
  <si>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</si>
  <si>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</si>
  <si>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</si>
  <si>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</si>
  <si>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</si>
  <si>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</si>
  <si>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</si>
  <si>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</si>
  <si>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</si>
  <si>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</si>
  <si>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</si>
  <si>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</si>
  <si>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</si>
  <si>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</si>
  <si>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</si>
  <si>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</si>
  <si>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</si>
  <si>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</si>
  <si>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</si>
  <si>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</si>
  <si>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</si>
  <si>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</si>
  <si>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</si>
  <si>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</si>
  <si>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</si>
  <si>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</si>
  <si>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</si>
  <si>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</si>
  <si>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</si>
  <si>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</si>
  <si>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</si>
  <si>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</si>
  <si>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</si>
  <si>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</si>
  <si>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</si>
  <si>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</si>
  <si>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</si>
  <si>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</si>
  <si>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</si>
  <si>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</si>
  <si>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</si>
  <si>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</si>
  <si>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</si>
  <si>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</si>
  <si>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</si>
  <si>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</si>
  <si>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</si>
  <si>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</si>
  <si>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</si>
  <si>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</si>
  <si>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</si>
  <si>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</si>
  <si>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</si>
  <si>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</si>
  <si>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</si>
  <si>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</si>
  <si>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</si>
  <si>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</si>
  <si>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</si>
  <si>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</si>
  <si>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</si>
  <si>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</si>
  <si>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</si>
  <si>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</si>
  <si>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</si>
  <si>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</si>
  <si>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</si>
  <si>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</si>
  <si>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</si>
  <si>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</si>
  <si>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</si>
  <si>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</si>
  <si>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</si>
  <si>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</si>
  <si>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</si>
  <si>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</si>
  <si>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</si>
  <si>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</si>
  <si>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</si>
  <si>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</si>
  <si>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</si>
  <si>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</si>
  <si>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</si>
  <si>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</si>
  <si>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</si>
  <si>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</si>
  <si>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</si>
  <si>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</si>
  <si>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</si>
  <si>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</si>
  <si>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</si>
  <si>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</si>
  <si>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</si>
  <si>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</si>
  <si>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</si>
  <si>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</si>
  <si>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</si>
  <si>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</si>
  <si>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</si>
  <si>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</si>
  <si>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</si>
  <si>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</si>
  <si>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</si>
  <si>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</si>
  <si>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</si>
  <si>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</si>
  <si>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</si>
  <si>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</si>
  <si>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</si>
  <si>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</si>
  <si>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</si>
  <si>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</si>
  <si>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</si>
  <si>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</si>
  <si>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</si>
  <si>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</si>
  <si>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</si>
  <si>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</si>
  <si>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</si>
  <si>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</si>
  <si>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</si>
  <si>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</si>
  <si>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</si>
  <si>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</si>
  <si>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</si>
  <si>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</si>
  <si>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</si>
  <si>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</si>
  <si>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</si>
  <si>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</si>
  <si>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</si>
  <si>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</si>
  <si>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</si>
  <si>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</si>
  <si>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</si>
  <si>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</si>
  <si>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</si>
  <si>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</si>
  <si>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</si>
  <si>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</si>
  <si>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</si>
  <si>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</si>
  <si>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</si>
  <si>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</si>
  <si>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</si>
  <si>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</si>
  <si>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</si>
  <si>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</si>
  <si>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</si>
  <si>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</si>
  <si>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</si>
  <si>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</si>
  <si>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</si>
  <si>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</si>
  <si>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</si>
  <si>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</si>
  <si>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</si>
  <si>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</si>
  <si>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</si>
  <si>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</si>
  <si>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</si>
  <si>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</si>
  <si>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</si>
  <si>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</si>
  <si>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</si>
  <si>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</si>
  <si>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</si>
  <si>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</si>
  <si>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</si>
  <si>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</si>
  <si>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</si>
  <si>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</si>
  <si>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</si>
  <si>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</si>
  <si>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</si>
  <si>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</si>
  <si>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</si>
  <si>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</si>
  <si>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</si>
  <si>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</si>
  <si>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</si>
  <si>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</si>
  <si>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</si>
  <si>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</si>
  <si>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</si>
  <si>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</si>
  <si>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</si>
  <si>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</si>
  <si>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</si>
  <si>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</si>
  <si>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</si>
  <si>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</si>
  <si>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</si>
  <si>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</si>
  <si>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</si>
  <si>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</si>
  <si>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</si>
  <si>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</si>
  <si>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</si>
  <si>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</si>
  <si>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</si>
  <si>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</si>
  <si>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</si>
  <si>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</si>
  <si>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</si>
  <si>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</si>
  <si>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</si>
  <si>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</si>
  <si>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</si>
  <si>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</si>
  <si>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</si>
  <si>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</si>
  <si>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</si>
  <si>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</si>
  <si>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</si>
  <si>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</si>
  <si>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</si>
  <si>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</si>
  <si>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</si>
  <si>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</si>
  <si>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</si>
  <si>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</si>
  <si>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</si>
  <si>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</si>
  <si>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</si>
  <si>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</si>
  <si>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</si>
  <si>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</si>
  <si>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</si>
  <si>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</si>
  <si>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</si>
  <si>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</si>
  <si>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</si>
  <si>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</si>
  <si>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</si>
  <si>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</si>
  <si>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</si>
  <si>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</si>
  <si>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</si>
  <si>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</si>
  <si>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</si>
  <si>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</si>
  <si>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</si>
  <si>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</si>
  <si>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</si>
  <si>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</si>
  <si>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</si>
  <si>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</si>
  <si>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</si>
  <si>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</si>
  <si>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</si>
  <si>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</si>
  <si>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</si>
  <si>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</si>
  <si>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</si>
  <si>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</si>
  <si>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</si>
  <si>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</si>
  <si>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</si>
  <si>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</si>
  <si>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</si>
  <si>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</si>
  <si>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</si>
  <si>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</si>
  <si>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</si>
  <si>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</si>
  <si>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</si>
  <si>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</si>
  <si>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</si>
  <si>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</si>
  <si>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</si>
  <si>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</si>
  <si>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</si>
  <si>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</si>
  <si>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</si>
  <si>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</si>
  <si>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</si>
  <si>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</si>
  <si>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</si>
  <si>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</si>
  <si>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</si>
  <si>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</si>
  <si>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</si>
  <si>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</si>
  <si>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</si>
  <si>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</si>
  <si>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</si>
  <si>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</si>
  <si>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</si>
  <si>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</si>
  <si>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</si>
  <si>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</si>
  <si>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</si>
  <si>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</si>
  <si>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</si>
  <si>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</si>
  <si>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</si>
  <si>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</si>
  <si>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</si>
  <si>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</si>
  <si>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</si>
  <si>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</si>
  <si>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</si>
  <si>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</si>
  <si>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</si>
  <si>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</si>
  <si>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</si>
  <si>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</si>
  <si>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</si>
  <si>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</si>
  <si>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</si>
  <si>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</si>
  <si>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</si>
  <si>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</si>
  <si>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</si>
  <si>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</si>
  <si>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</si>
  <si>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</si>
  <si>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</si>
  <si>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</si>
  <si>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</si>
  <si>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</si>
  <si>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</si>
  <si>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</si>
  <si>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</si>
  <si>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</si>
  <si>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</si>
  <si>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</si>
  <si>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</si>
  <si>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</si>
  <si>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</si>
  <si>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</si>
  <si>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</si>
  <si>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</si>
  <si>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</si>
  <si>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</si>
  <si>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</si>
  <si>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</si>
  <si>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</si>
  <si>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</si>
  <si>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</si>
  <si>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</si>
  <si>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</si>
  <si>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</si>
  <si>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</si>
  <si>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</si>
  <si>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</si>
  <si>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</si>
  <si>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</si>
  <si>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</si>
  <si>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</si>
  <si>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</si>
  <si>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</si>
  <si>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</si>
  <si>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</si>
  <si>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</si>
  <si>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</si>
  <si>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</si>
  <si>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</si>
  <si>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</si>
  <si>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</si>
  <si>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</si>
  <si>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</si>
  <si>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</si>
  <si>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</si>
  <si>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</si>
  <si>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</si>
  <si>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</si>
  <si>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</si>
  <si>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</si>
  <si>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</si>
  <si>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</si>
  <si>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</si>
  <si>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</si>
  <si>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</si>
  <si>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</si>
  <si>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</si>
  <si>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</si>
  <si>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</si>
  <si>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</si>
  <si>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</si>
  <si>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</si>
  <si>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</si>
  <si>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</si>
  <si>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</si>
  <si>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</si>
  <si>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</si>
  <si>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</si>
  <si>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</si>
  <si>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</si>
  <si>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</si>
  <si>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</si>
  <si>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</si>
  <si>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</si>
  <si>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</si>
  <si>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</si>
  <si>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</si>
  <si>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</si>
  <si>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</si>
  <si>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</si>
  <si>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</si>
  <si>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</si>
  <si>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</si>
  <si>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</si>
  <si>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</si>
  <si>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</si>
  <si>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</si>
  <si>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</si>
  <si>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</si>
  <si>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</si>
  <si>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</si>
  <si>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</si>
  <si>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</si>
  <si>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</si>
  <si>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</si>
  <si>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</si>
  <si>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</si>
  <si>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</si>
  <si>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</si>
  <si>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</si>
  <si>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</si>
  <si>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</si>
  <si>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</si>
  <si>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</si>
  <si>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</si>
  <si>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</si>
  <si>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</si>
  <si>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</si>
  <si>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</si>
  <si>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</si>
  <si>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</si>
  <si>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</si>
  <si>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</si>
  <si>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</si>
  <si>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</si>
  <si>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</si>
  <si>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</si>
  <si>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</si>
  <si>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</si>
  <si>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</si>
  <si>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</si>
  <si>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</si>
  <si>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</si>
  <si>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</si>
  <si>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</si>
  <si>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</si>
  <si>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</si>
  <si>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</si>
  <si>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</si>
  <si>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</si>
  <si>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</si>
  <si>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</si>
  <si>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</si>
  <si>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</si>
  <si>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</si>
  <si>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</si>
  <si>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</si>
  <si>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</si>
  <si>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</si>
  <si>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</si>
  <si>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</si>
  <si>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</si>
  <si>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</si>
  <si>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</si>
  <si>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</si>
  <si>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</si>
  <si>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</si>
  <si>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</si>
  <si>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</si>
  <si>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</si>
  <si>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</si>
  <si>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</si>
  <si>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</si>
  <si>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</si>
  <si>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</si>
  <si>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</si>
  <si>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</si>
  <si>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</si>
  <si>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</si>
  <si>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</si>
  <si>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</si>
  <si>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</si>
  <si>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</si>
  <si>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</si>
  <si>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</si>
  <si>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</si>
  <si>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</si>
  <si>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</si>
  <si>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</si>
  <si>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</si>
  <si>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</si>
  <si>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</si>
  <si>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</si>
  <si>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</si>
  <si>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</si>
  <si>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</si>
  <si>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</si>
  <si>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</si>
  <si>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</si>
  <si>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</si>
  <si>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</si>
  <si>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</si>
  <si>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</si>
  <si>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</si>
  <si>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</si>
  <si>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</si>
  <si>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</si>
  <si>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</si>
  <si>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</si>
  <si>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</si>
  <si>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</si>
  <si>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</si>
  <si>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</si>
  <si>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</si>
  <si>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</si>
  <si>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</si>
  <si>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</si>
  <si>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</si>
  <si>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</si>
  <si>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</si>
  <si>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</si>
  <si>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</si>
  <si>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</si>
  <si>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</si>
  <si>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</si>
  <si>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</si>
  <si>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</si>
  <si>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</si>
  <si>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</si>
  <si>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</si>
  <si>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</si>
  <si>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</si>
  <si>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</si>
  <si>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</si>
  <si>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</si>
  <si>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</si>
  <si>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</si>
  <si>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</si>
  <si>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</si>
  <si>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</si>
  <si>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</si>
  <si>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</si>
  <si>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</si>
  <si>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</si>
  <si>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</si>
  <si>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</si>
  <si>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</si>
  <si>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</si>
  <si>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</si>
  <si>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</si>
  <si>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</si>
  <si>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</si>
  <si>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</si>
  <si>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</si>
  <si>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</si>
  <si>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</si>
  <si>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</si>
  <si>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</si>
  <si>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</si>
  <si>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</si>
  <si>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</si>
  <si>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</si>
  <si>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</si>
  <si>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</si>
  <si>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</si>
  <si>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</si>
  <si>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</si>
  <si>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</si>
  <si>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</si>
  <si>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</si>
  <si>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</si>
  <si>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</si>
  <si>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</si>
  <si>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</si>
  <si>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</si>
  <si>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</si>
  <si>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</si>
  <si>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</si>
  <si>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</si>
  <si>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</si>
  <si>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</si>
  <si>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</si>
  <si>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</si>
  <si>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</si>
  <si>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</si>
  <si>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</si>
  <si>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</si>
  <si>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</si>
  <si>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</si>
  <si>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</si>
  <si>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</si>
  <si>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</si>
  <si>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</si>
  <si>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</si>
  <si>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</si>
  <si>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</si>
  <si>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</si>
  <si>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</si>
  <si>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</si>
  <si>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</si>
  <si>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</si>
  <si>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</si>
  <si>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</si>
  <si>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</si>
  <si>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</si>
  <si>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</si>
  <si>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</si>
  <si>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</si>
  <si>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</si>
  <si>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</si>
  <si>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</si>
  <si>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</si>
  <si>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</si>
  <si>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</si>
  <si>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</si>
  <si>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</si>
  <si>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</si>
  <si>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</si>
  <si>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</si>
  <si>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</si>
  <si>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</si>
  <si>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</si>
  <si>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</si>
  <si>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</si>
  <si>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</si>
  <si>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</si>
  <si>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</si>
  <si>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</si>
  <si>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</si>
  <si>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</si>
  <si>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</si>
  <si>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</si>
  <si>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</si>
  <si>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</si>
  <si>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</si>
  <si>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</si>
  <si>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</si>
  <si>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</si>
  <si>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</si>
  <si>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</si>
  <si>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</si>
  <si>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</si>
  <si>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</si>
  <si>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</si>
  <si>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</si>
  <si>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</si>
  <si>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</si>
  <si>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</si>
  <si>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</si>
  <si>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</si>
  <si>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</si>
  <si>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</si>
  <si>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</si>
  <si>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</si>
  <si>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</si>
  <si>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</si>
  <si>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</si>
  <si>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</si>
  <si>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</si>
  <si>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</si>
  <si>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</si>
  <si>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</si>
  <si>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 xml:space="preserve">   центром образования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</si>
  <si>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</si>
  <si>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</si>
  <si>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</si>
  <si>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</si>
  <si>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</si>
  <si>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</si>
  <si>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</si>
  <si>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</si>
  <si>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</si>
  <si>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</si>
  <si>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</si>
  <si>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</si>
  <si>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</si>
  <si>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</si>
  <si>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</si>
  <si>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</si>
  <si>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</si>
  <si>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</si>
  <si>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</si>
  <si>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</si>
  <si>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</si>
  <si>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</si>
  <si>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</si>
  <si>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</si>
  <si>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</si>
  <si>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</si>
  <si>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</si>
  <si>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</si>
  <si>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</si>
  <si>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</si>
  <si>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</si>
  <si>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</si>
  <si>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</si>
  <si>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</si>
  <si>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</si>
  <si>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</si>
  <si>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</si>
  <si>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</si>
  <si>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</si>
  <si>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</si>
  <si>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</si>
  <si>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</si>
  <si>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</si>
  <si>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</si>
  <si>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</si>
  <si>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</si>
  <si>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</si>
  <si>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</si>
  <si>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</si>
  <si>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</si>
  <si>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</si>
  <si>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</si>
  <si>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</si>
  <si>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</si>
  <si>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</si>
  <si>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</si>
  <si>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</si>
  <si>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</si>
  <si>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</si>
  <si>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</si>
  <si>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</si>
  <si>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</si>
  <si>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</si>
  <si>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</si>
  <si>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</si>
  <si>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</si>
  <si>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</si>
  <si>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</si>
  <si>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</si>
  <si>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</si>
  <si>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</si>
  <si>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</si>
  <si>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</si>
  <si>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</si>
  <si>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</si>
  <si>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</si>
  <si>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</si>
  <si>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</si>
  <si>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</si>
  <si>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</si>
  <si>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</si>
  <si>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</si>
  <si>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</si>
  <si>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</si>
  <si>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</si>
  <si>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</si>
  <si>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</si>
  <si>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</si>
  <si>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</si>
  <si>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</si>
  <si>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</si>
  <si>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</si>
  <si>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</si>
  <si>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</si>
  <si>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</si>
  <si>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</si>
  <si>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</si>
  <si>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</si>
  <si>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</si>
  <si>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</si>
  <si>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</si>
  <si>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</si>
  <si>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</si>
  <si>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</si>
  <si>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</si>
  <si>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</si>
  <si>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</si>
  <si>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</si>
  <si>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</si>
  <si>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</si>
  <si>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</si>
  <si>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</si>
  <si>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</si>
  <si>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</si>
  <si>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</si>
  <si>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</si>
  <si>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</si>
  <si>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</si>
  <si>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</si>
  <si>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</si>
  <si>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</si>
  <si>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</si>
  <si>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</si>
  <si>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</si>
  <si>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</si>
  <si>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</si>
  <si>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</si>
  <si>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</si>
  <si>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</si>
  <si>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</si>
  <si>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</si>
  <si>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</si>
  <si>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</si>
  <si>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</si>
  <si>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</si>
  <si>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</si>
  <si>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</si>
  <si>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</si>
  <si>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</si>
  <si>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</si>
  <si>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</si>
  <si>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</si>
  <si>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</si>
  <si>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</si>
  <si>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</si>
  <si>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</si>
  <si>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</si>
  <si>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</si>
  <si>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</si>
  <si>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</si>
  <si>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</si>
  <si>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</si>
  <si>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</si>
  <si>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</si>
  <si>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</si>
  <si>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</si>
  <si>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</si>
  <si>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</si>
  <si>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</si>
  <si>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</si>
  <si>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</si>
  <si>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</si>
  <si>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</si>
  <si>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</si>
  <si>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</si>
  <si>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</si>
  <si>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</si>
  <si>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</si>
  <si>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</si>
  <si>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</si>
  <si>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</si>
  <si>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</si>
  <si>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</si>
  <si>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</si>
  <si>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</si>
  <si>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</si>
  <si>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</si>
  <si>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</si>
  <si>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</si>
  <si>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</si>
  <si>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</si>
  <si>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</si>
  <si>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</si>
  <si>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</si>
  <si>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</si>
  <si>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</si>
  <si>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</si>
  <si>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</si>
  <si>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</si>
  <si>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</si>
  <si>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</si>
  <si>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</si>
  <si>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</si>
  <si>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</si>
  <si>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</si>
  <si>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</si>
  <si>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</si>
  <si>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</si>
  <si>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</si>
  <si>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</si>
  <si>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</si>
  <si>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</si>
  <si>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</si>
  <si>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</si>
  <si>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</si>
  <si>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</si>
  <si>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</si>
  <si>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</si>
  <si>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</si>
  <si>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</si>
  <si>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</si>
  <si>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</si>
  <si>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</si>
  <si>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</si>
  <si>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</si>
  <si>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</si>
  <si>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</si>
  <si>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</si>
  <si>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</si>
  <si>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</si>
  <si>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</si>
  <si>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</si>
  <si>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</si>
  <si>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</si>
  <si>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</si>
  <si>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</si>
  <si>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</si>
  <si>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</si>
  <si>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</si>
  <si>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</si>
  <si>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</si>
  <si>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</si>
  <si>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</si>
  <si>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</si>
  <si>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</si>
  <si>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</si>
  <si>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</si>
  <si>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</si>
  <si>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</si>
  <si>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</si>
  <si>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</si>
  <si>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</si>
  <si>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</si>
  <si>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</si>
  <si>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</si>
  <si>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</si>
  <si>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</si>
  <si>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</si>
  <si>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</si>
  <si>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</si>
  <si>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</si>
  <si>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</si>
  <si>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</si>
  <si>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</si>
  <si>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</si>
  <si>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</si>
  <si>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</si>
  <si>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</si>
  <si>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</si>
  <si>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</si>
  <si>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</si>
  <si>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</si>
  <si>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</si>
  <si>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</si>
  <si>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</si>
  <si>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</si>
  <si>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</si>
  <si>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</si>
  <si>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</si>
  <si>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</si>
  <si>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</si>
  <si>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</si>
  <si>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</si>
  <si>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</si>
  <si>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</si>
  <si>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</si>
  <si>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</si>
  <si>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</si>
  <si>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</si>
  <si>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</si>
  <si>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</si>
  <si>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</si>
  <si>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</si>
  <si>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</si>
  <si>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</si>
  <si>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</si>
  <si>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</si>
  <si>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</si>
  <si>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</si>
  <si>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</si>
  <si>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</si>
  <si>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</si>
  <si>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</si>
  <si>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</si>
  <si>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</si>
  <si>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</si>
  <si>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</si>
  <si>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</si>
  <si>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</si>
  <si>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</si>
  <si>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</si>
  <si>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</si>
  <si>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</si>
  <si>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</si>
  <si>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</si>
  <si>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</si>
  <si>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</si>
  <si>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</si>
  <si>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</si>
  <si>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</si>
  <si>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</si>
  <si>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</si>
  <si>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</si>
  <si>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</si>
  <si>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</si>
  <si>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</si>
  <si>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</si>
  <si>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</si>
  <si>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</si>
  <si>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</si>
  <si>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</si>
  <si>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</si>
  <si>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</si>
  <si>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</si>
  <si>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</si>
  <si>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</si>
  <si>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</si>
  <si>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</si>
  <si>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</si>
  <si>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</si>
  <si>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</si>
  <si>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</si>
  <si>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</si>
  <si>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</si>
  <si>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</si>
  <si>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</si>
  <si>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</si>
  <si>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</si>
  <si>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</si>
  <si>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</si>
  <si>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</si>
  <si>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</si>
  <si>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</si>
  <si>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</si>
  <si>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</si>
  <si>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</si>
  <si>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</si>
  <si>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</si>
  <si>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</si>
  <si>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</si>
  <si>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</si>
  <si>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</si>
  <si>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</si>
  <si>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</si>
  <si>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</si>
  <si>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</si>
  <si>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</si>
  <si>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</si>
  <si>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</si>
  <si>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</si>
  <si>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</si>
  <si>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</si>
  <si>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</si>
  <si>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</si>
  <si>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</si>
  <si>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</si>
  <si>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</si>
  <si>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</si>
  <si>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</si>
  <si>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</si>
  <si>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</si>
  <si>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</si>
  <si>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</si>
  <si>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</si>
  <si>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</si>
  <si>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</si>
  <si>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</si>
  <si>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</si>
  <si>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</si>
  <si>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</si>
  <si>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</si>
  <si>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</si>
  <si>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</si>
  <si>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</si>
  <si>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</si>
  <si>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</si>
  <si>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</si>
  <si>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</si>
  <si>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</si>
  <si>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</si>
  <si>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</si>
  <si>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</si>
  <si>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</si>
  <si>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</si>
  <si>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</si>
  <si>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</si>
  <si>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</si>
  <si>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</si>
  <si>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</si>
  <si>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</si>
  <si>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</si>
  <si>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</si>
  <si>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</si>
  <si>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</si>
  <si>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</si>
  <si>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</si>
  <si>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</si>
  <si>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</si>
  <si>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</si>
  <si>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</si>
  <si>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</si>
  <si>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</si>
  <si>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</si>
  <si>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</si>
  <si>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</si>
  <si>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</si>
  <si>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</si>
  <si>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</si>
  <si>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</si>
  <si>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</si>
  <si>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</si>
  <si>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</si>
  <si>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</si>
  <si>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</si>
  <si>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</si>
  <si>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</si>
  <si>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</si>
  <si>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</si>
  <si>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</si>
  <si>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</si>
  <si>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</si>
  <si>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</si>
  <si>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</si>
  <si>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</si>
  <si>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</si>
  <si>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</si>
  <si>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</si>
  <si>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</si>
  <si>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</si>
  <si>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</si>
  <si>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</si>
  <si>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</si>
  <si>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</si>
  <si>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</si>
  <si>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</si>
  <si>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</si>
  <si>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</si>
  <si>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</si>
  <si>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</si>
  <si>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</si>
  <si>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</si>
  <si>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</si>
  <si>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</si>
  <si>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</si>
  <si>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</si>
  <si>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</si>
  <si>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</si>
  <si>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</si>
  <si>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</si>
  <si>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</si>
  <si>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</si>
  <si>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</si>
  <si>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</si>
  <si>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</si>
  <si>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</si>
  <si>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</si>
  <si>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</si>
  <si>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</si>
  <si>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</si>
  <si>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</si>
  <si>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</si>
  <si>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</si>
  <si>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</si>
  <si>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</si>
  <si>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</si>
  <si>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</si>
  <si>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</si>
  <si>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</si>
  <si>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</si>
  <si>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</si>
  <si>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</si>
  <si>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</si>
  <si>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</si>
  <si>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</si>
  <si>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</si>
  <si>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</si>
  <si>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</si>
  <si>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</si>
  <si>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</si>
  <si>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</si>
  <si>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</si>
  <si>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</si>
  <si>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</si>
  <si>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</si>
  <si>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</si>
  <si>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</si>
  <si>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</si>
  <si>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</si>
  <si>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</si>
  <si>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</si>
  <si>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</si>
  <si>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</si>
  <si>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</si>
  <si>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</si>
  <si>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</si>
  <si>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</si>
  <si>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</si>
  <si>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</si>
  <si>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</si>
  <si>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</si>
  <si>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</si>
  <si>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</si>
  <si>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</si>
  <si>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</si>
  <si>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</si>
  <si>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</si>
  <si>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</si>
  <si>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</si>
  <si>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</si>
  <si>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</si>
  <si>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</si>
  <si>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</si>
  <si>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</si>
  <si>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</si>
  <si>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</si>
  <si>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</si>
  <si>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</si>
  <si>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</si>
  <si>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</si>
  <si>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</si>
  <si>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</si>
  <si>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</si>
  <si>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</si>
  <si>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</si>
  <si>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</si>
  <si>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</si>
  <si>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</si>
  <si>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</si>
  <si>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</si>
  <si>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</si>
  <si>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</si>
  <si>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</si>
  <si>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</si>
  <si>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</si>
  <si>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</si>
  <si>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</si>
  <si>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</si>
  <si>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</si>
  <si>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</si>
  <si>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</si>
  <si>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</si>
  <si>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</si>
  <si>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</si>
  <si>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</si>
  <si>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</si>
  <si>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</si>
  <si>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</si>
  <si>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</si>
  <si>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</si>
  <si>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</si>
  <si>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</si>
  <si>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</si>
  <si>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</si>
  <si>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</si>
  <si>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</si>
  <si>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</si>
  <si>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</si>
  <si>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</si>
  <si>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</si>
  <si>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</si>
  <si>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</si>
  <si>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</si>
  <si>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</si>
  <si>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</si>
  <si>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</si>
  <si>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</si>
  <si>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</si>
  <si>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</si>
  <si>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</si>
  <si>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</si>
  <si>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</si>
  <si>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</si>
  <si>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</si>
  <si>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</si>
  <si>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</si>
  <si>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</si>
  <si>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</si>
  <si>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</si>
  <si>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</si>
  <si>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</si>
  <si>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</si>
  <si>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</si>
  <si>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</si>
  <si>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</si>
  <si>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</si>
  <si>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</si>
  <si>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</si>
  <si>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</si>
  <si>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</si>
  <si>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</si>
  <si>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</si>
  <si>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</si>
  <si>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</si>
  <si>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</si>
  <si>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</si>
  <si>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</si>
  <si>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</si>
  <si>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</si>
  <si>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</si>
  <si>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</si>
  <si>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</si>
  <si>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</si>
  <si>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</si>
  <si>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</si>
  <si>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</si>
  <si>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</si>
  <si>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</si>
  <si>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</si>
  <si>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</si>
  <si>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</si>
  <si>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</si>
  <si>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</si>
  <si>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</si>
  <si>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</si>
  <si>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</si>
  <si>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</si>
  <si>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</si>
  <si>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</si>
  <si>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</si>
  <si>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</si>
  <si>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</si>
  <si>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</si>
  <si>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</si>
  <si>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</si>
  <si>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</si>
  <si>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</si>
  <si>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</si>
  <si>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</si>
  <si>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</si>
  <si>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</si>
  <si>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</si>
  <si>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</si>
  <si>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</si>
  <si>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</si>
  <si>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</si>
  <si>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</si>
  <si>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</si>
  <si>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</si>
  <si>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</si>
  <si>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</si>
  <si>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</si>
  <si>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</si>
  <si>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</si>
  <si>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</si>
  <si>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</si>
  <si>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</si>
  <si>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</si>
  <si>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</si>
  <si>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</si>
  <si>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</si>
  <si>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</si>
  <si>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</si>
  <si>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</si>
  <si>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</si>
  <si>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</si>
  <si>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</si>
  <si>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</si>
  <si>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</si>
  <si>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</si>
  <si>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</si>
  <si>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</si>
  <si>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</si>
  <si>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</si>
  <si>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</si>
  <si>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</si>
  <si>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</si>
  <si>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</si>
  <si>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</si>
  <si>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</si>
  <si>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</si>
  <si>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</si>
  <si>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</si>
  <si>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</si>
  <si>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</si>
  <si>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</si>
  <si>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</si>
  <si>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</si>
  <si>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</si>
  <si>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</si>
  <si>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</si>
  <si>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</si>
  <si>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</si>
  <si>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</si>
  <si>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</si>
  <si>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</si>
  <si>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</si>
  <si>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</si>
  <si>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</si>
  <si>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</si>
  <si>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</si>
  <si>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</si>
  <si>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</si>
  <si>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</si>
  <si>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</si>
  <si>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</si>
  <si>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</si>
  <si>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</si>
  <si>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</si>
  <si>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</si>
  <si>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</si>
  <si>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</si>
  <si>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</si>
  <si>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</si>
  <si>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</si>
  <si>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</si>
  <si>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</si>
  <si>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</si>
  <si>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</si>
  <si>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</si>
  <si>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</si>
  <si>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</si>
  <si>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</si>
  <si>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</si>
  <si>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</si>
  <si>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</si>
  <si>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</si>
  <si>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</si>
  <si>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</si>
  <si>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</si>
  <si>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</si>
  <si>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</si>
  <si>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</si>
  <si>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</si>
  <si>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</si>
  <si>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</si>
  <si>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</si>
  <si>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</si>
  <si>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</si>
  <si>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</si>
  <si>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</si>
  <si>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</si>
  <si>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</si>
  <si>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</si>
  <si>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</si>
  <si>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</si>
  <si>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</si>
  <si>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</si>
  <si>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</si>
  <si>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</si>
  <si>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</si>
  <si>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</si>
  <si>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</si>
  <si>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</si>
  <si>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</si>
  <si>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</si>
  <si>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</si>
  <si>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</si>
  <si>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</si>
  <si>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</si>
  <si>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</si>
  <si>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</si>
  <si>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</si>
  <si>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</si>
  <si>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</si>
  <si>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</si>
  <si>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</si>
  <si>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</si>
  <si>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</si>
  <si>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</si>
  <si>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</si>
  <si>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</si>
  <si>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</si>
  <si>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</si>
  <si>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</si>
  <si>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</si>
  <si>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</si>
  <si>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</si>
  <si>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</si>
  <si>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</si>
  <si>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</si>
  <si>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</si>
  <si>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</si>
  <si>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</si>
  <si>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</si>
  <si>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</si>
  <si>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</si>
  <si>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</si>
  <si>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</si>
  <si>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</si>
  <si>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</si>
  <si>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</si>
  <si>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</si>
  <si>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</si>
  <si>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</si>
  <si>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</si>
  <si>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</si>
  <si>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</si>
  <si>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</si>
  <si>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</si>
  <si>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</si>
  <si>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</si>
  <si>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</si>
  <si>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</si>
  <si>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</si>
  <si>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</si>
  <si>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</si>
  <si>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</si>
  <si>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</si>
  <si>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</si>
  <si>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</si>
  <si>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</si>
  <si>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</si>
  <si>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</si>
  <si>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</si>
  <si>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</si>
  <si>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</si>
  <si>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</si>
  <si>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</si>
  <si>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</si>
  <si>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</si>
  <si>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</si>
  <si>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</si>
  <si>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</si>
  <si>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</si>
  <si>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</si>
  <si>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</si>
  <si>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</si>
  <si>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</si>
  <si>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</si>
  <si>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</si>
  <si>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</si>
  <si>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</si>
  <si>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</si>
  <si>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</si>
  <si>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</si>
  <si>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</si>
  <si>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</si>
  <si>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</si>
  <si>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</si>
  <si>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</si>
  <si>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</si>
  <si>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</si>
  <si>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</si>
  <si>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</si>
  <si>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</si>
  <si>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</si>
  <si>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</si>
  <si>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</si>
  <si>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</si>
  <si>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</si>
  <si>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</si>
  <si>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</si>
  <si>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</si>
  <si>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</si>
  <si>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</si>
  <si>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</si>
  <si>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</si>
  <si>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</si>
  <si>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</si>
  <si>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</si>
  <si>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</si>
  <si>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</si>
  <si>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</si>
  <si>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</si>
  <si>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</si>
  <si>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</si>
  <si>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</si>
  <si>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</si>
  <si>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</si>
  <si>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</si>
  <si>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</si>
  <si>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</si>
  <si>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</si>
  <si>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</si>
  <si>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</si>
  <si>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</si>
  <si>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</si>
  <si>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</si>
  <si>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</si>
  <si>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</si>
  <si>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</si>
  <si>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</si>
  <si>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</si>
  <si>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</si>
  <si>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</si>
  <si>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</si>
  <si>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</si>
  <si>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</si>
  <si>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</si>
  <si>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</si>
  <si>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</si>
  <si>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</si>
  <si>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</si>
  <si>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</si>
  <si>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</si>
  <si>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</si>
  <si>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</si>
  <si>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</si>
  <si>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</si>
  <si>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</si>
  <si>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</si>
  <si>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</si>
  <si>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</si>
  <si>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</si>
  <si>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</si>
  <si>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</si>
  <si>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</si>
  <si>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</si>
  <si>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</si>
  <si>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</si>
  <si>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</si>
  <si>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</si>
  <si>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</si>
  <si>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</si>
  <si>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</si>
  <si>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</si>
  <si>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</si>
  <si>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</si>
  <si>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</si>
  <si>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</si>
  <si>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</si>
  <si>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</si>
  <si>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</si>
  <si>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</si>
  <si>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</si>
  <si>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</si>
  <si>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</si>
  <si>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</si>
  <si>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</si>
  <si>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</si>
  <si>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</si>
  <si>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</si>
  <si>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</si>
  <si>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</si>
  <si>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</si>
  <si>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</si>
  <si>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</si>
  <si>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</si>
  <si>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</si>
  <si>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</si>
  <si>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</si>
  <si>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</si>
  <si>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</si>
  <si>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</si>
  <si>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</si>
  <si>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</si>
  <si>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</si>
  <si>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</si>
  <si>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</si>
  <si>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</si>
  <si>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</si>
  <si>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</si>
  <si>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</si>
  <si>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</si>
  <si>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</si>
  <si>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</si>
  <si>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</si>
  <si>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</si>
  <si>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</si>
  <si>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</si>
  <si>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</si>
  <si>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</si>
  <si>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</si>
  <si>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</si>
  <si>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</si>
  <si>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</si>
  <si>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</si>
  <si>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</si>
  <si>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</si>
  <si>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</si>
  <si>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</si>
  <si>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</si>
  <si>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</si>
  <si>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</si>
  <si>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</si>
  <si>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</si>
  <si>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</si>
  <si>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</si>
  <si>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</si>
  <si>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</si>
  <si>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</si>
  <si>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</si>
  <si>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</si>
  <si>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</si>
  <si>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</si>
  <si>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</si>
  <si>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</si>
  <si>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</si>
  <si>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</si>
  <si>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</si>
  <si>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</si>
  <si>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</si>
  <si>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</si>
  <si>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</si>
  <si>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</si>
  <si>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</si>
  <si>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</si>
  <si>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</si>
  <si>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</si>
  <si>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</si>
  <si>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</si>
  <si>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</si>
  <si>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</si>
  <si>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</si>
  <si>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</si>
  <si>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</si>
  <si>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</si>
  <si>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</si>
  <si>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</si>
  <si>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</si>
  <si>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</si>
  <si>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</si>
  <si>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</si>
  <si>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</si>
  <si>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</si>
  <si>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</si>
  <si>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</si>
  <si>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</si>
  <si>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</si>
  <si>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</si>
  <si>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</si>
  <si>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</si>
  <si>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</si>
  <si>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</si>
  <si>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</si>
  <si>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</si>
  <si>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</si>
  <si>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</si>
  <si>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</si>
  <si>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</si>
  <si>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</si>
  <si>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</si>
  <si>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</si>
  <si>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</si>
  <si>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</si>
  <si>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</si>
  <si>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</si>
  <si>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</si>
  <si>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</si>
  <si>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</si>
  <si>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</si>
  <si>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</si>
  <si>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</si>
  <si>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</si>
  <si>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</si>
  <si>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</si>
  <si>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</si>
  <si>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</si>
  <si>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</si>
  <si>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</si>
  <si>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</si>
  <si>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</si>
  <si>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</si>
  <si>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</si>
  <si>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</si>
  <si>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</si>
  <si>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</si>
  <si>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</si>
  <si>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</si>
  <si>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</si>
  <si>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</si>
  <si>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</si>
  <si>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</si>
  <si>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</si>
  <si>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</si>
  <si>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</si>
  <si>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</si>
  <si>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</si>
  <si>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</si>
  <si>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</si>
  <si>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</si>
  <si>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</si>
  <si>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</si>
  <si>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</si>
  <si>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</si>
  <si>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</si>
  <si>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</si>
  <si>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</si>
  <si>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</si>
  <si>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</si>
  <si>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</si>
  <si>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</si>
  <si>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</si>
  <si>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</si>
  <si>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</si>
  <si>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</si>
  <si>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</si>
  <si>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</si>
  <si>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</si>
  <si>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</si>
  <si>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</si>
  <si>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</si>
  <si>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</si>
  <si>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</si>
  <si>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</si>
  <si>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</si>
  <si>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</si>
  <si>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</si>
  <si>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</si>
  <si>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</si>
  <si>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</si>
  <si>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</si>
  <si>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</si>
  <si>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</si>
  <si>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</si>
  <si>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</si>
  <si>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</si>
  <si>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</si>
  <si>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</si>
  <si>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</si>
  <si>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</si>
  <si>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</si>
  <si>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</si>
  <si>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</si>
  <si>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</si>
  <si>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</si>
  <si>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</si>
  <si>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</si>
  <si>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</si>
  <si>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</si>
  <si>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</si>
  <si>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</si>
  <si>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</si>
  <si>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</si>
  <si>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</si>
  <si>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</si>
  <si>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</si>
  <si>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</si>
  <si>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</si>
  <si>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</si>
  <si>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</si>
  <si>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</si>
  <si>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</si>
  <si>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</si>
  <si>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</si>
  <si>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</si>
  <si>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</si>
  <si>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</si>
  <si>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</si>
  <si>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</si>
  <si>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</si>
  <si>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</si>
  <si>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</si>
  <si>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</si>
  <si>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</si>
  <si>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</si>
  <si>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</si>
  <si>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</si>
  <si>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</si>
  <si>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</si>
  <si>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</si>
  <si>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</si>
  <si>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</si>
  <si>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</si>
  <si>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</si>
  <si>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</si>
  <si>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</si>
  <si>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</si>
  <si>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</si>
  <si>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</si>
  <si>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</si>
  <si>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</si>
  <si>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</si>
  <si>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</si>
  <si>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</si>
  <si>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</si>
  <si>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</si>
  <si>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</si>
  <si>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</si>
  <si>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</si>
  <si>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</si>
  <si>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</si>
  <si>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</si>
  <si>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</si>
  <si>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</si>
  <si>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</si>
  <si>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</si>
  <si>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</si>
  <si>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</si>
  <si>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</si>
  <si>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</si>
  <si>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</si>
  <si>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</si>
  <si>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</si>
  <si>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</si>
  <si>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</si>
  <si>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</si>
  <si>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</si>
  <si>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</si>
  <si>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</si>
  <si>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</si>
  <si>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</si>
  <si>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</si>
  <si>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</si>
  <si>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</si>
  <si>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</si>
  <si>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</si>
  <si>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</si>
  <si>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</si>
  <si>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</si>
  <si>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</si>
  <si>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</si>
  <si>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</si>
  <si>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</si>
  <si>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</si>
  <si>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</si>
  <si>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</si>
  <si>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</si>
  <si>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</si>
  <si>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</si>
  <si>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</si>
  <si>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</si>
  <si>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</si>
  <si>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</si>
  <si>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</si>
  <si>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</si>
  <si>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</si>
  <si>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</si>
  <si>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</si>
  <si>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</si>
  <si>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</si>
  <si>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</si>
  <si>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</si>
  <si>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</si>
  <si>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</si>
  <si>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</si>
  <si>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</si>
  <si>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</si>
  <si>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</si>
  <si>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</si>
  <si>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</si>
  <si>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</si>
  <si>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</si>
  <si>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</si>
  <si>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</si>
  <si>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</si>
  <si>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</si>
  <si>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</si>
  <si>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</si>
  <si>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</si>
  <si>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</si>
  <si>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</si>
  <si>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</si>
  <si>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</si>
  <si>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</si>
  <si>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</si>
  <si>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</si>
  <si>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</si>
  <si>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</si>
  <si>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</si>
  <si>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</si>
  <si>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</si>
  <si>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</si>
  <si>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</si>
  <si>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</si>
  <si>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</si>
  <si>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</si>
  <si>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</si>
  <si>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</si>
  <si>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</si>
  <si>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</si>
  <si>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</si>
  <si>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</si>
  <si>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</si>
  <si>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</si>
  <si>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</si>
  <si>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</si>
  <si>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</si>
  <si>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</si>
  <si>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</si>
  <si>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</si>
  <si>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</si>
  <si>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</si>
  <si>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</si>
  <si>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</si>
  <si>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</si>
  <si>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</si>
  <si>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</si>
  <si>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</si>
  <si>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</si>
  <si>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</si>
  <si>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</si>
  <si>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</si>
  <si>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</si>
  <si>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</si>
  <si>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</si>
  <si>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</si>
  <si>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</si>
  <si>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</si>
  <si>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</si>
  <si>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</si>
  <si>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</si>
  <si>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</si>
  <si>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</si>
  <si>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</si>
  <si>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</si>
  <si>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</si>
  <si>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</si>
  <si>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</si>
  <si>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</si>
  <si>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</si>
  <si>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</si>
  <si>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</si>
  <si>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</si>
  <si>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</si>
  <si>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</si>
  <si>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</si>
  <si>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</si>
  <si>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</si>
  <si>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</si>
  <si>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</si>
  <si>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</si>
  <si>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</si>
  <si>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</si>
  <si>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</si>
  <si>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</si>
  <si>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</si>
  <si>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</si>
  <si>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</si>
  <si>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</si>
  <si>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</si>
  <si>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</si>
  <si>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</si>
  <si>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</si>
  <si>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</si>
  <si>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</si>
  <si>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</si>
  <si>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</si>
  <si>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</si>
  <si>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</si>
  <si>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</si>
  <si>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</si>
  <si>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</si>
  <si>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</si>
  <si>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</si>
  <si>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</si>
  <si>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</si>
  <si>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</si>
  <si>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</si>
  <si>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</si>
  <si>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</si>
  <si>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</si>
  <si>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</si>
  <si>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</si>
  <si>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</si>
  <si>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</si>
  <si>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</si>
  <si>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</si>
  <si>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</si>
  <si>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</si>
  <si>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</si>
  <si>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</si>
  <si>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</si>
  <si>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</si>
  <si>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</si>
  <si>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</si>
  <si>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</si>
  <si>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</si>
  <si>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</si>
  <si>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</si>
  <si>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</si>
  <si>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</si>
  <si>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</si>
  <si>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</si>
  <si>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</si>
  <si>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</si>
  <si>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</si>
  <si>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</si>
  <si>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</si>
  <si>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</si>
  <si>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</si>
  <si>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</si>
  <si>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</si>
  <si>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</si>
  <si>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</si>
  <si>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</si>
  <si>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</si>
  <si>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</si>
  <si>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</si>
  <si>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</si>
  <si>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</si>
  <si>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</si>
  <si>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</si>
  <si>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</si>
  <si>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</si>
  <si>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</si>
  <si>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</si>
  <si>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</si>
  <si>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</si>
  <si>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</si>
  <si>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</si>
  <si>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</si>
  <si>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</si>
  <si>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</si>
  <si>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</si>
  <si>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</si>
  <si>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</si>
  <si>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</si>
  <si>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</si>
  <si>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</si>
  <si>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</si>
  <si>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</si>
  <si>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</si>
  <si>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</si>
  <si>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</si>
  <si>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</si>
  <si>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</si>
  <si>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</si>
  <si>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</si>
  <si>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</si>
  <si>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</si>
  <si>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</si>
  <si>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</si>
  <si>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</si>
  <si>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</si>
  <si>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</si>
  <si>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</si>
  <si>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</si>
  <si>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</si>
  <si>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</si>
  <si>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</si>
  <si>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</si>
  <si>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</si>
  <si>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</si>
  <si>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</si>
  <si>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</si>
  <si>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</si>
  <si>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</si>
  <si>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</si>
  <si>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</si>
  <si>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</si>
  <si>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</si>
  <si>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</si>
  <si>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</si>
  <si>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</si>
  <si>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</si>
  <si>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</si>
  <si>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</si>
  <si>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</si>
  <si>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</si>
  <si>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</si>
  <si>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</si>
  <si>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</si>
  <si>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</si>
  <si>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</si>
  <si>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</si>
  <si>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</si>
  <si>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</si>
  <si>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</si>
  <si>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</si>
  <si>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</si>
  <si>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</si>
  <si>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</si>
  <si>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</si>
  <si>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</si>
  <si>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</si>
  <si>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</si>
  <si>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</si>
  <si>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</si>
  <si>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</si>
  <si>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</si>
  <si>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</si>
  <si>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</si>
  <si>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</si>
  <si>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</si>
  <si>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</si>
  <si>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</si>
  <si>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</si>
  <si>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</si>
  <si>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</si>
  <si>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</si>
  <si>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</si>
  <si>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</si>
  <si>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</si>
  <si>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</si>
  <si>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</si>
  <si>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</si>
  <si>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</si>
  <si>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</si>
  <si>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</si>
  <si>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</si>
  <si>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</si>
  <si>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</si>
  <si>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</si>
  <si>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</si>
  <si>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</si>
  <si>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</si>
  <si>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</si>
  <si>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</si>
  <si>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</si>
  <si>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</si>
  <si>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</si>
  <si>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</si>
  <si>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</si>
  <si>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</si>
  <si>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</si>
  <si>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</si>
  <si>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</si>
  <si>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</si>
  <si>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</si>
  <si>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</si>
  <si>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</si>
  <si>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</si>
  <si>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</si>
  <si>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</si>
  <si>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</si>
  <si>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</si>
  <si>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</si>
  <si>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</si>
  <si>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</si>
  <si>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</si>
  <si>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</si>
  <si>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</si>
  <si>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</si>
  <si>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</si>
  <si>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</si>
  <si>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</si>
  <si>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</si>
  <si>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</si>
  <si>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</si>
  <si>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</si>
  <si>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</si>
  <si>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</si>
  <si>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</si>
  <si>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</si>
  <si>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</si>
  <si>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</si>
  <si>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</si>
  <si>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</si>
  <si>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</si>
  <si>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</si>
  <si>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</si>
  <si>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</si>
  <si>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</si>
  <si>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</si>
  <si>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</si>
  <si>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</si>
  <si>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</si>
  <si>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</si>
  <si>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</si>
  <si>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</si>
  <si>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</si>
  <si>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</si>
  <si>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</si>
  <si>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</si>
  <si>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</si>
  <si>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</si>
  <si>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</si>
  <si>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</si>
  <si>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</si>
  <si>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</si>
  <si>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</si>
  <si>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</si>
  <si>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</si>
  <si>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</si>
  <si>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</si>
  <si>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</si>
  <si>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</si>
  <si>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</si>
  <si>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</si>
  <si>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</si>
  <si>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</si>
  <si>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</si>
  <si>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</si>
  <si>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</si>
  <si>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</si>
  <si>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</si>
  <si>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</si>
  <si>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</si>
  <si>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</si>
  <si>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</si>
  <si>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</si>
  <si>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</si>
  <si>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</si>
  <si>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</si>
  <si>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</si>
  <si>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</si>
  <si>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</si>
  <si>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</si>
  <si>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</si>
  <si>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</si>
  <si>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</si>
  <si>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</si>
  <si>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</si>
  <si>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</si>
  <si>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</si>
  <si>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</si>
  <si>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</si>
  <si>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</si>
  <si>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</si>
  <si>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</si>
  <si>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</si>
  <si>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</si>
  <si>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</si>
  <si>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</si>
  <si>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</si>
  <si>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</si>
  <si>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</si>
  <si>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</si>
  <si>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</si>
  <si>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</si>
  <si>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</si>
  <si>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</si>
  <si>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</si>
  <si>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</si>
  <si>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</si>
  <si>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</si>
  <si>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</si>
  <si>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</si>
  <si>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</si>
  <si>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</si>
  <si>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</si>
  <si>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</si>
  <si>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</si>
  <si>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</si>
  <si>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</si>
  <si>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</si>
  <si>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</si>
  <si>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</si>
  <si>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</si>
  <si>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</si>
  <si>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</si>
  <si>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</si>
  <si>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</si>
  <si>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</si>
  <si>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</si>
  <si>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</si>
  <si>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</si>
  <si>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</si>
  <si>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</si>
  <si>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</si>
  <si>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</si>
  <si>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</si>
  <si>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</si>
  <si>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</si>
  <si>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</si>
  <si>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</si>
  <si>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</si>
  <si>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</si>
  <si>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</si>
  <si>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</si>
  <si>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</si>
  <si>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</si>
  <si>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</si>
  <si>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</si>
  <si>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</si>
  <si>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</si>
  <si>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</si>
  <si>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</si>
  <si>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</si>
  <si>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</si>
  <si>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</si>
  <si>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</si>
  <si>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</si>
  <si>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</si>
  <si>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</si>
  <si>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</si>
  <si>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</si>
  <si>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</si>
  <si>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</si>
  <si>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</si>
  <si>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</si>
  <si>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</si>
  <si>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</si>
  <si>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</si>
  <si>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</si>
  <si>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</si>
  <si>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</si>
  <si>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</si>
  <si>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</si>
  <si>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</si>
  <si>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</si>
  <si>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</si>
  <si>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</si>
  <si>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</si>
  <si>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</si>
  <si>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</si>
  <si>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</si>
  <si>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</si>
  <si>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</si>
  <si>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</si>
  <si>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</si>
  <si>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</si>
  <si>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</si>
  <si>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</si>
  <si>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</si>
  <si>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</si>
  <si>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</si>
  <si>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</si>
  <si>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</si>
  <si>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</si>
  <si>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</si>
  <si>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</si>
  <si>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</si>
  <si>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</si>
  <si>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</si>
  <si>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</si>
  <si>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</si>
  <si>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</si>
  <si>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</si>
  <si>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</si>
  <si>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</si>
  <si>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</si>
  <si>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</si>
  <si>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</si>
  <si>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</si>
  <si>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</si>
  <si>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</si>
  <si>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</si>
  <si>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</si>
  <si>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</si>
  <si>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</si>
  <si>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</si>
  <si>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</si>
  <si>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</si>
  <si>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</si>
  <si>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</si>
  <si>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</si>
  <si>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</si>
  <si>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</si>
  <si>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</si>
  <si>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</si>
  <si>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</si>
  <si>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</si>
  <si>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</si>
  <si>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</si>
  <si>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</si>
  <si>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</si>
  <si>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</si>
  <si>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</si>
  <si>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</si>
  <si>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</si>
  <si>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</si>
  <si>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</si>
  <si>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</si>
  <si>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</si>
  <si>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</si>
  <si>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</si>
  <si>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</si>
  <si>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</si>
  <si>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</si>
  <si>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</si>
  <si>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</si>
  <si>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</si>
  <si>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</si>
  <si>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</si>
  <si>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</si>
  <si>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</si>
  <si>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</si>
  <si>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</si>
  <si>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</si>
  <si>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</si>
  <si>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</si>
  <si>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</si>
  <si>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</si>
  <si>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</si>
  <si>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</si>
  <si>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</si>
  <si>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</si>
  <si>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</si>
  <si>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</si>
  <si>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</si>
  <si>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</si>
  <si>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</si>
  <si>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</si>
  <si>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</si>
  <si>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</si>
  <si>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</si>
  <si>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</si>
  <si>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</si>
  <si>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</si>
  <si>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</si>
  <si>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</si>
  <si>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</si>
  <si>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</si>
  <si>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</si>
  <si>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</si>
  <si>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</si>
  <si>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</si>
  <si>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</si>
  <si>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</si>
  <si>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</si>
  <si>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</si>
  <si>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</si>
  <si>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</si>
  <si>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</si>
  <si>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</si>
  <si>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</si>
  <si>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</si>
  <si>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</si>
  <si>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</si>
  <si>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</si>
  <si>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</si>
  <si>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</si>
  <si>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</si>
  <si>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</si>
  <si>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</si>
  <si>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</si>
  <si>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</si>
  <si>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</si>
  <si>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</si>
  <si>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</si>
  <si>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</si>
  <si>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</si>
  <si>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</si>
  <si>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</si>
  <si>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</si>
  <si>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</si>
  <si>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</si>
  <si>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</si>
  <si>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</si>
  <si>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</si>
  <si>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</si>
  <si>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</si>
  <si>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</si>
  <si>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</si>
  <si>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</si>
  <si>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</si>
  <si>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</si>
  <si>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</si>
  <si>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</si>
  <si>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</si>
  <si>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</si>
  <si>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</si>
  <si>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</si>
  <si>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</si>
  <si>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</si>
  <si>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</si>
  <si>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</si>
  <si>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</si>
  <si>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</si>
  <si>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</si>
  <si>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</si>
  <si>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</si>
  <si>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</si>
  <si>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</si>
  <si>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</si>
  <si>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</si>
  <si>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</si>
  <si>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</si>
  <si>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</si>
  <si>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</si>
  <si>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</si>
  <si>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</si>
  <si>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</si>
  <si>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</si>
  <si>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</si>
  <si>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</si>
  <si>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</si>
  <si>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</si>
  <si>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</si>
  <si>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</si>
  <si>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</si>
  <si>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</si>
  <si>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</si>
  <si>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</si>
  <si>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</si>
  <si>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</si>
  <si>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</si>
  <si>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</si>
  <si>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</si>
  <si>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</si>
  <si>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</si>
  <si>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</si>
  <si>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</si>
  <si>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</si>
  <si>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</si>
  <si>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</si>
  <si>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</si>
  <si>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</si>
  <si>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</si>
  <si>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</si>
  <si>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</si>
  <si>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</si>
  <si>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</si>
  <si>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</si>
  <si>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</si>
  <si>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</si>
  <si>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</si>
  <si>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</si>
  <si>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</si>
  <si>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</si>
  <si>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</si>
  <si>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</si>
  <si>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</si>
  <si>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</si>
  <si>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</si>
  <si>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</si>
  <si>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</si>
  <si>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</si>
  <si>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</si>
  <si>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</si>
  <si>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</si>
  <si>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</si>
  <si>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</si>
  <si>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</si>
  <si>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</si>
  <si>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</si>
  <si>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</si>
  <si>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</si>
  <si>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</si>
  <si>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</si>
  <si>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</si>
  <si>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</si>
  <si>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</si>
  <si>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</si>
  <si>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</si>
  <si>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</si>
  <si>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</si>
  <si>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</si>
  <si>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</si>
  <si>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</si>
  <si>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</si>
  <si>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</si>
  <si>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</si>
  <si>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</si>
  <si>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</si>
  <si>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</si>
  <si>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</si>
  <si>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</si>
  <si>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</si>
  <si>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</si>
  <si>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</si>
  <si>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</si>
  <si>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</si>
  <si>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</si>
  <si>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</si>
  <si>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</si>
  <si>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</si>
  <si>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</si>
  <si>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</si>
  <si>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</si>
  <si>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</si>
  <si>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</si>
  <si>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</si>
  <si>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</si>
  <si>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</si>
  <si>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</si>
  <si>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</si>
  <si>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</si>
  <si>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</si>
  <si>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</si>
  <si>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</si>
  <si>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</si>
  <si>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</si>
  <si>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</si>
  <si>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</si>
  <si>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</si>
  <si>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</si>
  <si>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</si>
  <si>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</si>
  <si>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</si>
  <si>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</si>
  <si>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</si>
  <si>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</si>
  <si>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</si>
  <si>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</si>
  <si>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</si>
  <si>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</si>
  <si>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</si>
  <si>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</si>
  <si>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</si>
  <si>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</si>
  <si>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</si>
  <si>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</si>
  <si>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</si>
  <si>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</si>
  <si>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</si>
  <si>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</si>
  <si>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</si>
  <si>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</si>
  <si>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</si>
  <si>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</si>
  <si>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</si>
  <si>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</si>
  <si>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</si>
  <si>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</si>
  <si>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</si>
  <si>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</si>
  <si>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</si>
  <si>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</si>
  <si>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</si>
  <si>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</si>
  <si>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</si>
  <si>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</si>
  <si>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</si>
  <si>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</si>
  <si>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</si>
  <si>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</si>
  <si>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</si>
  <si>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</si>
  <si>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</si>
  <si>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</si>
  <si>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</si>
  <si>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</si>
  <si>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</si>
  <si>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</si>
  <si>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</si>
  <si>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</si>
  <si>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</si>
  <si>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</si>
  <si>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</si>
  <si>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</si>
  <si>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</si>
  <si>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</si>
  <si>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</si>
  <si>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</si>
  <si>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</si>
  <si>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</si>
  <si>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</si>
  <si>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</si>
  <si>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</si>
  <si>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</si>
  <si>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</si>
  <si>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</si>
  <si>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</si>
  <si>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</si>
  <si>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</si>
  <si>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</si>
  <si>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</si>
  <si>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</si>
  <si>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</si>
  <si>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</si>
  <si>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</si>
  <si>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</si>
  <si>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</si>
  <si>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</si>
  <si>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</si>
  <si>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</si>
  <si>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</si>
  <si>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</si>
  <si>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</si>
  <si>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</si>
  <si>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</si>
  <si>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</si>
  <si>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</si>
  <si>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</si>
  <si>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</si>
  <si>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</si>
  <si>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</si>
  <si>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</si>
  <si>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</si>
  <si>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</si>
  <si>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</si>
  <si>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</si>
  <si>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</si>
  <si>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</si>
  <si>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</si>
  <si>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</si>
  <si>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</si>
  <si>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</si>
  <si>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</si>
  <si>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</si>
  <si>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</si>
  <si>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</si>
  <si>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</si>
  <si>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</si>
  <si>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</si>
  <si>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</si>
  <si>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</si>
  <si>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</si>
  <si>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</si>
  <si>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</si>
  <si>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</si>
  <si>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</si>
  <si>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</si>
  <si>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</si>
  <si>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</si>
  <si>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</si>
  <si>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</si>
  <si>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</si>
  <si>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</si>
  <si>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</si>
  <si>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</si>
  <si>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</si>
  <si>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</si>
  <si>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</si>
  <si>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</si>
  <si>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</si>
  <si>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</si>
  <si>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</si>
  <si>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</si>
  <si>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</si>
  <si>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</si>
  <si>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</si>
  <si>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</si>
  <si>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</si>
  <si>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</si>
  <si>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</si>
  <si>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</si>
  <si>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</si>
  <si>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</si>
  <si>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</si>
  <si>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</si>
  <si>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</si>
  <si>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</si>
  <si>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</si>
  <si>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</si>
  <si>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</si>
  <si>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</si>
  <si>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</si>
  <si>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</si>
  <si>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</si>
  <si>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</si>
  <si>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</si>
  <si>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</si>
  <si>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</si>
  <si>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</si>
  <si>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</si>
  <si>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</si>
  <si>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</si>
  <si>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</si>
  <si>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</si>
  <si>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</si>
  <si>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</si>
  <si>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</si>
  <si>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</si>
  <si>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</si>
  <si>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</si>
  <si>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</si>
  <si>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</si>
  <si>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</si>
  <si>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</si>
  <si>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</si>
  <si>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</si>
  <si>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</si>
  <si>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</si>
  <si>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</si>
  <si>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</si>
  <si>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</si>
  <si>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</si>
  <si>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</si>
  <si>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</si>
  <si>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</si>
  <si>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</si>
  <si>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</si>
  <si>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</si>
  <si>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</si>
  <si>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</si>
  <si>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</si>
  <si>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</si>
  <si>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</si>
  <si>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</si>
  <si>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</si>
  <si>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</si>
  <si>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</si>
  <si>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</si>
  <si>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</si>
  <si>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</si>
  <si>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</si>
  <si>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</si>
  <si>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</si>
  <si>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</si>
  <si>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</si>
  <si>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</si>
  <si>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</si>
  <si>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</si>
  <si>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</si>
  <si>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</si>
  <si>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</si>
  <si>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</si>
  <si>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</si>
  <si>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</si>
  <si>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</si>
  <si>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</si>
  <si>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</si>
  <si>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</si>
  <si>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</si>
  <si>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</si>
  <si>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</si>
  <si>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</si>
  <si>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</si>
  <si>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</si>
  <si>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</si>
  <si>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</si>
  <si>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</si>
  <si>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</si>
  <si>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</si>
  <si>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</si>
  <si>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</si>
  <si>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</si>
  <si>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</si>
  <si>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</si>
  <si>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</si>
  <si>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</si>
  <si>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</si>
  <si>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</si>
  <si>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</si>
  <si>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</si>
  <si>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</si>
  <si>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</si>
  <si>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</si>
  <si>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</si>
  <si>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</si>
  <si>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</si>
  <si>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</si>
  <si>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</si>
  <si>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</si>
  <si>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</si>
  <si>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</si>
  <si>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</si>
  <si>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</si>
  <si>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</si>
  <si>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</si>
  <si>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</si>
  <si>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</si>
  <si>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</si>
  <si>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</si>
  <si>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</si>
  <si>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</si>
  <si>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</si>
  <si>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</si>
  <si>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</si>
  <si>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</si>
  <si>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</si>
  <si>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</si>
  <si>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</si>
  <si>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</si>
  <si>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</si>
  <si>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</si>
  <si>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</si>
  <si>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</si>
  <si>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</si>
  <si>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</si>
  <si>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</si>
  <si>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</si>
  <si>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</si>
  <si>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</si>
  <si>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</si>
  <si>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</si>
  <si>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</si>
  <si>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</si>
  <si>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</si>
  <si>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</si>
  <si>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</si>
  <si>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</si>
  <si>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</si>
  <si>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</si>
  <si>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</si>
  <si>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</si>
  <si>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</si>
  <si>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</si>
  <si>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</si>
  <si>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</si>
  <si>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</si>
  <si>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</si>
  <si>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</si>
  <si>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</si>
  <si>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</si>
  <si>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</si>
  <si>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</si>
  <si>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</si>
  <si>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</si>
  <si>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</si>
  <si>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</si>
  <si>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</si>
  <si>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</si>
  <si>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</si>
  <si>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</si>
  <si>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</si>
  <si>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</si>
  <si>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</si>
  <si>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</si>
  <si>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</si>
  <si>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</si>
  <si>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</si>
  <si>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</si>
  <si>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</si>
  <si>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</si>
  <si>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</si>
  <si>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</si>
  <si>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</si>
  <si>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</si>
  <si>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</si>
  <si>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</si>
  <si>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</si>
  <si>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</si>
  <si>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</si>
  <si>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</si>
  <si>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</si>
  <si>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</si>
  <si>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</si>
  <si>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</si>
  <si>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</si>
  <si>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</si>
  <si>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</si>
  <si>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</si>
  <si>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</si>
  <si>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</si>
  <si>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</si>
  <si>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</si>
  <si>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</si>
  <si>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</si>
  <si>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</si>
  <si>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</si>
  <si>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</si>
  <si>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</si>
  <si>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</si>
  <si>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</si>
  <si>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</si>
  <si>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</si>
  <si>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</si>
  <si>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</si>
  <si>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</si>
  <si>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</si>
  <si>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</si>
  <si>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</si>
  <si>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</si>
  <si>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</si>
  <si>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</si>
  <si>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</si>
  <si>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</si>
  <si>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</si>
  <si>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</si>
  <si>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</si>
  <si>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</si>
  <si>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</si>
  <si>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</si>
  <si>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</si>
  <si>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</si>
  <si>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</si>
  <si>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</si>
  <si>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</si>
  <si>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</si>
  <si>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</si>
  <si>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</si>
  <si>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</si>
  <si>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</si>
  <si>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</si>
  <si>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</si>
  <si>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</si>
  <si>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</si>
  <si>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</si>
  <si>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</si>
  <si>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</si>
  <si>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</si>
  <si>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</si>
  <si>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</si>
  <si>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</si>
  <si>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</si>
  <si>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</si>
  <si>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</si>
  <si>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</si>
  <si>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</si>
  <si>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</si>
  <si>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</si>
  <si>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</si>
  <si>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</si>
  <si>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</si>
  <si>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</si>
  <si>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</si>
  <si>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</si>
  <si>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</si>
  <si>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</si>
  <si>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</si>
  <si>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</si>
  <si>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</si>
  <si>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</si>
  <si>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</si>
  <si>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</si>
  <si>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</si>
  <si>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</si>
  <si>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</si>
  <si>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</si>
  <si>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</si>
  <si>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</si>
  <si>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</si>
  <si>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</si>
  <si>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</si>
  <si>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</si>
  <si>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</si>
  <si>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</si>
  <si>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</si>
  <si>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</si>
  <si>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</si>
  <si>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</si>
  <si>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</si>
  <si>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</si>
  <si>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</si>
  <si>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</si>
  <si>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</si>
  <si>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</si>
  <si>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</si>
  <si>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</si>
  <si>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</si>
  <si>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</si>
  <si>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</si>
  <si>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</si>
  <si>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</si>
  <si>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</si>
  <si>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</si>
  <si>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</si>
  <si>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</si>
  <si>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</si>
  <si>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</si>
  <si>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</si>
  <si>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</si>
  <si>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</si>
  <si>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</si>
  <si>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</si>
  <si>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</si>
  <si>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</si>
  <si>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</si>
  <si>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</si>
  <si>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</si>
  <si>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</si>
  <si>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</si>
  <si>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</si>
  <si>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</si>
  <si>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</si>
  <si>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</si>
  <si>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</si>
  <si>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</si>
  <si>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</si>
  <si>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</si>
  <si>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</si>
  <si>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</si>
  <si>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</si>
  <si>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</si>
  <si>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</si>
  <si>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</si>
  <si>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</si>
  <si>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</si>
  <si>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</si>
  <si>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</si>
  <si>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</si>
  <si>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</si>
  <si>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</si>
  <si>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</si>
  <si>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</si>
  <si>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</si>
  <si>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</si>
  <si>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</si>
  <si>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</si>
  <si>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</si>
  <si>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</si>
  <si>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</si>
  <si>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</si>
  <si>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</si>
  <si>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</si>
  <si>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</si>
  <si>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</si>
  <si>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</si>
  <si>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</si>
  <si>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</si>
  <si>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</si>
  <si>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</si>
  <si>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</si>
  <si>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</si>
  <si>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</si>
  <si>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</si>
  <si>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</si>
  <si>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</si>
  <si>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</si>
  <si>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</si>
  <si>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</si>
  <si>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</si>
  <si>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</si>
  <si>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</si>
  <si>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</si>
  <si>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</si>
  <si>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</si>
  <si>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</si>
  <si>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</si>
  <si>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</si>
  <si>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</si>
  <si>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</si>
  <si>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</si>
  <si>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</si>
  <si>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</si>
  <si>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</si>
  <si>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</si>
  <si>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</si>
  <si>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</si>
  <si>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</si>
  <si>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</si>
  <si>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</si>
  <si>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</si>
  <si>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</si>
  <si>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</si>
  <si>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</si>
  <si>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</si>
  <si>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</si>
  <si>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</si>
  <si>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</si>
  <si>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</si>
  <si>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</si>
  <si>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</si>
  <si>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</si>
  <si>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</si>
  <si>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</si>
  <si>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</si>
  <si>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</si>
  <si>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</si>
  <si>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</si>
  <si>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</si>
  <si>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</si>
  <si>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</si>
  <si>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</si>
  <si>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</si>
  <si>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</si>
  <si>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</si>
  <si>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</si>
  <si>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</si>
  <si>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</si>
  <si>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</si>
  <si>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</si>
  <si>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</si>
  <si>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</si>
  <si>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</si>
  <si>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</si>
  <si>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</si>
  <si>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</si>
  <si>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</si>
  <si>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</si>
  <si>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</si>
  <si>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</si>
  <si>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</si>
  <si>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</si>
  <si>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</si>
  <si>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</si>
  <si>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</si>
  <si>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</si>
  <si>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</si>
  <si>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</si>
  <si>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</si>
  <si>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</si>
  <si>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</si>
  <si>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</si>
  <si>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</si>
  <si>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</si>
  <si>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</si>
  <si>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</si>
  <si>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</si>
  <si>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</si>
  <si>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</si>
  <si>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</si>
  <si>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</si>
  <si>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</si>
  <si>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</si>
  <si>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</si>
  <si>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</si>
  <si>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</si>
  <si>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</si>
  <si>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</si>
  <si>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</si>
  <si>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</si>
  <si>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</si>
  <si>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</si>
  <si>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</si>
  <si>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</si>
  <si>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</si>
  <si>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</si>
  <si>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</si>
  <si>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</si>
  <si>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</si>
  <si>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</si>
  <si>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</si>
  <si>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</si>
  <si>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</si>
  <si>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</si>
  <si>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</si>
  <si>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</si>
  <si>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</si>
  <si>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</si>
  <si>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</si>
  <si>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</si>
  <si>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</si>
  <si>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</si>
  <si>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</si>
  <si>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</si>
  <si>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</si>
  <si>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</si>
  <si>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</si>
  <si>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</si>
  <si>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</si>
  <si>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</si>
  <si>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</si>
  <si>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</si>
  <si>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</si>
  <si>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</si>
  <si>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</si>
  <si>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</si>
  <si>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</si>
  <si>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</si>
  <si>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</si>
  <si>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</si>
  <si>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</si>
  <si>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</si>
  <si>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</si>
  <si>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</si>
  <si>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</si>
  <si>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</si>
  <si>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</si>
  <si>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</si>
  <si>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</si>
  <si>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</si>
  <si>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</si>
  <si>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</si>
  <si>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</si>
  <si>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</si>
  <si>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</si>
  <si>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</si>
  <si>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</si>
  <si>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</si>
  <si>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</si>
  <si>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</si>
  <si>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</si>
  <si>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</si>
  <si>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</si>
  <si>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</si>
  <si>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</si>
  <si>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</si>
  <si>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</si>
  <si>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</si>
  <si>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</si>
  <si>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</si>
  <si>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</si>
  <si>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</si>
  <si>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</si>
  <si>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</si>
  <si>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</si>
  <si>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</si>
  <si>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</si>
  <si>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</si>
  <si>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</si>
  <si>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</si>
  <si>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</si>
  <si>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</si>
  <si>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</si>
  <si>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</si>
  <si>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</si>
  <si>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</si>
  <si>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</si>
  <si>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</si>
  <si>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</si>
  <si>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</si>
  <si>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</si>
  <si>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</si>
  <si>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</si>
  <si>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</si>
  <si>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</si>
  <si>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</si>
  <si>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</si>
  <si>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</si>
  <si>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</si>
  <si>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</si>
  <si>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</si>
  <si>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</si>
  <si>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</si>
  <si>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</si>
  <si>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</si>
  <si>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</si>
  <si>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</si>
  <si>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</si>
  <si>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</si>
  <si>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</si>
  <si>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</si>
  <si>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</si>
  <si>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</si>
  <si>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</si>
  <si>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</si>
  <si>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</si>
  <si>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</si>
  <si>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</si>
  <si>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</si>
  <si>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</si>
  <si>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</si>
  <si>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</si>
  <si>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</si>
  <si>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</si>
  <si>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</si>
  <si>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</si>
  <si>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</si>
  <si>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</si>
  <si>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</si>
  <si>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</si>
  <si>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</si>
  <si>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</si>
  <si>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</si>
  <si>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</si>
  <si>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</si>
  <si>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</si>
  <si>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</si>
  <si>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</si>
  <si>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</si>
  <si>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</si>
  <si>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</si>
  <si>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</si>
  <si>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</si>
  <si>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</si>
  <si>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</si>
  <si>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</si>
  <si>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</si>
  <si>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</si>
  <si>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</si>
  <si>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</si>
  <si>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</si>
  <si>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</si>
  <si>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</si>
  <si>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</si>
  <si>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</si>
  <si>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</si>
  <si>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</si>
  <si>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</si>
  <si>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</si>
  <si>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</si>
  <si>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</si>
  <si>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</si>
  <si>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</si>
  <si>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</si>
  <si>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</si>
  <si>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</si>
  <si>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</si>
  <si>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</si>
  <si>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</si>
  <si>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</si>
  <si>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</si>
  <si>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</si>
  <si>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</si>
  <si>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</si>
  <si>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</si>
  <si>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</si>
  <si>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</si>
  <si>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</si>
  <si>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</si>
  <si>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</si>
  <si>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</si>
  <si>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</si>
  <si>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</si>
  <si>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</si>
  <si>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</si>
  <si>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</si>
  <si>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</si>
  <si>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</si>
  <si>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</si>
  <si>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</si>
  <si>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</si>
  <si>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</si>
  <si>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</si>
  <si>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</si>
  <si>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</si>
  <si>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</si>
  <si>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</si>
  <si>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</si>
  <si>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</si>
  <si>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</si>
  <si>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</si>
  <si>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</si>
  <si>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</si>
  <si>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</si>
  <si>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</si>
  <si>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</si>
  <si>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</si>
  <si>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</si>
  <si>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</si>
  <si>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</si>
  <si>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</si>
  <si>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</si>
  <si>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</si>
  <si>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</si>
  <si>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</si>
  <si>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</si>
  <si>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</si>
  <si>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</si>
  <si>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</si>
  <si>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</si>
  <si>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</si>
  <si>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</si>
  <si>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</si>
  <si>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</si>
  <si>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</si>
  <si>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</si>
  <si>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</si>
  <si>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</si>
  <si>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</si>
  <si>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</si>
  <si>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</si>
  <si>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</si>
  <si>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</si>
  <si>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</si>
  <si>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</si>
  <si>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</si>
  <si>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</si>
  <si>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</si>
  <si>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</si>
  <si>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</si>
  <si>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</si>
  <si>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</si>
  <si>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</si>
  <si>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</si>
  <si>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</si>
  <si>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</si>
  <si>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</si>
  <si>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</si>
  <si>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</si>
  <si>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</si>
  <si>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</si>
  <si>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</si>
  <si>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</si>
  <si>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</si>
  <si>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</si>
  <si>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</si>
  <si>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</si>
  <si>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</si>
  <si>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</si>
  <si>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</si>
  <si>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</si>
  <si>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</si>
  <si>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</si>
  <si>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</si>
  <si>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</si>
  <si>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</si>
  <si>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</si>
  <si>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</si>
  <si>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</si>
  <si>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</si>
  <si>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</si>
  <si>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</si>
  <si>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</si>
  <si>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</si>
  <si>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</si>
  <si>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</si>
  <si>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</si>
  <si>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</si>
  <si>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</si>
  <si>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</si>
  <si>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</si>
  <si>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</si>
  <si>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</si>
  <si>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</si>
  <si>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</si>
  <si>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</si>
  <si>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</si>
  <si>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</si>
  <si>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</si>
  <si>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</si>
  <si>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</si>
  <si>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</si>
  <si>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</si>
  <si>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</si>
  <si>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</si>
  <si>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</si>
  <si>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</si>
  <si>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</si>
  <si>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</si>
  <si>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</si>
  <si>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</si>
  <si>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</si>
  <si>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</si>
  <si>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</si>
  <si>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</si>
  <si>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</si>
  <si>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</si>
  <si>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</si>
  <si>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</si>
  <si>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</si>
  <si>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</si>
  <si>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</si>
  <si>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</si>
  <si>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</si>
  <si>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</si>
  <si>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</si>
  <si>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</si>
  <si>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</si>
  <si>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</si>
  <si>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</si>
  <si>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</si>
  <si>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</si>
  <si>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</si>
  <si>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</si>
  <si>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</si>
  <si>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</si>
  <si>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</si>
  <si>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</si>
  <si>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</si>
  <si>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</si>
  <si>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</si>
  <si>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</si>
  <si>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</si>
  <si>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</si>
  <si>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</si>
  <si>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</si>
  <si>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</si>
  <si>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</si>
  <si>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</si>
  <si>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</si>
  <si>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</si>
  <si>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</si>
  <si>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</si>
  <si>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</si>
  <si>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</si>
  <si>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</si>
  <si>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</si>
  <si>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</si>
  <si>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</si>
  <si>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</si>
  <si>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</si>
  <si>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</si>
  <si>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</si>
  <si>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</si>
  <si>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</si>
  <si>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</si>
  <si>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</si>
  <si>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</si>
  <si>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</si>
  <si>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</si>
  <si>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</si>
  <si>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</si>
  <si>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</si>
  <si>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</si>
  <si>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</si>
  <si>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</si>
  <si>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</si>
  <si>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</si>
  <si>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</si>
  <si>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</si>
  <si>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</si>
  <si>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</si>
  <si>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</si>
  <si>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</si>
  <si>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</si>
  <si>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</si>
  <si>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</si>
  <si>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</si>
  <si>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</si>
  <si>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</si>
  <si>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</si>
  <si>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</si>
  <si>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</si>
  <si>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</si>
  <si>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</si>
  <si>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</si>
  <si>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</si>
  <si>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</si>
  <si>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</si>
  <si>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</si>
  <si>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</si>
  <si>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</si>
  <si>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</si>
  <si>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</si>
  <si>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</si>
  <si>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</si>
  <si>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</si>
  <si>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</si>
  <si>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</si>
  <si>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</si>
  <si>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</si>
  <si>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</si>
  <si>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</si>
  <si>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</si>
  <si>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</si>
  <si>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</si>
  <si>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</si>
  <si>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</si>
  <si>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</si>
  <si>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</si>
  <si>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</si>
  <si>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</si>
  <si>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</si>
  <si>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</si>
  <si>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</si>
  <si>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</si>
  <si>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</si>
  <si>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</si>
  <si>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</si>
  <si>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</si>
  <si>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</si>
  <si>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</si>
  <si>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</si>
  <si>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</si>
  <si>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</si>
  <si>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</si>
  <si>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</si>
  <si>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</si>
  <si>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</si>
  <si>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</si>
  <si>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</si>
  <si>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</si>
  <si>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</si>
  <si>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</si>
  <si>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</si>
  <si>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</si>
  <si>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</si>
  <si>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</si>
  <si>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</si>
  <si>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</si>
  <si>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</si>
  <si>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</si>
  <si>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</si>
  <si>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</si>
  <si>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</si>
  <si>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</si>
  <si>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</si>
  <si>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</si>
  <si>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</si>
  <si>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</si>
  <si>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</si>
  <si>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</si>
  <si>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</si>
  <si>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</si>
  <si>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</si>
  <si>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</si>
  <si>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</si>
  <si>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</si>
  <si>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</si>
  <si>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</si>
  <si>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</si>
  <si>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</si>
  <si>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</si>
  <si>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</si>
  <si>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</si>
  <si>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</si>
  <si>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</si>
  <si>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</si>
  <si>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</si>
  <si>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</si>
  <si>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</si>
  <si>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</si>
  <si>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</si>
  <si>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</si>
  <si>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</si>
  <si>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</si>
  <si>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</si>
  <si>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</si>
  <si>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</si>
  <si>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</si>
  <si>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</si>
  <si>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</si>
  <si>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</si>
  <si>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</si>
  <si>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</si>
  <si>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</si>
  <si>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</si>
  <si>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</si>
  <si>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</si>
  <si>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</si>
  <si>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</si>
  <si>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</si>
  <si>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</si>
  <si>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</si>
  <si>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</si>
  <si>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</si>
  <si>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</si>
  <si>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</si>
  <si>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</si>
  <si>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</si>
  <si>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</si>
  <si>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</si>
  <si>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</si>
  <si>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</si>
  <si>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</si>
  <si>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</si>
  <si>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</si>
  <si>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</si>
  <si>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</si>
  <si>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</si>
  <si>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</si>
  <si>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</si>
  <si>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</si>
  <si>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</si>
  <si>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</si>
  <si>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</si>
  <si>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</si>
  <si>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</si>
  <si>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</si>
  <si>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</si>
  <si>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</si>
  <si>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</si>
  <si>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</si>
  <si>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</si>
  <si>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</si>
  <si>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</si>
  <si>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</si>
  <si>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</si>
  <si>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</si>
  <si>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</si>
  <si>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</si>
  <si>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</si>
  <si>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</si>
  <si>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</si>
  <si>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</si>
  <si>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</si>
  <si>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</si>
  <si>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</si>
  <si>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</si>
  <si>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</si>
  <si>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</si>
  <si>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</si>
  <si>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</si>
  <si>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</si>
  <si>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</si>
  <si>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</si>
  <si>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</si>
  <si>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</si>
  <si>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</si>
  <si>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</si>
  <si>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</si>
  <si>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</si>
  <si>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</si>
  <si>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</si>
  <si>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</si>
  <si>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</si>
  <si>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</si>
  <si>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</si>
  <si>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</si>
  <si>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</si>
  <si>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</si>
  <si>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</si>
  <si>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</si>
  <si>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</si>
  <si>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</si>
  <si>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</si>
  <si>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</si>
  <si>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</si>
  <si>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</si>
  <si>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</si>
  <si>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</si>
  <si>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</si>
  <si>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</si>
  <si>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</si>
  <si>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</si>
  <si>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</si>
  <si>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</si>
  <si>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</si>
  <si>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</si>
  <si>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</si>
  <si>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</si>
  <si>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</si>
  <si>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</si>
  <si>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</si>
  <si>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</si>
  <si>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</si>
  <si>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</si>
  <si>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</si>
  <si>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</si>
  <si>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</si>
  <si>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</si>
  <si>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</si>
  <si>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</si>
  <si>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</si>
  <si>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</si>
  <si>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</si>
  <si>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</si>
  <si>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</si>
  <si>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</si>
  <si>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</si>
  <si>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</si>
  <si>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</si>
  <si>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</si>
  <si>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</si>
  <si>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</si>
  <si>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</si>
  <si>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</si>
  <si>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</si>
  <si>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</si>
  <si>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</si>
  <si>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</si>
  <si>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</si>
  <si>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</si>
  <si>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</si>
  <si>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</si>
  <si>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</si>
  <si>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</si>
  <si>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</si>
  <si>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</si>
  <si>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</si>
  <si>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</si>
  <si>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</si>
  <si>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</si>
  <si>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</si>
  <si>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</si>
  <si>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</si>
  <si>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</si>
  <si>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</si>
  <si>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</si>
  <si>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</si>
  <si>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</si>
  <si>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</si>
  <si>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</si>
  <si>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</si>
  <si>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</si>
  <si>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</si>
  <si>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</si>
  <si>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</si>
  <si>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</si>
  <si>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</si>
  <si>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</si>
  <si>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</si>
  <si>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</si>
  <si>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</si>
  <si>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</si>
  <si>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</si>
  <si>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</si>
  <si>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</si>
  <si>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</si>
  <si>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</si>
  <si>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</si>
  <si>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</si>
  <si>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</si>
  <si>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</si>
  <si>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</si>
  <si>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</si>
  <si>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</si>
  <si>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</si>
  <si>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</si>
  <si>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</si>
  <si>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</si>
  <si>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</si>
  <si>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</si>
  <si>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</si>
  <si>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</si>
  <si>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</si>
  <si>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</si>
  <si>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</si>
  <si>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</si>
  <si>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</si>
  <si>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</si>
  <si>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</si>
  <si>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</si>
  <si>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</si>
  <si>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</si>
  <si>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</si>
  <si>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</si>
  <si>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</si>
  <si>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</si>
  <si>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</si>
  <si>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</si>
  <si>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</si>
  <si>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</si>
  <si>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</si>
  <si>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</si>
  <si>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</si>
  <si>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</si>
  <si>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</si>
  <si>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</si>
  <si>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</si>
  <si>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</si>
  <si>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</si>
  <si>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</si>
  <si>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</si>
  <si>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</si>
  <si>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</si>
  <si>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</si>
  <si>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</si>
  <si>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</si>
  <si>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</si>
  <si>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</si>
  <si>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</si>
  <si>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</si>
  <si>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</si>
  <si>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</si>
  <si>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</si>
  <si>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</si>
  <si>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</si>
  <si>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</si>
  <si>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</si>
  <si>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</si>
  <si>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</si>
  <si>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</si>
  <si>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</si>
  <si>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</si>
  <si>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</si>
  <si>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</si>
  <si>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</si>
  <si>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</si>
  <si>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</si>
  <si>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</si>
  <si>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</si>
  <si>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</si>
  <si>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</si>
  <si>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</si>
  <si>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</si>
  <si>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</si>
  <si>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</si>
  <si>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</si>
  <si>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</si>
  <si>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</si>
  <si>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</si>
  <si>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</si>
  <si>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</si>
  <si>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</si>
  <si>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</si>
  <si>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</si>
  <si>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</si>
  <si>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</si>
  <si>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</si>
  <si>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</si>
  <si>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</si>
  <si>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</si>
  <si>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</si>
  <si>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</si>
  <si>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</si>
  <si>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</si>
  <si>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</si>
  <si>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</si>
  <si>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</si>
  <si>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</si>
  <si>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</si>
  <si>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</si>
  <si>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</si>
  <si>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</si>
  <si>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</si>
  <si>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</si>
  <si>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</si>
  <si>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</si>
  <si>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</si>
  <si>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</si>
  <si>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</si>
  <si>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</si>
  <si>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</si>
  <si>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</si>
  <si>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</si>
  <si>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</si>
  <si>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</si>
  <si>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</si>
  <si>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</si>
  <si>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</si>
  <si>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</si>
  <si>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</si>
  <si>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</si>
  <si>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</si>
  <si>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</si>
  <si>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</si>
  <si>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</si>
  <si>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</si>
  <si>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</si>
  <si>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</si>
  <si>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</si>
  <si>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</si>
  <si>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</si>
  <si>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</si>
  <si>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</si>
  <si>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</si>
  <si>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</si>
  <si>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</si>
  <si>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</si>
  <si>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</si>
  <si>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</si>
  <si>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</si>
  <si>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</si>
  <si>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</si>
  <si>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</si>
  <si>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</si>
  <si>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</si>
  <si>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</si>
  <si>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</si>
  <si>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</si>
  <si>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</si>
  <si>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</si>
  <si>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</si>
  <si>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</si>
  <si>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</si>
  <si>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</si>
  <si>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</si>
  <si>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</si>
  <si>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</si>
  <si>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</si>
  <si>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</si>
  <si>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</si>
  <si>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</si>
  <si>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</si>
  <si>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</si>
  <si>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</si>
  <si>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</si>
  <si>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</si>
  <si>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</si>
  <si>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</si>
  <si>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</si>
  <si>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</si>
  <si>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</si>
  <si>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</si>
  <si>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</si>
  <si>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</si>
  <si>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</si>
  <si>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</si>
  <si>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</si>
  <si>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</si>
  <si>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</si>
  <si>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</si>
  <si>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</si>
  <si>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</si>
  <si>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</si>
  <si>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</si>
  <si>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</si>
  <si>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</si>
  <si>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</si>
  <si>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</si>
  <si>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</si>
  <si>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</si>
  <si>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</si>
  <si>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</si>
  <si>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</si>
  <si>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</si>
  <si>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</si>
  <si>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</si>
  <si>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</si>
  <si>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</si>
  <si>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</si>
  <si>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</si>
  <si>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</si>
  <si>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</si>
  <si>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</si>
  <si>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</si>
  <si>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</si>
  <si>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</si>
  <si>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</si>
  <si>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</si>
  <si>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</si>
  <si>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</si>
  <si>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</si>
  <si>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</si>
  <si>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</si>
  <si>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</si>
  <si>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</si>
  <si>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</si>
  <si>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</si>
  <si>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</si>
  <si>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</si>
  <si>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</si>
  <si>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</si>
  <si>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</si>
  <si>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</si>
  <si>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</si>
  <si>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</si>
  <si>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</si>
  <si>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</si>
  <si>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</si>
  <si>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</si>
  <si>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</si>
  <si>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</si>
  <si>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</si>
  <si>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</si>
  <si>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</si>
  <si>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</si>
  <si>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</si>
  <si>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</si>
  <si>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</si>
  <si>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</si>
  <si>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</si>
  <si>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</si>
  <si>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</si>
  <si>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</si>
  <si>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</si>
  <si>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</si>
  <si>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</si>
  <si>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</si>
  <si>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</si>
  <si>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</si>
  <si>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</si>
  <si>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</si>
  <si>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</si>
  <si>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</si>
  <si>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</si>
  <si>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</si>
  <si>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</si>
  <si>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</si>
  <si>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</si>
  <si>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</si>
  <si>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</si>
  <si>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</si>
  <si>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</si>
  <si>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</si>
  <si>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</si>
  <si>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</si>
  <si>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</si>
  <si>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</si>
  <si>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</si>
  <si>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</si>
  <si>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</si>
  <si>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</si>
  <si>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</si>
  <si>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</si>
  <si>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</si>
  <si>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</si>
  <si>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</si>
  <si>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</si>
  <si>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</si>
  <si>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</si>
  <si>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</si>
  <si>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</si>
  <si>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</si>
  <si>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</si>
  <si>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</si>
  <si>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</si>
  <si>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</si>
  <si>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</si>
  <si>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</si>
  <si>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</si>
  <si>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</si>
  <si>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</si>
  <si>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</si>
  <si>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</si>
  <si>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</si>
  <si>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</si>
  <si>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</si>
  <si>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</si>
  <si>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</si>
  <si>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</si>
  <si>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</si>
  <si>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</si>
  <si>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</si>
  <si>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</si>
  <si>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</si>
  <si>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</si>
  <si>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</si>
  <si>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</si>
  <si>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</si>
  <si>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</si>
  <si>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</si>
  <si>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</si>
  <si>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</si>
  <si>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</si>
  <si>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</si>
  <si>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</si>
  <si>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</si>
  <si>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</si>
  <si>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</si>
  <si>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</si>
  <si>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</si>
  <si>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</si>
  <si>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</si>
  <si>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</si>
  <si>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</si>
  <si>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</si>
  <si>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</si>
  <si>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</si>
  <si>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</si>
  <si>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</si>
  <si>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</si>
  <si>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</si>
  <si>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</si>
  <si>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</si>
  <si>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</si>
  <si>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</si>
  <si>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</si>
  <si>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</si>
  <si>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</si>
  <si>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</si>
  <si>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</si>
  <si>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</si>
  <si>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</si>
  <si>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</si>
  <si>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</si>
  <si>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</si>
  <si>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</si>
  <si>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</si>
  <si>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</si>
  <si>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</si>
  <si>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</si>
  <si>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</si>
  <si>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</si>
  <si>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</si>
  <si>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</si>
  <si>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</si>
  <si>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</si>
  <si>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</si>
  <si>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</si>
  <si>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</si>
  <si>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</si>
  <si>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</si>
  <si>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</si>
  <si>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</si>
  <si>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</si>
  <si>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</si>
  <si>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</si>
  <si>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</si>
  <si>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</si>
  <si>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</si>
  <si>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</si>
  <si>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</si>
  <si>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</si>
  <si>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</si>
  <si>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</si>
  <si>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</si>
  <si>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</si>
  <si>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</si>
  <si>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</si>
  <si>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</si>
  <si>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</si>
  <si>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</si>
  <si>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</si>
  <si>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</si>
  <si>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</si>
  <si>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</si>
  <si>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</si>
  <si>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</si>
  <si>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</si>
  <si>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</si>
  <si>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</si>
  <si>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</si>
  <si>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</si>
  <si>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</si>
  <si>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</si>
  <si>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</si>
  <si>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</si>
  <si>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</si>
  <si>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</si>
  <si>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</si>
  <si>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</si>
  <si>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</si>
  <si>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</si>
  <si>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</si>
  <si>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</si>
  <si>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</si>
  <si>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</si>
  <si>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</si>
  <si>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</si>
  <si>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</si>
  <si>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</si>
  <si>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</si>
  <si>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</si>
  <si>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</si>
  <si>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</si>
  <si>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</si>
  <si>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</si>
  <si>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</si>
  <si>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</si>
  <si>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</si>
  <si>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</si>
  <si>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</si>
  <si>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</si>
  <si>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</si>
  <si>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</si>
  <si>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</si>
  <si>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</si>
  <si>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</si>
  <si>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</si>
  <si>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</si>
  <si>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</si>
  <si>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</si>
  <si>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</si>
  <si>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</si>
  <si>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</si>
  <si>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</si>
  <si>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</si>
  <si>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</si>
  <si>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</si>
  <si>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</si>
  <si>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</si>
  <si>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</si>
  <si>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</si>
  <si>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</si>
  <si>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</si>
  <si>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</si>
  <si>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</si>
  <si>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</si>
  <si>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</si>
  <si>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</si>
  <si>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</si>
  <si>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</si>
  <si>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</si>
  <si>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</si>
  <si>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</si>
  <si>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</si>
  <si>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</si>
  <si>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</si>
  <si>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</si>
  <si>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</si>
  <si>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</si>
  <si>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</si>
  <si>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</si>
  <si>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</si>
  <si>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</si>
  <si>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</si>
  <si>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</si>
  <si>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</si>
  <si>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</si>
  <si>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</si>
  <si>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</si>
  <si>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</si>
  <si>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</si>
  <si>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</si>
  <si>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</si>
  <si>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</si>
  <si>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</si>
  <si>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</si>
  <si>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</si>
  <si>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</si>
  <si>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</si>
  <si>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</si>
  <si>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</si>
  <si>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</si>
  <si>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</si>
  <si>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</si>
  <si>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</si>
  <si>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</si>
  <si>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</si>
  <si>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</si>
  <si>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</si>
  <si>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</si>
  <si>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</si>
  <si>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</si>
  <si>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</si>
  <si>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</si>
  <si>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</si>
  <si>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</si>
  <si>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</si>
  <si>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</si>
  <si>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</si>
  <si>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</si>
  <si>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</si>
  <si>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</si>
  <si>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</si>
  <si>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</si>
  <si>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</si>
  <si>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</si>
  <si>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</si>
  <si>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</si>
  <si>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</si>
  <si>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</si>
  <si>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</si>
  <si>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</si>
  <si>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</si>
  <si>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</si>
  <si>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</si>
  <si>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</si>
  <si>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</si>
  <si>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</si>
  <si>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</si>
  <si>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</si>
  <si>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</si>
  <si>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</si>
  <si>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</si>
  <si>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</si>
  <si>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</si>
  <si>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</si>
  <si>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</si>
  <si>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</si>
  <si>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</si>
  <si>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</si>
  <si>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</si>
  <si>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</si>
  <si>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</si>
  <si>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</si>
  <si>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</si>
  <si>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</si>
  <si>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</si>
  <si>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</si>
  <si>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</si>
  <si>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</si>
  <si>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</si>
  <si>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</si>
  <si>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</si>
  <si>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</si>
  <si>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</si>
  <si>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</si>
  <si>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</si>
  <si>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</si>
  <si>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</si>
  <si>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</si>
  <si>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</si>
  <si>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</si>
  <si>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</si>
  <si>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</si>
  <si>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</si>
  <si>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</si>
  <si>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</si>
  <si>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</si>
  <si>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</si>
  <si>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</si>
  <si>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</si>
  <si>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</si>
  <si>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</si>
  <si>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</si>
  <si>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</si>
  <si>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</si>
  <si>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</si>
  <si>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</si>
  <si>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</si>
  <si>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</si>
  <si>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</si>
  <si>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</si>
  <si>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</si>
  <si>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</si>
  <si>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</si>
  <si>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</si>
  <si>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</si>
  <si>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</si>
  <si>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</si>
  <si>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</si>
  <si>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</si>
  <si>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</si>
  <si>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</si>
  <si>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</si>
  <si>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</si>
  <si>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</si>
  <si>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</si>
  <si>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</si>
  <si>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</si>
  <si>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</si>
  <si>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</si>
  <si>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</si>
  <si>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</si>
  <si>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</si>
  <si>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</si>
  <si>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</si>
  <si>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</si>
  <si>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</si>
  <si>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</si>
  <si>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</si>
  <si>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</si>
  <si>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</si>
  <si>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</si>
  <si>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</si>
  <si>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</si>
  <si>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</si>
  <si>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</si>
  <si>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</si>
  <si>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</si>
  <si>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</si>
  <si>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</si>
  <si>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</si>
  <si>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</si>
  <si>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</si>
  <si>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</si>
  <si>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</si>
  <si>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</si>
  <si>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</si>
  <si>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</si>
  <si>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</si>
  <si>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</si>
  <si>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</si>
  <si>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</si>
  <si>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</si>
  <si>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</si>
  <si>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</si>
  <si>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</si>
  <si>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</si>
  <si>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</si>
  <si>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</si>
  <si>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</si>
  <si>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</si>
  <si>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</si>
  <si>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</si>
  <si>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</si>
  <si>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</si>
  <si>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</si>
  <si>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</si>
  <si>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</si>
  <si>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</si>
  <si>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</si>
  <si>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</si>
  <si>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</si>
  <si>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</si>
  <si>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</si>
  <si>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</si>
  <si>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</si>
  <si>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</si>
  <si>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</si>
  <si>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</si>
  <si>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</si>
  <si>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</si>
  <si>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</si>
  <si>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</si>
  <si>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</si>
  <si>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</si>
  <si>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</si>
  <si>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</si>
  <si>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</si>
  <si>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</si>
  <si>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</si>
  <si>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</si>
  <si>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</si>
  <si>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</si>
  <si>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</si>
  <si>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</si>
  <si>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</si>
  <si>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</si>
  <si>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</si>
  <si>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</si>
  <si>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</si>
  <si>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</si>
  <si>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</si>
  <si>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</si>
  <si>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</si>
  <si>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</si>
  <si>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</si>
  <si>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</si>
  <si>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</si>
  <si>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</si>
  <si>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</si>
  <si>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</si>
  <si>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</si>
  <si>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</si>
  <si>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</si>
  <si>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</si>
  <si>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</si>
  <si>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</si>
  <si>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</si>
  <si>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</si>
  <si>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</si>
  <si>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</si>
  <si>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</si>
  <si>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</si>
  <si>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</si>
  <si>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</si>
  <si>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</si>
  <si>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</si>
  <si>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</si>
  <si>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</si>
  <si>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</si>
  <si>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</si>
  <si>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</si>
  <si>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</si>
  <si>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</si>
  <si>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</si>
  <si>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</si>
  <si>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</si>
  <si>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</si>
  <si>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</si>
  <si>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</si>
  <si>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</si>
  <si>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</si>
  <si>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</si>
  <si>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</si>
  <si>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</si>
  <si>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</si>
  <si>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</si>
  <si>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</si>
  <si>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</si>
  <si>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</si>
  <si>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</si>
  <si>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</si>
  <si>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</si>
  <si>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</si>
  <si>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</si>
  <si>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</si>
  <si>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</si>
  <si>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</si>
  <si>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</si>
  <si>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</si>
  <si>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</si>
  <si>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</si>
  <si>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</si>
  <si>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</si>
  <si>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</si>
  <si>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</si>
  <si>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</si>
  <si>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</si>
  <si>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</si>
  <si>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</si>
  <si>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</si>
  <si>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</si>
  <si>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</si>
  <si>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</si>
  <si>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</si>
  <si>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</si>
  <si>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</si>
  <si>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</si>
  <si>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</si>
  <si>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</si>
  <si>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</si>
  <si>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</si>
  <si>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</si>
  <si>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</si>
  <si>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</si>
  <si>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</si>
  <si>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</si>
  <si>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</si>
  <si>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</si>
  <si>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</si>
  <si>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</si>
  <si>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</si>
  <si>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</si>
  <si>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</si>
  <si>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</si>
  <si>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</si>
  <si>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</si>
  <si>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</si>
  <si>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</si>
  <si>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</si>
  <si>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</si>
  <si>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</si>
  <si>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</si>
  <si>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</si>
  <si>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</si>
  <si>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</si>
  <si>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</si>
  <si>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</si>
  <si>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</si>
  <si>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</si>
  <si>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</si>
  <si>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</si>
  <si>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</si>
  <si>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</si>
  <si>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</si>
  <si>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</si>
  <si>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</si>
  <si>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</si>
  <si>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</si>
  <si>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</si>
  <si>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</si>
  <si>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</si>
  <si>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</si>
  <si>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</si>
  <si>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</si>
  <si>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</si>
  <si>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</si>
  <si>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</si>
  <si>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</si>
  <si>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</si>
  <si>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</si>
  <si>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</si>
  <si>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</si>
  <si>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</si>
  <si>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</si>
  <si>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</si>
  <si>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</si>
  <si>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</si>
  <si>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</si>
  <si>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</si>
  <si>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</si>
  <si>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</si>
  <si>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</si>
  <si>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</si>
  <si>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</si>
  <si>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</si>
  <si>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</si>
  <si>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</si>
  <si>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</si>
  <si>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</si>
  <si>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</si>
  <si>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</si>
  <si>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</si>
  <si>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</si>
  <si>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</si>
  <si>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</si>
  <si>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</si>
  <si>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</si>
  <si>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</si>
  <si>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</si>
  <si>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</si>
  <si>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</si>
  <si>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</si>
  <si>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</si>
  <si>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</si>
  <si>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</si>
  <si>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</si>
  <si>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</si>
  <si>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</si>
  <si>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</si>
  <si>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</si>
  <si>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</si>
  <si>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</si>
  <si>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</si>
  <si>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</si>
  <si>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</si>
  <si>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</si>
  <si>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</si>
  <si>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</si>
  <si>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</si>
  <si>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</si>
  <si>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</si>
  <si>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</si>
  <si>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</si>
  <si>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</si>
  <si>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</si>
  <si>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</si>
  <si>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</si>
  <si>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</si>
  <si>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</si>
  <si>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</si>
  <si>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</si>
  <si>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</si>
  <si>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</si>
  <si>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</si>
  <si>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</si>
  <si>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</si>
  <si>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</si>
  <si>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</si>
  <si>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</si>
  <si>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</si>
  <si>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</si>
  <si>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</si>
  <si>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</si>
  <si>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</si>
  <si>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</si>
  <si>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</si>
  <si>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</si>
  <si>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</si>
  <si>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</si>
  <si>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</si>
  <si>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</si>
  <si>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</si>
  <si>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</si>
  <si>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</si>
  <si>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</si>
  <si>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</si>
  <si>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</si>
  <si>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</si>
  <si>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</si>
  <si>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</si>
  <si>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</si>
  <si>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</si>
  <si>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</si>
  <si>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</si>
  <si>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</si>
  <si>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</si>
  <si>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</si>
  <si>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</si>
  <si>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</si>
  <si>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</si>
  <si>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</si>
  <si>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</si>
  <si>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</si>
  <si>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</si>
  <si>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</si>
  <si>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</si>
  <si>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</si>
  <si>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</si>
  <si>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</si>
  <si>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</si>
  <si>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</si>
  <si>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</si>
  <si>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</si>
  <si>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</si>
  <si>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</si>
  <si>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</si>
  <si>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</si>
  <si>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</si>
  <si>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</si>
  <si>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</si>
  <si>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</si>
  <si>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</si>
  <si>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</si>
  <si>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</si>
  <si>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</si>
  <si>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</si>
  <si>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</si>
  <si>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</si>
  <si>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</si>
  <si>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</si>
  <si>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</si>
  <si>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</si>
  <si>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</si>
  <si>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</si>
  <si>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</si>
  <si>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</si>
  <si>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</si>
  <si>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</si>
  <si>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</si>
  <si>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</si>
  <si>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</si>
  <si>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</si>
  <si>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</si>
  <si>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</si>
  <si>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</si>
  <si>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</si>
  <si>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</si>
  <si>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</si>
  <si>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</si>
  <si>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</si>
  <si>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</si>
  <si>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</si>
  <si>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</si>
  <si>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</si>
  <si>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</si>
  <si>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</si>
  <si>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</si>
  <si>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</si>
  <si>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</si>
  <si>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</si>
  <si>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</si>
  <si>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</si>
  <si>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</si>
  <si>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</si>
  <si>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</si>
  <si>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</si>
  <si>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</si>
  <si>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</si>
  <si>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</si>
  <si>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</si>
  <si>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</si>
  <si>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</si>
  <si>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</si>
  <si>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</si>
  <si>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</si>
  <si>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</si>
  <si>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</si>
  <si>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</si>
  <si>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</si>
  <si>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</si>
  <si>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</si>
  <si>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</si>
  <si>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</si>
  <si>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</si>
  <si>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</si>
  <si>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</si>
  <si>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</si>
  <si>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</si>
  <si>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</si>
  <si>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</si>
  <si>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</si>
  <si>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</si>
  <si>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</si>
  <si>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</si>
  <si>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</si>
  <si>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</si>
  <si>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</si>
  <si>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</si>
  <si>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</si>
  <si>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</si>
  <si>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</si>
  <si>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</si>
  <si>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</si>
  <si>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</si>
  <si>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</si>
  <si>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</si>
  <si>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</si>
  <si>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</si>
  <si>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</si>
  <si>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</si>
  <si>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</si>
  <si>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</si>
  <si>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</si>
  <si>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</si>
  <si>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</si>
  <si>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</si>
  <si>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</si>
  <si>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</si>
  <si>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</si>
  <si>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</si>
  <si>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</si>
  <si>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</si>
  <si>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</si>
  <si>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</si>
  <si>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</si>
  <si>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</si>
  <si>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</si>
  <si>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</si>
  <si>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</si>
  <si>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</si>
  <si>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</si>
  <si>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</si>
  <si>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</si>
  <si>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</si>
  <si>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</si>
  <si>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</si>
  <si>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</si>
  <si>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</si>
  <si>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</si>
  <si>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</si>
  <si>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</si>
  <si>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</si>
  <si>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</si>
  <si>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</si>
  <si>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</si>
  <si>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</si>
  <si>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</si>
  <si>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</si>
  <si>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</si>
  <si>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</si>
  <si>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</si>
  <si>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</si>
  <si>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</si>
  <si>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</si>
  <si>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</si>
  <si>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</si>
  <si>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</si>
  <si>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</si>
  <si>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</si>
  <si>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</si>
  <si>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</si>
  <si>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</si>
  <si>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</si>
  <si>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</si>
  <si>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</si>
  <si>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</si>
  <si>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</si>
  <si>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</si>
  <si>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</si>
  <si>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</si>
  <si>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</si>
  <si>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</si>
  <si>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</si>
  <si>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</si>
  <si>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</si>
  <si>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</si>
  <si>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</si>
  <si>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</si>
  <si>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</si>
  <si>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</si>
  <si>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</si>
  <si>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</si>
  <si>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</si>
  <si>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</si>
  <si>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</si>
  <si>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</si>
  <si>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</si>
  <si>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</si>
  <si>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</si>
  <si>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</si>
  <si>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</si>
  <si>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</si>
  <si>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</si>
  <si>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</si>
  <si>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</si>
  <si>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</si>
  <si>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</si>
  <si>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</si>
  <si>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</si>
  <si>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</si>
  <si>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</si>
  <si>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</si>
  <si>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</si>
  <si>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</si>
  <si>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</si>
  <si>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</si>
  <si>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</si>
  <si>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</si>
  <si>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</si>
  <si>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</si>
  <si>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</si>
  <si>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</si>
  <si>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</si>
  <si>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</si>
  <si>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</si>
  <si>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</si>
  <si>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</si>
  <si>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</si>
  <si>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</si>
  <si>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</si>
  <si>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</si>
  <si>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</si>
  <si>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</si>
  <si>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</si>
  <si>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</si>
  <si>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</si>
  <si>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</si>
  <si>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</si>
  <si>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</si>
  <si>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</si>
  <si>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</si>
  <si>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</si>
  <si>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</si>
  <si>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</si>
  <si>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</si>
  <si>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</si>
  <si>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</si>
  <si>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</si>
  <si>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</si>
  <si>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</si>
  <si>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</si>
  <si>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</si>
  <si>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</si>
  <si>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</si>
  <si>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</si>
  <si>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</si>
  <si>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</si>
  <si>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</si>
  <si>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</si>
  <si>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</si>
  <si>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</si>
  <si>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</si>
  <si>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</si>
  <si>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</si>
  <si>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</si>
  <si>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</si>
  <si>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</si>
  <si>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</si>
  <si>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</si>
  <si>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</si>
  <si>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</si>
  <si>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</si>
  <si>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</si>
  <si>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</si>
  <si>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</si>
  <si>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</si>
  <si>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</si>
  <si>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</si>
  <si>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</si>
  <si>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</si>
  <si>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</si>
  <si>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</si>
  <si>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</si>
  <si>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</si>
  <si>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</si>
  <si>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</si>
  <si>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</si>
  <si>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</si>
  <si>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</si>
  <si>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</si>
  <si>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</si>
  <si>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</si>
  <si>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</si>
  <si>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</si>
  <si>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</si>
  <si>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</si>
  <si>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</si>
  <si>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</si>
  <si>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</si>
  <si>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</si>
  <si>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</si>
  <si>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</si>
  <si>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</si>
  <si>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</si>
  <si>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</si>
  <si>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</si>
  <si>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</si>
  <si>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</si>
  <si>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</si>
  <si>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</si>
  <si>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</si>
  <si>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</si>
  <si>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</si>
  <si>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</si>
  <si>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</si>
  <si>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</si>
  <si>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</si>
  <si>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</si>
  <si>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</si>
  <si>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</si>
  <si>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</si>
  <si>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</si>
  <si>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</si>
  <si>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</si>
  <si>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</si>
  <si>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</si>
  <si>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</si>
  <si>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</si>
  <si>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</si>
  <si>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</si>
  <si>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</si>
  <si>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</si>
  <si>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</si>
  <si>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</si>
  <si>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</si>
  <si>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</si>
  <si>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</si>
  <si>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</si>
  <si>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</si>
  <si>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</si>
  <si>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</si>
  <si>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</si>
  <si>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</si>
  <si>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</si>
  <si>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</si>
  <si>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</si>
  <si>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</si>
  <si>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</si>
  <si>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</si>
  <si>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</si>
  <si>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</si>
  <si>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</si>
  <si>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</si>
  <si>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</si>
  <si>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</si>
  <si>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</si>
  <si>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</si>
  <si>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</si>
  <si>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</si>
  <si>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</si>
  <si>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</si>
  <si>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</si>
  <si>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</si>
  <si>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</si>
  <si>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</si>
  <si>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</si>
  <si>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</si>
  <si>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</si>
  <si>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</si>
  <si>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</si>
  <si>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</si>
  <si>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</si>
  <si>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</si>
  <si>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</si>
  <si>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</si>
  <si>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</si>
  <si>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</si>
  <si>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</si>
  <si>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</si>
  <si>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</si>
  <si>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</si>
  <si>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</si>
  <si>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</si>
  <si>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</si>
  <si>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</si>
  <si>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</si>
  <si>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</si>
  <si>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</si>
  <si>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</si>
  <si>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</si>
  <si>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</si>
  <si>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</si>
  <si>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</si>
  <si>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</si>
  <si>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</si>
  <si>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</si>
  <si>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</si>
  <si>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</si>
  <si>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</si>
  <si>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</si>
  <si>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</si>
  <si>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</si>
  <si>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</si>
  <si>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</si>
  <si>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</si>
  <si>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</si>
  <si>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</si>
  <si>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</si>
  <si>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</si>
  <si>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</si>
  <si>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</si>
  <si>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</si>
  <si>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</si>
  <si>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</si>
  <si>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</si>
  <si>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</si>
  <si>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</si>
  <si>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</si>
  <si>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</si>
  <si>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</si>
  <si>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</si>
  <si>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</si>
  <si>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</si>
  <si>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</si>
  <si>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</si>
  <si>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</si>
  <si>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</si>
  <si>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</si>
  <si>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</si>
  <si>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</si>
  <si>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</si>
  <si>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</si>
  <si>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</si>
  <si>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</si>
  <si>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</si>
  <si>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</si>
  <si>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</si>
  <si>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</si>
  <si>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</si>
  <si>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</si>
  <si>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</si>
  <si>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</si>
  <si>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</si>
  <si>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</si>
  <si>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</si>
  <si>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</si>
  <si>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</si>
  <si>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</si>
  <si>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</si>
  <si>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</si>
  <si>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</si>
  <si>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</si>
  <si>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</si>
  <si>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</si>
  <si>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</si>
  <si>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</si>
  <si>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</si>
  <si>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</si>
  <si>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</si>
  <si>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</si>
  <si>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</si>
  <si>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</si>
  <si>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</si>
  <si>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</si>
  <si>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</si>
  <si>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</si>
  <si>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</si>
  <si>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</si>
  <si>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</si>
  <si>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</si>
  <si>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</si>
  <si>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</si>
  <si>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</si>
  <si>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</si>
  <si>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</si>
  <si>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</si>
  <si>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</si>
  <si>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</si>
  <si>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</si>
  <si>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</si>
  <si>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</si>
  <si>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</si>
  <si>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</si>
  <si>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</si>
  <si>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</si>
  <si>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</si>
  <si>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</si>
  <si>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</si>
  <si>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</si>
  <si>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</si>
  <si>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</si>
  <si>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</si>
  <si>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</si>
  <si>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</si>
  <si>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</si>
  <si>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</si>
  <si>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</si>
  <si>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</si>
  <si>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</si>
  <si>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</si>
  <si>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</si>
  <si>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</si>
  <si>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</si>
  <si>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</si>
  <si>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</si>
  <si>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</si>
  <si>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</si>
  <si>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</si>
  <si>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</si>
  <si>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</si>
  <si>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</si>
  <si>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</si>
  <si>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</si>
  <si>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</si>
  <si>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</si>
  <si>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</si>
  <si>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</si>
  <si>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</si>
  <si>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</si>
  <si>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</si>
  <si>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</si>
  <si>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</si>
  <si>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</si>
  <si>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</si>
  <si>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</si>
  <si>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</si>
  <si>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</si>
  <si>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</si>
  <si>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</si>
  <si>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</si>
  <si>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</si>
  <si>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</si>
  <si>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</si>
  <si>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</si>
  <si>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</si>
  <si>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</si>
  <si>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</si>
  <si>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</si>
  <si>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</si>
  <si>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</si>
  <si>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</si>
  <si>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</si>
  <si>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</si>
  <si>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</si>
  <si>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</si>
  <si>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</si>
  <si>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</si>
  <si>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</si>
  <si>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</si>
  <si>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</si>
  <si>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</si>
  <si>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</si>
  <si>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</si>
  <si>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</si>
  <si>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</si>
  <si>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</si>
  <si>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</si>
  <si>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</si>
  <si>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</si>
  <si>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</si>
  <si>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</si>
  <si>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</si>
  <si>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</si>
  <si>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</si>
  <si>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</si>
  <si>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</si>
  <si>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</si>
  <si>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</si>
  <si>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</si>
  <si>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</si>
  <si>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</si>
  <si>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</si>
  <si>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</si>
  <si>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</si>
  <si>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</si>
  <si>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</si>
  <si>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</si>
  <si>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</si>
  <si>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</si>
  <si>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</si>
  <si>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</si>
  <si>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</si>
  <si>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</si>
  <si>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</si>
  <si>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</si>
  <si>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</si>
  <si>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</si>
  <si>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</si>
  <si>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</si>
  <si>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</si>
  <si>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</si>
  <si>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</si>
  <si>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</si>
  <si>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</si>
  <si>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</si>
  <si>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</si>
  <si>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</si>
  <si>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</si>
  <si>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</si>
  <si>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</si>
  <si>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</si>
  <si>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</si>
  <si>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</si>
  <si>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</si>
  <si>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</si>
  <si>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</si>
  <si>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</si>
  <si>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</si>
  <si>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</si>
  <si>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</si>
  <si>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</si>
  <si>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</si>
  <si>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</si>
  <si>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</si>
  <si>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</si>
  <si>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</si>
  <si>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</si>
  <si>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</si>
  <si>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</si>
  <si>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</si>
  <si>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</si>
  <si>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</si>
  <si>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</si>
  <si>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</si>
  <si>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</si>
  <si>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</si>
  <si>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</si>
  <si>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</si>
  <si>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</si>
  <si>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</si>
  <si>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</si>
  <si>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</si>
  <si>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</si>
  <si>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</si>
  <si>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</si>
  <si>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</si>
  <si>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</si>
  <si>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</si>
  <si>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</si>
  <si>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</si>
  <si>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</si>
  <si>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</si>
  <si>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</si>
  <si>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</si>
  <si>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</si>
  <si>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</si>
  <si>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</si>
  <si>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</si>
  <si>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</si>
  <si>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</si>
  <si>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</si>
  <si>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</si>
  <si>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</si>
  <si>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</si>
  <si>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</si>
  <si>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</si>
  <si>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</si>
  <si>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</si>
  <si>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</si>
  <si>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</si>
  <si>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</si>
  <si>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</si>
  <si>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</si>
  <si>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</si>
  <si>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</si>
  <si>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</si>
  <si>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</si>
  <si>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</si>
  <si>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</si>
  <si>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</si>
  <si>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</si>
  <si>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</si>
  <si>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</si>
  <si>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</si>
  <si>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</si>
  <si>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</si>
  <si>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</si>
  <si>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</si>
  <si>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</si>
  <si>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</si>
  <si>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</si>
  <si>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</si>
  <si>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</si>
  <si>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</si>
  <si>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</si>
  <si>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</si>
  <si>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</si>
  <si>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</si>
  <si>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</si>
  <si>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</si>
  <si>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</si>
  <si>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</si>
  <si>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</si>
  <si>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</si>
  <si>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</si>
  <si>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</si>
  <si>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</si>
  <si>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</si>
  <si>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</si>
  <si>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</si>
  <si>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</si>
  <si>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</si>
  <si>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</si>
  <si>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</si>
  <si>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</si>
  <si>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</si>
  <si>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</si>
  <si>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</si>
  <si>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</si>
  <si>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</si>
  <si>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</si>
  <si>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</si>
  <si>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</si>
  <si>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</si>
  <si>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</si>
  <si>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</si>
  <si>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</si>
  <si>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</si>
  <si>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</si>
  <si>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</si>
  <si>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</si>
  <si>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</si>
  <si>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</si>
  <si>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</si>
  <si>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</si>
  <si>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</si>
  <si>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</si>
  <si>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</si>
  <si>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</si>
  <si>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</si>
  <si>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</si>
  <si>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</si>
  <si>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</si>
  <si>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</si>
  <si>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</si>
  <si>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</si>
  <si>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</si>
  <si>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</si>
  <si>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</si>
  <si>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</si>
  <si>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</si>
  <si>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</si>
  <si>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</si>
  <si>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</si>
  <si>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</si>
  <si>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</si>
  <si>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</si>
  <si>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</si>
  <si>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</si>
  <si>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</si>
  <si>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</si>
  <si>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</si>
  <si>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</si>
  <si>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</si>
  <si>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</si>
  <si>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</si>
  <si>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</si>
  <si>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</si>
  <si>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</si>
  <si>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</si>
  <si>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</si>
  <si>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</si>
  <si>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</si>
  <si>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</si>
  <si>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</si>
  <si>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</si>
  <si>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</si>
  <si>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</si>
  <si>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</si>
  <si>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</si>
  <si>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</si>
  <si>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</si>
  <si>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</si>
  <si>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</si>
  <si>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</si>
  <si>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</si>
  <si>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</si>
  <si>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</si>
  <si>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</si>
  <si>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</si>
  <si>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</si>
  <si>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</si>
  <si>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</si>
  <si>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</si>
  <si>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</si>
  <si>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</si>
  <si>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</si>
  <si>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</si>
  <si>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</si>
  <si>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</si>
  <si>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</si>
  <si>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</si>
  <si>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</si>
  <si>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</si>
  <si>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</si>
  <si>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</si>
  <si>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</si>
  <si>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</si>
  <si>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</si>
  <si>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</si>
  <si>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</si>
  <si>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</si>
  <si>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</si>
  <si>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</si>
  <si>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</si>
  <si>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</si>
  <si>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</si>
  <si>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</si>
  <si>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</si>
  <si>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</si>
  <si>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</si>
  <si>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</si>
  <si>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</si>
  <si>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</si>
  <si>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</si>
  <si>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</si>
  <si>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</si>
  <si>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</si>
  <si>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</si>
  <si>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</si>
  <si>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</si>
  <si>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</si>
  <si>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</si>
  <si>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</si>
  <si>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</si>
  <si>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</si>
  <si>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</si>
  <si>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</si>
  <si>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</si>
  <si>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</si>
  <si>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</si>
  <si>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</si>
  <si>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</si>
  <si>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</si>
  <si>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</si>
  <si>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</si>
  <si>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</si>
  <si>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</si>
  <si>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</si>
  <si>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</si>
  <si>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</si>
  <si>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</si>
  <si>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</si>
  <si>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</si>
  <si>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</si>
  <si>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</si>
  <si>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</si>
  <si>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</si>
  <si>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</si>
  <si>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</si>
  <si>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</si>
  <si>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</si>
  <si>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</si>
  <si>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</si>
  <si>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</si>
  <si>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</si>
  <si>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</si>
  <si>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</si>
  <si>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</si>
  <si>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</si>
  <si>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</si>
  <si>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</si>
  <si>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</si>
  <si>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</si>
  <si>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</si>
  <si>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</si>
  <si>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</si>
  <si>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</si>
  <si>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</si>
  <si>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</si>
  <si>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</si>
  <si>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</si>
  <si>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</si>
  <si>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</si>
  <si>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</si>
  <si>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</si>
  <si>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</si>
  <si>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</si>
  <si>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</si>
  <si>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</si>
  <si>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</si>
  <si>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</si>
  <si>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</si>
  <si>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</si>
  <si>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</si>
  <si>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</si>
  <si>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</si>
  <si>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</si>
  <si>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</si>
  <si>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</si>
  <si>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</si>
  <si>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</si>
  <si>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</si>
  <si>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</si>
  <si>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</si>
  <si>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</si>
  <si>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</si>
  <si>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</si>
  <si>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</si>
  <si>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</si>
  <si>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</si>
  <si>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</si>
  <si>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</si>
  <si>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</si>
  <si>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</si>
  <si>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</si>
  <si>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</si>
  <si>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</si>
  <si>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</si>
  <si>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</si>
  <si>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</si>
  <si>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</si>
  <si>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</si>
  <si>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</si>
  <si>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</si>
  <si>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</si>
  <si>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</si>
  <si>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</si>
  <si>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</si>
  <si>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</si>
  <si>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</si>
  <si>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</si>
  <si>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</si>
  <si>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</si>
  <si>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</si>
  <si>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</si>
  <si>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</si>
  <si>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</si>
  <si>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</si>
  <si>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</si>
  <si>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</si>
  <si>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</si>
  <si>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</si>
  <si>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</si>
  <si>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</si>
  <si>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</si>
  <si>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</si>
  <si>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</si>
  <si>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</si>
  <si>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</si>
  <si>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</si>
  <si>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</si>
  <si>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</si>
  <si>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</si>
  <si>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</si>
  <si>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</si>
  <si>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</si>
  <si>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</si>
  <si>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</si>
  <si>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</si>
  <si>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</si>
  <si>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</si>
  <si>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</si>
  <si>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</si>
  <si>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</si>
  <si>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</si>
  <si>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</si>
  <si>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</si>
  <si>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</si>
  <si>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</si>
  <si>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</si>
  <si>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</si>
  <si>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</si>
  <si>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</si>
  <si>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</si>
  <si>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</si>
  <si>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</si>
  <si>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</si>
  <si>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</si>
  <si>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</si>
  <si>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</si>
  <si>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</si>
  <si>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</si>
  <si>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</si>
  <si>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</si>
  <si>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</si>
  <si>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</si>
  <si>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</si>
  <si>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</si>
  <si>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</si>
  <si>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</si>
  <si>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</si>
  <si>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</si>
  <si>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</si>
  <si>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</si>
  <si>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</si>
  <si>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</si>
  <si>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</si>
  <si>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</si>
  <si>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</si>
  <si>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</si>
  <si>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</si>
  <si>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</si>
  <si>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</si>
  <si>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</si>
  <si>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</si>
  <si>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</si>
  <si>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</si>
  <si>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</si>
  <si>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</si>
  <si>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</si>
  <si>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</si>
  <si>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</si>
  <si>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</si>
  <si>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</si>
  <si>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</si>
  <si>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</si>
  <si>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</si>
  <si>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</si>
  <si>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</si>
  <si>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</si>
  <si>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</si>
  <si>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</si>
  <si>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</si>
  <si>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</si>
  <si>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</si>
  <si>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</si>
  <si>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</si>
  <si>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</si>
  <si>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</si>
  <si>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</si>
  <si>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</si>
  <si>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</si>
  <si>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</si>
  <si>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</si>
  <si>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</si>
  <si>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</si>
  <si>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</si>
  <si>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</si>
  <si>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</si>
  <si>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</si>
  <si>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</si>
  <si>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</si>
  <si>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</si>
  <si>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</si>
  <si>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</si>
  <si>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</si>
  <si>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</si>
  <si>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</si>
  <si>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</si>
  <si>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</si>
  <si>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</si>
  <si>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</si>
  <si>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</si>
  <si>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</si>
  <si>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</si>
  <si>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</si>
  <si>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</si>
  <si>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</si>
  <si>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</si>
  <si>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</si>
  <si>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</si>
  <si>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</si>
  <si>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</si>
  <si>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</si>
  <si>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</si>
  <si>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</si>
  <si>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</si>
  <si>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</si>
  <si>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</si>
  <si>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</si>
  <si>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</si>
  <si>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</si>
  <si>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</si>
  <si>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</si>
  <si>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</si>
  <si>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</si>
  <si>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</si>
  <si>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</si>
  <si>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</si>
  <si>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</si>
  <si>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</si>
  <si>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</si>
  <si>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</si>
  <si>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</si>
  <si>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</si>
  <si>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</si>
  <si>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</si>
  <si>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</si>
  <si>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</si>
  <si>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</si>
  <si>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</si>
  <si>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</si>
  <si>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</si>
  <si>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</si>
  <si>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</si>
  <si>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</si>
  <si>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</si>
  <si>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</si>
  <si>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</si>
  <si>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</si>
  <si>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</si>
  <si>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</si>
  <si>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</si>
  <si>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</si>
  <si>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</si>
  <si>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</si>
  <si>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</si>
  <si>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</si>
  <si>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</si>
  <si>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</si>
  <si>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</si>
  <si>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</si>
  <si>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</si>
  <si>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</si>
  <si>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</si>
  <si>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</si>
  <si>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</si>
  <si>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</si>
  <si>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</si>
  <si>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</si>
  <si>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</si>
  <si>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</si>
  <si>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</si>
  <si>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</si>
  <si>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</si>
  <si>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</si>
  <si>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</si>
  <si>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</si>
  <si>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</si>
  <si>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</si>
  <si>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</si>
  <si>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</si>
  <si>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</si>
  <si>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</si>
  <si>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</si>
  <si>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</si>
  <si>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</si>
  <si>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</si>
  <si>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</si>
  <si>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</si>
  <si>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</si>
  <si>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</si>
  <si>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</si>
  <si>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</si>
  <si>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</si>
  <si>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</si>
  <si>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</si>
  <si>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</si>
  <si>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</si>
  <si>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</si>
  <si>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</si>
  <si>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</si>
  <si>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</si>
  <si>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</si>
  <si>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</si>
  <si>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</si>
  <si>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</si>
  <si>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</si>
  <si>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</si>
  <si>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</si>
  <si>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</si>
  <si>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</si>
  <si>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</si>
  <si>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</si>
  <si>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</si>
  <si>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</si>
  <si>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</si>
  <si>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</si>
  <si>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</si>
  <si>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</si>
  <si>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</si>
  <si>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</si>
  <si>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</si>
  <si>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</si>
  <si>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</si>
  <si>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</si>
  <si>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</si>
  <si>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</si>
  <si>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</si>
  <si>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</si>
  <si>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</si>
  <si>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</si>
  <si>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</si>
  <si>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</si>
  <si>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</si>
  <si>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</si>
  <si>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</si>
  <si>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</si>
  <si>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</si>
  <si>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</si>
  <si>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</si>
  <si>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</si>
  <si>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</si>
  <si>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</si>
  <si>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</si>
  <si>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</si>
  <si>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</si>
  <si>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</si>
  <si>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</si>
  <si>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</si>
  <si>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</si>
  <si>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</si>
  <si>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</si>
  <si>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</si>
  <si>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</si>
  <si>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</si>
  <si>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</si>
  <si>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</si>
  <si>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</si>
  <si>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</si>
  <si>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</si>
  <si>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</si>
  <si>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</si>
  <si>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</si>
  <si>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</si>
  <si>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</si>
  <si>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</si>
  <si>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</si>
  <si>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</si>
  <si>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</si>
  <si>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</si>
  <si>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</si>
  <si>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</si>
  <si>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</si>
  <si>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</si>
  <si>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</si>
  <si>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</si>
  <si>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</si>
  <si>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</si>
  <si>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</si>
  <si>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</si>
  <si>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</si>
  <si>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</si>
  <si>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</si>
  <si>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</si>
  <si>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</si>
  <si>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</si>
  <si>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</si>
  <si>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</si>
  <si>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</si>
  <si>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</si>
  <si>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</si>
  <si>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</si>
  <si>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</si>
  <si>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</si>
  <si>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</si>
  <si>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</si>
  <si>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</si>
  <si>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</si>
  <si>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</si>
  <si>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</si>
  <si>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</si>
  <si>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</si>
  <si>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</si>
  <si>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</si>
  <si>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</si>
  <si>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</si>
  <si>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</si>
  <si>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</si>
  <si>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</si>
  <si>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</si>
  <si>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</si>
  <si>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</si>
  <si>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</si>
  <si>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</si>
  <si>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</si>
  <si>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</si>
  <si>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</si>
  <si>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</si>
  <si>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</si>
  <si>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</si>
  <si>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</si>
  <si>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</si>
  <si>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</si>
  <si>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</si>
  <si>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</si>
  <si>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</si>
  <si>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</si>
  <si>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</si>
  <si>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</si>
  <si>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</si>
  <si>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</si>
  <si>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</si>
  <si>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</si>
  <si>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</si>
  <si>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</si>
  <si>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</si>
  <si>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</si>
  <si>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</si>
  <si>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</si>
  <si>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</si>
  <si>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</si>
  <si>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</si>
  <si>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</si>
  <si>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</si>
  <si>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</si>
  <si>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</si>
  <si>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</si>
  <si>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</si>
  <si>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</si>
  <si>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</si>
  <si>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</si>
  <si>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</si>
  <si>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</si>
  <si>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</si>
  <si>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</si>
  <si>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</si>
  <si>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</si>
  <si>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</si>
  <si>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</si>
  <si>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</si>
  <si>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</si>
  <si>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</si>
  <si>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</si>
  <si>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</si>
  <si>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</si>
  <si>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</si>
  <si>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</si>
  <si>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</si>
  <si>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</si>
  <si>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</si>
  <si>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</si>
  <si>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</si>
  <si>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</si>
  <si>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</si>
  <si>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</si>
  <si>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</si>
  <si>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</si>
  <si>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</si>
  <si>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</si>
  <si>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</si>
  <si>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</si>
  <si>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</si>
  <si>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</si>
  <si>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</si>
  <si>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</si>
  <si>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</si>
  <si>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</si>
  <si>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</si>
  <si>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</si>
  <si>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</si>
  <si>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</si>
  <si>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</si>
  <si>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</si>
  <si>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</si>
  <si>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</si>
  <si>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</si>
  <si>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</si>
  <si>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</si>
  <si>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</si>
  <si>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</si>
  <si>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</si>
  <si>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</si>
  <si>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</si>
  <si>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</si>
  <si>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</si>
  <si>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</si>
  <si>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</si>
  <si>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</si>
  <si>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</si>
  <si>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</si>
  <si>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</si>
  <si>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</si>
  <si>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</si>
  <si>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</si>
  <si>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</si>
  <si>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</si>
  <si>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</si>
  <si>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</si>
  <si>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</si>
  <si>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</si>
  <si>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</si>
  <si>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</si>
  <si>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</si>
  <si>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</si>
  <si>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</si>
  <si>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</si>
  <si>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</si>
  <si>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</si>
  <si>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</si>
  <si>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</si>
  <si>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</si>
  <si>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</si>
  <si>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</si>
  <si>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</si>
  <si>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</si>
  <si>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</si>
  <si>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</si>
  <si>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</si>
  <si>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</si>
  <si>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</si>
  <si>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</si>
  <si>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</si>
  <si>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</si>
  <si>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</si>
  <si>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</si>
  <si>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</si>
  <si>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</si>
  <si>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</si>
  <si>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</si>
  <si>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</si>
  <si>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</si>
  <si>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</si>
  <si>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</si>
  <si>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</si>
  <si>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</si>
  <si>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</si>
  <si>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</si>
  <si>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</si>
  <si>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</si>
  <si>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</si>
  <si>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</si>
  <si>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</si>
  <si>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</si>
  <si>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</si>
  <si>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</si>
  <si>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</si>
  <si>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</si>
  <si>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</si>
  <si>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</si>
  <si>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</si>
  <si>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</si>
  <si>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</si>
  <si>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</si>
  <si>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</si>
  <si>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</si>
  <si>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</si>
  <si>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</si>
  <si>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</si>
  <si>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</si>
  <si>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</si>
  <si>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</si>
  <si>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</si>
  <si>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</si>
  <si>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</si>
  <si>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</si>
  <si>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</si>
  <si>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</si>
  <si>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</si>
  <si>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</si>
  <si>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</si>
  <si>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</si>
  <si>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</si>
  <si>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</si>
  <si>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</si>
  <si>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</si>
  <si>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</si>
  <si>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</si>
  <si>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</si>
  <si>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</si>
  <si>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</si>
  <si>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</si>
  <si>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</si>
  <si>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</si>
  <si>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</si>
  <si>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</si>
  <si>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</si>
  <si>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</si>
  <si>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</si>
  <si>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</si>
  <si>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</si>
  <si>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</si>
  <si>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</si>
  <si>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</si>
  <si>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</si>
  <si>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</si>
  <si>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</si>
  <si>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</si>
  <si>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</si>
  <si>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</si>
  <si>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</si>
  <si>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</si>
  <si>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</si>
  <si>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</si>
  <si>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</si>
  <si>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</si>
  <si>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</si>
  <si>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</si>
  <si>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</si>
  <si>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</si>
  <si>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</si>
  <si>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</si>
  <si>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</si>
  <si>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</si>
  <si>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</si>
  <si>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</si>
  <si>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</si>
  <si>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</si>
  <si>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</si>
  <si>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</si>
  <si>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</si>
  <si>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</si>
  <si>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</si>
  <si>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</si>
  <si>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</si>
  <si>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</si>
  <si>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</si>
  <si>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</si>
  <si>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</si>
  <si>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</si>
  <si>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</si>
  <si>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</si>
  <si>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</si>
  <si>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</si>
  <si>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</si>
  <si>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</si>
  <si>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</si>
  <si>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</si>
  <si>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</si>
  <si>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</si>
  <si>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</si>
  <si>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</si>
  <si>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</si>
  <si>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</si>
  <si>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</si>
  <si>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</si>
  <si>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</si>
  <si>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</si>
  <si>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</si>
  <si>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</si>
  <si>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</si>
  <si>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</si>
  <si>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</si>
  <si>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</si>
  <si>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</si>
  <si>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</si>
  <si>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</si>
  <si>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</si>
  <si>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</si>
  <si>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</si>
  <si>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</si>
  <si>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</si>
  <si>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</si>
  <si>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</si>
  <si>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</si>
  <si>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</si>
  <si>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</si>
  <si>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</si>
  <si>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</si>
  <si>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</si>
  <si>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</si>
  <si>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</si>
  <si>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</si>
  <si>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</si>
  <si>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</si>
  <si>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</si>
  <si>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</si>
  <si>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</si>
  <si>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</si>
  <si>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</si>
  <si>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</si>
  <si>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</si>
  <si>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</si>
  <si>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</si>
  <si>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</si>
  <si>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</si>
  <si>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</si>
  <si>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</si>
  <si>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</si>
  <si>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</si>
  <si>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</si>
  <si>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</si>
  <si>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</si>
  <si>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</si>
  <si>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</si>
  <si>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</si>
  <si>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</si>
  <si>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</si>
  <si>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</si>
  <si>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</si>
  <si>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</si>
  <si>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</si>
  <si>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</si>
  <si>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</si>
  <si>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</si>
  <si>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</si>
  <si>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</si>
  <si>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</si>
  <si>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</si>
  <si>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</si>
  <si>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</si>
  <si>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</si>
  <si>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</si>
  <si>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</si>
  <si>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</si>
  <si>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</si>
  <si>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</si>
  <si>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</si>
  <si>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</si>
  <si>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</si>
  <si>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</si>
  <si>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</si>
  <si>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</si>
  <si>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</si>
  <si>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</si>
  <si>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</si>
  <si>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</si>
  <si>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</si>
  <si>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</si>
  <si>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</si>
  <si>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</si>
  <si>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</si>
  <si>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</si>
  <si>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</si>
  <si>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</si>
  <si>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</si>
  <si>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</si>
  <si>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</si>
  <si>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</si>
  <si>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</si>
  <si>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</si>
  <si>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</si>
  <si>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</si>
  <si>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</si>
  <si>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</si>
  <si>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</si>
  <si>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</si>
  <si>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</si>
  <si>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</si>
  <si>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</si>
  <si>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</si>
  <si>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</si>
  <si>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</si>
  <si>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</si>
  <si>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</si>
  <si>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</si>
  <si>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</si>
  <si>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</si>
  <si>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</si>
  <si>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</si>
  <si>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</si>
  <si>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</si>
  <si>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</si>
  <si>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</si>
  <si>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</si>
  <si>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</si>
  <si>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</si>
  <si>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</si>
  <si>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</si>
  <si>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</si>
  <si>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</si>
  <si>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</si>
  <si>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</si>
  <si>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</si>
  <si>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</si>
  <si>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</si>
  <si>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</si>
  <si>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</si>
  <si>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</si>
  <si>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</si>
  <si>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</si>
  <si>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</si>
  <si>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</si>
  <si>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</si>
  <si>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</si>
  <si>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</si>
  <si>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</si>
  <si>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</si>
  <si>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</si>
  <si>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</si>
  <si>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</si>
  <si>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</si>
  <si>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</si>
  <si>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</si>
  <si>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</si>
  <si>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</si>
  <si>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</si>
  <si>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</si>
  <si>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</si>
  <si>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</si>
  <si>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</si>
  <si>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</si>
  <si>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</si>
  <si>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</si>
  <si>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</si>
  <si>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</si>
  <si>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</si>
  <si>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</si>
  <si>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</si>
  <si>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</si>
  <si>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</si>
  <si>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</si>
  <si>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</si>
  <si>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</si>
  <si>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</si>
  <si>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</si>
  <si>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</si>
  <si>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</si>
  <si>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</si>
  <si>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</si>
  <si>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</si>
  <si>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</si>
  <si>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</si>
  <si>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</si>
  <si>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</si>
  <si>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</si>
  <si>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</si>
  <si>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</si>
  <si>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</si>
  <si>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</si>
  <si>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</si>
  <si>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</si>
  <si>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</si>
  <si>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</si>
  <si>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</si>
  <si>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</si>
  <si>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</si>
  <si>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</si>
  <si>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</si>
  <si>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</si>
  <si>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</si>
  <si>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</si>
  <si>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</si>
  <si>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</si>
  <si>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</si>
  <si>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</si>
  <si>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</si>
  <si>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</si>
  <si>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</si>
  <si>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</si>
  <si>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</si>
  <si>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</si>
  <si>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</si>
  <si>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</si>
  <si>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</si>
  <si>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</si>
  <si>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</si>
  <si>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</si>
  <si>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</si>
  <si>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</si>
  <si>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</si>
  <si>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</si>
  <si>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</si>
  <si>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</si>
  <si>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</si>
  <si>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</si>
  <si>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</si>
  <si>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</si>
  <si>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</si>
  <si>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</si>
  <si>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</si>
  <si>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</si>
  <si>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</si>
  <si>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</si>
  <si>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</si>
  <si>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</si>
  <si>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</si>
  <si>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</si>
  <si>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</si>
  <si>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</si>
  <si>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</si>
  <si>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</si>
  <si>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</si>
  <si>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</si>
  <si>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</si>
  <si>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</si>
  <si>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</si>
  <si>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</si>
  <si>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</si>
  <si>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</si>
  <si>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</si>
  <si>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</si>
  <si>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</si>
  <si>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</si>
  <si>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</si>
  <si>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</si>
  <si>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</si>
  <si>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</si>
  <si>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</si>
  <si>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</si>
  <si>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</si>
  <si>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</si>
  <si>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</si>
  <si>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</si>
  <si>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</si>
  <si>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</si>
  <si>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</si>
  <si>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</si>
  <si>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</si>
  <si>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</si>
  <si>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</si>
  <si>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</si>
  <si>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</si>
  <si>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</si>
  <si>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</si>
  <si>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</si>
  <si>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</si>
  <si>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</si>
  <si>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</si>
  <si>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</si>
  <si>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</si>
  <si>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</si>
  <si>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</si>
  <si>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</si>
  <si>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</si>
  <si>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</si>
  <si>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</si>
  <si>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</si>
  <si>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</si>
  <si>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</si>
  <si>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</si>
  <si>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</si>
  <si>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</si>
  <si>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</si>
  <si>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</si>
  <si>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</si>
  <si>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</si>
  <si>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</si>
  <si>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</si>
  <si>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</si>
  <si>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</si>
  <si>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</si>
  <si>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</si>
  <si>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</si>
  <si>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</si>
  <si>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</si>
  <si>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</si>
  <si>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</si>
  <si>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</si>
  <si>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</si>
  <si>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</si>
  <si>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</si>
  <si>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</si>
  <si>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</si>
  <si>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</si>
  <si>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</si>
  <si>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</si>
  <si>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</si>
  <si>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</si>
  <si>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</si>
  <si>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</si>
  <si>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</si>
  <si>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</si>
  <si>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</si>
  <si>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</si>
  <si>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</si>
  <si>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</si>
  <si>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</si>
  <si>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</si>
  <si>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</si>
  <si>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</si>
  <si>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</si>
  <si>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</si>
  <si>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</si>
  <si>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</si>
  <si>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</si>
  <si>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</si>
  <si>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</si>
  <si>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</si>
  <si>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</si>
  <si>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</si>
  <si>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</si>
  <si>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</si>
  <si>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</si>
  <si>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</si>
  <si>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</si>
  <si>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</si>
  <si>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</si>
  <si>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</si>
  <si>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</si>
  <si>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</si>
  <si>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</si>
  <si>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</si>
  <si>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</si>
  <si>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</si>
  <si>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</si>
  <si>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</si>
  <si>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</si>
  <si>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</si>
  <si>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</si>
  <si>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</si>
  <si>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</si>
  <si>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</si>
  <si>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</si>
  <si>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</si>
  <si>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</si>
  <si>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</si>
  <si>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</si>
  <si>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</si>
  <si>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</si>
  <si>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</si>
  <si>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</si>
  <si>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</si>
  <si>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</si>
  <si>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</si>
  <si>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</si>
  <si>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</si>
  <si>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</si>
  <si>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</si>
  <si>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</si>
  <si>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</si>
  <si>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</si>
  <si>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</si>
  <si>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</si>
  <si>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</si>
  <si>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</si>
  <si>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</si>
  <si>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</si>
  <si>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</si>
  <si>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</si>
  <si>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</si>
  <si>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</si>
  <si>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</si>
  <si>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</si>
  <si>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</si>
  <si>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</si>
  <si>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</si>
  <si>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</si>
  <si>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</si>
  <si>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</si>
  <si>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</si>
  <si>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</si>
  <si>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</si>
  <si>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</si>
  <si>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</si>
  <si>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</si>
  <si>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</si>
  <si>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</si>
  <si>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</si>
  <si>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</si>
  <si>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</si>
  <si>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</si>
  <si>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</si>
  <si>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</si>
  <si>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</si>
  <si>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</si>
  <si>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</si>
  <si>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</si>
  <si>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</si>
  <si>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</si>
  <si>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</si>
  <si>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</si>
  <si>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</si>
  <si>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</si>
  <si>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</si>
  <si>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</si>
  <si>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</si>
  <si>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</si>
  <si>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</si>
  <si>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</si>
  <si>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</si>
  <si>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</si>
  <si>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</si>
  <si>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</si>
  <si>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</si>
  <si>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</si>
  <si>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</si>
  <si>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</si>
  <si>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</si>
  <si>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</si>
  <si>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</si>
  <si>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</si>
  <si>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</si>
  <si>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</si>
  <si>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</si>
  <si>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</si>
  <si>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</si>
  <si>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</si>
  <si>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</si>
  <si>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</si>
  <si>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</si>
  <si>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</si>
  <si>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</si>
  <si>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</si>
  <si>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</si>
  <si>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</si>
  <si>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</si>
  <si>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</si>
  <si>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</si>
  <si>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</si>
  <si>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</si>
  <si>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</si>
  <si>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</si>
  <si>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</si>
  <si>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</si>
  <si>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</si>
  <si>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</si>
  <si>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</si>
  <si>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</si>
  <si>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</si>
  <si>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</si>
  <si>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</si>
  <si>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</si>
  <si>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</si>
  <si>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</si>
  <si>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</si>
  <si>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</si>
  <si>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</si>
  <si>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</si>
  <si>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</si>
  <si>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</si>
  <si>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</si>
  <si>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</si>
  <si>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</si>
  <si>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</si>
  <si>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</si>
  <si>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</si>
  <si>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</si>
  <si>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</si>
  <si>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</si>
  <si>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</si>
  <si>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</si>
  <si>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</si>
  <si>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</si>
  <si>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</si>
  <si>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</si>
  <si>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</si>
  <si>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</si>
  <si>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</si>
  <si>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</si>
  <si>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</si>
  <si>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</si>
  <si>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</si>
  <si>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</si>
  <si>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</si>
  <si>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</si>
  <si>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</si>
  <si>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</si>
  <si>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</si>
  <si>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</si>
  <si>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</si>
  <si>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</si>
  <si>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</si>
  <si>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</si>
  <si>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</si>
  <si>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</si>
  <si>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</si>
  <si>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</si>
  <si>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</si>
  <si>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</si>
  <si>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</si>
  <si>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</si>
  <si>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</si>
  <si>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</si>
  <si>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</si>
  <si>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</si>
  <si>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</si>
  <si>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</si>
  <si>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</si>
  <si>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</si>
  <si>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</si>
  <si>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</si>
  <si>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</si>
  <si>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</si>
  <si>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</si>
  <si>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</si>
  <si>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</si>
  <si>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</si>
  <si>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</si>
  <si>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</si>
  <si>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</si>
  <si>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</si>
  <si>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</si>
  <si>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</si>
  <si>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</si>
  <si>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</si>
  <si>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</si>
  <si>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</si>
  <si>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</si>
  <si>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</si>
  <si>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</si>
  <si>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</si>
  <si>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</si>
  <si>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</si>
  <si>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</si>
  <si>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</si>
  <si>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</si>
  <si>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</si>
  <si>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</si>
  <si>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</si>
  <si>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</si>
  <si>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</si>
  <si>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</si>
  <si>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</si>
  <si>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</si>
  <si>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</si>
  <si>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</si>
  <si>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</si>
  <si>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</si>
  <si>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</si>
  <si>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</si>
  <si>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</si>
  <si>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</si>
  <si>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</si>
  <si>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</si>
  <si>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</si>
  <si>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</si>
  <si>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</si>
  <si>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</si>
  <si>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</si>
  <si>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</si>
  <si>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</si>
  <si>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</si>
  <si>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</si>
  <si>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</si>
  <si>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</si>
  <si>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</si>
  <si>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</si>
  <si>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</si>
  <si>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</si>
  <si>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</si>
  <si>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</si>
  <si>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</si>
  <si>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</si>
  <si>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</si>
  <si>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</si>
  <si>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</si>
  <si>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</si>
  <si>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</si>
  <si>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</si>
  <si>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</si>
  <si>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</si>
  <si>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</si>
  <si>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</si>
  <si>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</si>
  <si>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</si>
  <si>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</si>
  <si>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</si>
  <si>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</si>
  <si>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</si>
  <si>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</si>
  <si>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</si>
  <si>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</si>
  <si>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</si>
  <si>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</si>
  <si>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</si>
  <si>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</si>
  <si>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</si>
  <si>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</si>
  <si>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</si>
  <si>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</si>
  <si>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</si>
  <si>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</si>
  <si>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</si>
  <si>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</si>
  <si>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</si>
  <si>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</si>
  <si>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</si>
  <si>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</si>
  <si>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</si>
  <si>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</si>
  <si>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</si>
  <si>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</si>
  <si>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</si>
  <si>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</si>
  <si>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</si>
  <si>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</si>
  <si>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</si>
  <si>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</si>
  <si>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</si>
  <si>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</si>
  <si>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</si>
  <si>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</si>
  <si>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</si>
  <si>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</si>
  <si>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</si>
  <si>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</si>
  <si>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</si>
  <si>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</si>
  <si>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</si>
  <si>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</si>
  <si>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</si>
  <si>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</si>
  <si>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</si>
  <si>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</si>
  <si>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</si>
  <si>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</si>
  <si>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</si>
  <si>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</si>
  <si>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</si>
  <si>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</si>
  <si>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</si>
  <si>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</si>
  <si>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</si>
  <si>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</si>
  <si>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</si>
  <si>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</si>
  <si>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</si>
  <si>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</si>
  <si>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</si>
  <si>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</si>
  <si>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</si>
  <si>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</si>
  <si>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</si>
  <si>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</si>
  <si>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</si>
  <si>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</si>
  <si>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</si>
  <si>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</si>
  <si>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</si>
  <si>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</si>
  <si>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</si>
  <si>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</si>
  <si>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</si>
  <si>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</si>
  <si>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</si>
  <si>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</si>
  <si>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</si>
  <si>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</si>
  <si>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</si>
  <si>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</si>
  <si>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</si>
  <si>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</si>
  <si>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</si>
  <si>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</si>
  <si>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</si>
  <si>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</si>
  <si>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</si>
  <si>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</si>
  <si>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</si>
  <si>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</si>
  <si>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</si>
  <si>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</si>
  <si>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</si>
  <si>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</si>
  <si>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</si>
  <si>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</si>
  <si>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</si>
  <si>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</si>
  <si>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</si>
  <si>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</si>
  <si>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</si>
  <si>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</si>
  <si>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</si>
  <si>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</si>
  <si>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</si>
  <si>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</si>
  <si>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</si>
  <si>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</si>
  <si>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</si>
  <si>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</si>
  <si>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</si>
  <si>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</si>
  <si>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</si>
  <si>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</si>
  <si>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</si>
  <si>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</si>
  <si>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</si>
  <si>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</si>
  <si>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</si>
  <si>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</si>
  <si>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</si>
  <si>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</si>
  <si>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</si>
  <si>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</si>
  <si>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</si>
  <si>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</si>
  <si>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</si>
  <si>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</si>
  <si>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</si>
  <si>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</si>
  <si>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</si>
  <si>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</si>
  <si>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</si>
  <si>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</si>
  <si>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</si>
  <si>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</si>
  <si>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</si>
  <si>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</si>
  <si>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</si>
  <si>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</si>
  <si>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</si>
  <si>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</si>
  <si>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</si>
  <si>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</si>
  <si>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</si>
  <si>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</si>
  <si>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</si>
  <si>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</si>
  <si>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</si>
  <si>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</si>
  <si>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</si>
  <si>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</si>
  <si>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</si>
  <si>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</si>
  <si>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</si>
  <si>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</si>
  <si>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</si>
  <si>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</si>
  <si>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</si>
  <si>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</si>
  <si>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</si>
  <si>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</si>
  <si>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</si>
  <si>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</si>
  <si>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</si>
  <si>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</si>
  <si>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</si>
  <si>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</si>
  <si>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</si>
  <si>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</si>
  <si>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</si>
  <si>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</si>
  <si>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</si>
  <si>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</si>
  <si>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</si>
  <si>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</si>
  <si>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</si>
  <si>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</si>
  <si>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</si>
  <si>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</si>
  <si>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</si>
  <si>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</si>
  <si>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</si>
  <si>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</si>
  <si>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</si>
  <si>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</si>
  <si>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</si>
  <si>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</si>
  <si>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</si>
  <si>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</si>
  <si>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</si>
  <si>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</si>
  <si>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</si>
  <si>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</si>
  <si>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</si>
  <si>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</si>
  <si>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</si>
  <si>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</si>
  <si>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</si>
  <si>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</si>
  <si>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</si>
  <si>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</si>
  <si>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</si>
  <si>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</si>
  <si>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</si>
  <si>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</si>
  <si>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</si>
  <si>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</si>
  <si>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</si>
  <si>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</si>
  <si>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</si>
  <si>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</si>
  <si>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</si>
  <si>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</si>
  <si>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</si>
  <si>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</si>
  <si>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</si>
  <si>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</si>
  <si>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</si>
  <si>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</si>
  <si>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</si>
  <si>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</si>
  <si>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</si>
  <si>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</si>
  <si>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</si>
  <si>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</si>
  <si>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</si>
  <si>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</si>
  <si>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</si>
  <si>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</si>
  <si>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</si>
  <si>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</si>
  <si>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</si>
  <si>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</si>
  <si>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</si>
  <si>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</si>
  <si>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</si>
  <si>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</si>
  <si>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</si>
  <si>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</si>
  <si>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</si>
  <si>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</si>
  <si>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</si>
  <si>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</si>
  <si>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</si>
  <si>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</si>
  <si>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</si>
  <si>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</si>
  <si>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</si>
  <si>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</si>
  <si>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</si>
  <si>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</si>
  <si>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</si>
  <si>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</si>
  <si>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</si>
  <si>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</si>
  <si>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</si>
  <si>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</si>
  <si>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</si>
  <si>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</si>
  <si>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</si>
  <si>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</si>
  <si>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</si>
  <si>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</si>
  <si>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</si>
  <si>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</si>
  <si>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</si>
  <si>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</si>
  <si>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</si>
  <si>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</si>
  <si>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</si>
  <si>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</si>
  <si>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</si>
  <si>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</si>
  <si>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</si>
  <si>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</si>
  <si>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</si>
  <si>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</si>
  <si>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</si>
  <si>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</si>
  <si>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</si>
  <si>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</si>
  <si>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</si>
  <si>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</si>
  <si>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</si>
  <si>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</si>
  <si>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</si>
  <si>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</si>
  <si>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</si>
  <si>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</si>
  <si>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</si>
  <si>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</si>
  <si>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</si>
  <si>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</si>
  <si>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</si>
  <si>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</si>
  <si>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</si>
  <si>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</si>
  <si>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</si>
  <si>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</si>
  <si>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</si>
  <si>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</si>
  <si>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</si>
  <si>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</si>
  <si>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</si>
  <si>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</si>
  <si>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</si>
  <si>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</si>
  <si>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</si>
  <si>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</si>
  <si>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</si>
  <si>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</si>
  <si>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</si>
  <si>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</si>
  <si>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</si>
  <si>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</si>
  <si>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</si>
  <si>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</si>
  <si>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</si>
  <si>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</si>
  <si>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</si>
  <si>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</si>
  <si>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</si>
  <si>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</si>
  <si>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</si>
  <si>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</si>
  <si>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</si>
  <si>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</si>
  <si>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</si>
  <si>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</si>
  <si>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</si>
  <si>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</si>
  <si>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</si>
  <si>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</si>
  <si>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</si>
  <si>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</si>
  <si>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</si>
  <si>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</si>
  <si>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</si>
  <si>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</si>
  <si>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</si>
  <si>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</si>
  <si>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</si>
  <si>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</si>
  <si>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</si>
  <si>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</si>
  <si>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</si>
  <si>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</si>
  <si>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</si>
  <si>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</si>
  <si>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</si>
  <si>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</si>
  <si>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</si>
  <si>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</si>
  <si>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</si>
  <si>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</si>
  <si>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</si>
  <si>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</si>
  <si>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</si>
  <si>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</si>
  <si>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</si>
  <si>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</si>
  <si>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</si>
  <si>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</si>
  <si>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</si>
  <si>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</si>
  <si>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</si>
  <si>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</si>
  <si>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</si>
  <si>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</si>
  <si>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</si>
  <si>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</si>
  <si>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</si>
  <si>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</si>
  <si>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</si>
  <si>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</si>
  <si>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</si>
  <si>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</si>
  <si>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</si>
  <si>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</si>
  <si>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</si>
  <si>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</si>
  <si>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</si>
  <si>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</si>
  <si>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</si>
  <si>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</si>
  <si>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</si>
  <si>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</si>
  <si>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</si>
  <si>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</si>
  <si>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</si>
  <si>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</si>
  <si>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</si>
  <si>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</si>
  <si>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</si>
  <si>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</si>
  <si>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</si>
  <si>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</si>
  <si>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</si>
  <si>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</si>
  <si>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</si>
  <si>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</si>
  <si>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</si>
  <si>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</si>
  <si>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</si>
  <si>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</si>
  <si>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</si>
  <si>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</si>
  <si>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</si>
  <si>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</si>
  <si>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</si>
  <si>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</si>
  <si>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</si>
  <si>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</si>
  <si>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</si>
  <si>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</si>
  <si>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</si>
  <si>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</si>
  <si>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</si>
  <si>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</si>
  <si>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</si>
  <si>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</si>
  <si>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</si>
  <si>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</si>
  <si>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</si>
  <si>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</si>
  <si>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</si>
  <si>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</si>
  <si>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</si>
  <si>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</si>
  <si>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</si>
  <si>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</si>
  <si>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</si>
  <si>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</si>
  <si>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</si>
  <si>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</si>
  <si>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</si>
  <si>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</si>
  <si>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</si>
  <si>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</si>
  <si>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</si>
  <si>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</si>
  <si>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</si>
  <si>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</si>
  <si>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</si>
  <si>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</si>
  <si>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</si>
  <si>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</si>
  <si>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</si>
  <si>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</si>
  <si>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</si>
  <si>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</si>
  <si>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</si>
  <si>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</si>
  <si>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</si>
  <si>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</si>
  <si>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</si>
  <si>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</si>
  <si>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</si>
  <si>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</si>
  <si>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</si>
  <si>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</si>
  <si>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</si>
  <si>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</si>
  <si>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</si>
  <si>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</si>
  <si>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</si>
  <si>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</si>
  <si>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</si>
  <si>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</si>
  <si>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</si>
  <si>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</si>
  <si>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</si>
  <si>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</si>
  <si>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</si>
  <si>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</si>
  <si>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</si>
  <si>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</si>
  <si>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</si>
  <si>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</si>
  <si>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</si>
  <si>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</si>
  <si>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</si>
  <si>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</si>
  <si>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</si>
  <si>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</si>
  <si>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</si>
  <si>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</si>
  <si>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</si>
  <si>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</si>
  <si>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</si>
  <si>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</si>
  <si>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</si>
  <si>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</si>
  <si>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</si>
  <si>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</si>
  <si>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</si>
  <si>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</si>
  <si>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</si>
  <si>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</si>
  <si>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</si>
  <si>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</si>
  <si>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</si>
  <si>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</si>
  <si>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</si>
  <si>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</si>
  <si>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</si>
  <si>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</si>
  <si>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</si>
  <si>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</si>
  <si>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</si>
  <si>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</si>
  <si>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</si>
  <si>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</si>
  <si>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</si>
  <si>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</si>
  <si>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</si>
  <si>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</si>
  <si>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</si>
  <si>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</si>
  <si>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</si>
  <si>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</si>
  <si>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</si>
  <si>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</si>
  <si>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</si>
  <si>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</si>
  <si>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</si>
  <si>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</si>
  <si>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</si>
  <si>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</si>
  <si>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</si>
  <si>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</si>
  <si>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</si>
  <si>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</si>
  <si>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</si>
  <si>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</si>
  <si>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</si>
  <si>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</si>
  <si>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</si>
  <si>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</si>
  <si>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</si>
  <si>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</si>
  <si>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</si>
  <si>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</si>
  <si>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</si>
  <si>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</si>
  <si>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</si>
  <si>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</si>
  <si>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</si>
  <si>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</si>
  <si>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</si>
  <si>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</si>
  <si>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</si>
  <si>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</si>
  <si>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</si>
  <si>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</si>
  <si>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</si>
  <si>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</si>
  <si>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</si>
  <si>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</si>
  <si>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</si>
  <si>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</si>
  <si>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</si>
  <si>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</si>
  <si>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</si>
  <si>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</si>
  <si>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</si>
  <si>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</si>
  <si>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</si>
  <si>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</si>
  <si>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</si>
  <si>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</si>
  <si>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</si>
  <si>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</si>
  <si>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</si>
  <si>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</si>
  <si>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</si>
  <si>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</si>
  <si>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</si>
  <si>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</si>
  <si>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</si>
  <si>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</si>
  <si>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</si>
  <si>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</si>
  <si>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</si>
  <si>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</si>
  <si>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</si>
  <si>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</si>
  <si>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</si>
  <si>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</si>
  <si>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</si>
  <si>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</si>
  <si>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</si>
  <si>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</si>
  <si>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</si>
  <si>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</si>
  <si>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</si>
  <si>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</si>
  <si>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</si>
  <si>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</si>
  <si>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</si>
  <si>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</si>
  <si>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</si>
  <si>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</si>
  <si>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</si>
  <si>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</si>
  <si>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</si>
  <si>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</si>
  <si>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</si>
  <si>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</si>
  <si>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</si>
  <si>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</si>
  <si>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</si>
  <si>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</si>
  <si>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</si>
  <si>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</si>
  <si>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</si>
  <si>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</si>
  <si>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</si>
  <si>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</si>
  <si>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</si>
  <si>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</si>
  <si>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</si>
  <si>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</si>
  <si>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</si>
  <si>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</si>
  <si>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</si>
  <si>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</si>
  <si>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</si>
  <si>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</si>
  <si>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</si>
  <si>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</si>
  <si>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</si>
  <si>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</si>
  <si>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</si>
  <si>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</si>
  <si>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</si>
  <si>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</si>
  <si>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</si>
  <si>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</si>
  <si>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</si>
  <si>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</si>
  <si>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</si>
  <si>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</si>
  <si>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</si>
  <si>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</si>
  <si>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</si>
  <si>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</si>
  <si>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</si>
  <si>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</si>
  <si>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</si>
  <si>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</si>
  <si>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</si>
  <si>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</si>
  <si>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</si>
  <si>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</si>
  <si>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</si>
  <si>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</si>
  <si>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</si>
  <si>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</si>
  <si>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</si>
  <si>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</si>
  <si>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</si>
  <si>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</si>
  <si>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</si>
  <si>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</si>
  <si>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</si>
  <si>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</si>
  <si>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</si>
  <si>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</si>
  <si>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</si>
  <si>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</si>
  <si>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</si>
  <si>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</si>
  <si>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</si>
  <si>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</si>
  <si>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</si>
  <si>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</si>
  <si>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</si>
  <si>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</si>
  <si>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</si>
  <si>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</si>
  <si>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</si>
  <si>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</si>
  <si>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</si>
  <si>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</si>
  <si>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</si>
  <si>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</si>
  <si>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</si>
  <si>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</si>
  <si>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</si>
  <si>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</si>
  <si>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</si>
  <si>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</si>
  <si>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</si>
  <si>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</si>
  <si>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</si>
  <si>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</si>
  <si>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</si>
  <si>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</si>
  <si>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</si>
  <si>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</si>
  <si>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</si>
  <si>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</si>
  <si>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</si>
  <si>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</si>
  <si>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</si>
  <si>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</si>
  <si>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</si>
  <si>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</si>
  <si>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</si>
  <si>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</si>
  <si>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</si>
  <si>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</si>
  <si>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</si>
  <si>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</si>
  <si>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</si>
  <si>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</si>
  <si>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</si>
  <si>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</si>
  <si>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</si>
  <si>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</si>
  <si>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</si>
  <si>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</si>
  <si>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</si>
  <si>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</si>
  <si>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</si>
  <si>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</si>
  <si>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</si>
  <si>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</si>
  <si>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</si>
  <si>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</si>
  <si>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</si>
  <si>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</si>
  <si>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</si>
  <si>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</si>
  <si>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</si>
  <si>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</si>
  <si>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</si>
  <si>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</si>
  <si>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</si>
  <si>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</si>
  <si>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</si>
  <si>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</si>
  <si>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</si>
  <si>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</si>
  <si>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</si>
  <si>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</si>
  <si>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</si>
  <si>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</si>
  <si>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</si>
  <si>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</si>
  <si>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</si>
  <si>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</si>
  <si>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</si>
  <si>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</si>
  <si>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</si>
  <si>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</si>
  <si>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</si>
  <si>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</si>
  <si>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</si>
  <si>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</si>
  <si>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</si>
  <si>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</si>
  <si>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</si>
  <si>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</si>
  <si>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</si>
  <si>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</si>
  <si>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</si>
  <si>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</si>
  <si>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</si>
  <si>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</si>
  <si>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</si>
  <si>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</si>
  <si>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</si>
  <si>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</si>
  <si>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</si>
  <si>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</si>
  <si>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</si>
  <si>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</si>
  <si>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</si>
  <si>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</si>
  <si>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</si>
  <si>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</si>
  <si>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</si>
  <si>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</si>
  <si>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</si>
  <si>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</si>
  <si>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</si>
  <si>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</si>
  <si>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</si>
  <si>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</si>
  <si>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</si>
  <si>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</si>
  <si>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</si>
  <si>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</si>
  <si>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</si>
  <si>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</si>
  <si>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</si>
  <si>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</si>
  <si>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</si>
  <si>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</si>
  <si>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</si>
  <si>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</si>
  <si>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</si>
  <si>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</si>
  <si>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</si>
  <si>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</si>
  <si>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</si>
  <si>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</si>
  <si>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</si>
  <si>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</si>
  <si>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</si>
  <si>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</si>
  <si>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</si>
  <si>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</si>
  <si>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</si>
  <si>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</si>
  <si>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</si>
  <si>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</si>
  <si>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</si>
  <si>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</si>
  <si>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</si>
  <si>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</si>
  <si>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</si>
  <si>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</si>
  <si>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</si>
  <si>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</si>
  <si>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</si>
  <si>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</si>
  <si>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</si>
  <si>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</si>
  <si>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</si>
  <si>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</si>
  <si>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</si>
  <si>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</si>
  <si>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</si>
  <si>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</si>
  <si>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</si>
  <si>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</si>
  <si>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</si>
  <si>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</si>
  <si>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</si>
  <si>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</si>
  <si>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</si>
  <si>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</si>
  <si>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</si>
  <si>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</si>
  <si>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</si>
  <si>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</si>
  <si>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</si>
  <si>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</si>
  <si>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</si>
  <si>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</si>
  <si>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</si>
  <si>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</si>
  <si>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</si>
  <si>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</si>
  <si>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</si>
  <si>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</si>
  <si>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</si>
  <si>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</si>
  <si>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</si>
  <si>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</si>
  <si>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</si>
  <si>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</si>
  <si>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</si>
  <si>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</si>
  <si>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</si>
  <si>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</si>
  <si>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</si>
  <si>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</si>
  <si>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</si>
  <si>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</si>
  <si>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</si>
  <si>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</si>
  <si>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</si>
  <si>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</si>
  <si>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</si>
  <si>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</si>
  <si>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</si>
  <si>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</si>
  <si>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</si>
  <si>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</si>
  <si>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</si>
  <si>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</si>
  <si>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</si>
  <si>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</si>
  <si>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</si>
  <si>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</si>
  <si>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</si>
  <si>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</si>
  <si>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</si>
  <si>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</si>
  <si>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</si>
  <si>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</si>
  <si>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</si>
  <si>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</si>
  <si>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</si>
  <si>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</si>
  <si>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</si>
  <si>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</si>
  <si>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</si>
  <si>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</si>
  <si>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</si>
  <si>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</si>
  <si>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</si>
  <si>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</si>
  <si>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</si>
  <si>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</si>
  <si>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</si>
  <si>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</si>
  <si>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</si>
  <si>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</si>
  <si>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</si>
  <si>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</si>
  <si>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</si>
  <si>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</si>
  <si>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</si>
  <si>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</si>
  <si>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</si>
  <si>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</si>
  <si>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</si>
  <si>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</si>
  <si>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</si>
  <si>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</si>
  <si>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</si>
  <si>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</si>
  <si>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</si>
  <si>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</si>
  <si>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</si>
  <si>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</si>
  <si>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</si>
  <si>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</si>
  <si>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</si>
  <si>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</si>
  <si>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</si>
  <si>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</si>
  <si>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</si>
  <si>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</si>
  <si>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</si>
  <si>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</si>
  <si>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</si>
  <si>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</si>
  <si>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</si>
  <si>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</si>
  <si>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</si>
  <si>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</si>
  <si>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</si>
  <si>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</si>
  <si>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</si>
  <si>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</si>
  <si>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</si>
  <si>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</si>
  <si>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</si>
  <si>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</si>
  <si>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</si>
  <si>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</si>
  <si>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</si>
  <si>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</si>
  <si>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</si>
  <si>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</si>
  <si>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</si>
  <si>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</si>
  <si>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</si>
  <si>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</si>
  <si>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</si>
  <si>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</si>
  <si>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</si>
  <si>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</si>
  <si>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</si>
  <si>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</si>
  <si>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</si>
  <si>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</si>
  <si>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</si>
  <si>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</si>
  <si>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</si>
  <si>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</si>
  <si>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</si>
  <si>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</si>
  <si>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</si>
  <si>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</si>
  <si>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</si>
  <si>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</si>
  <si>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</si>
  <si>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</si>
  <si>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</si>
  <si>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</si>
  <si>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</si>
  <si>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</si>
  <si>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</si>
  <si>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</si>
  <si>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</si>
  <si>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</si>
  <si>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</si>
  <si>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</si>
  <si>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</si>
  <si>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</si>
  <si>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</si>
  <si>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</si>
  <si>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</si>
  <si>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</si>
  <si>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</si>
  <si>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</si>
  <si>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</si>
  <si>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</si>
  <si>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</si>
  <si>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</si>
  <si>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</si>
  <si>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</si>
  <si>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</si>
  <si>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</si>
  <si>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</si>
  <si>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</si>
  <si>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</si>
  <si>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</si>
  <si>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</si>
  <si>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</si>
  <si>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</si>
  <si>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</si>
  <si>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</si>
  <si>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</si>
  <si>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</si>
  <si>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</si>
  <si>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</si>
  <si>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</si>
  <si>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</si>
  <si>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</si>
  <si>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</si>
  <si>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</si>
  <si>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</si>
  <si>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</si>
  <si>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</si>
  <si>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</si>
  <si>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</si>
  <si>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</si>
  <si>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</si>
  <si>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</si>
  <si>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</si>
  <si>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</si>
  <si>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</si>
  <si>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</si>
  <si>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</si>
  <si>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</si>
  <si>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</si>
  <si>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</si>
  <si>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</si>
  <si>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</si>
  <si>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</si>
  <si>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</si>
  <si>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</si>
  <si>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</si>
  <si>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</si>
  <si>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</si>
  <si>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</si>
  <si>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</si>
  <si>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</si>
  <si>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</si>
  <si>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</si>
  <si>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</si>
  <si>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</si>
  <si>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</si>
  <si>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</si>
  <si>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</si>
  <si>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</si>
  <si>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</si>
  <si>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</si>
  <si>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</si>
  <si>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</si>
  <si>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</si>
  <si>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</si>
  <si>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</si>
  <si>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</si>
  <si>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</si>
  <si>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</si>
  <si>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</si>
  <si>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</si>
  <si>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</si>
  <si>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</si>
  <si>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</si>
  <si>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</si>
  <si>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</si>
  <si>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</si>
  <si>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</si>
  <si>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</si>
  <si>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</si>
  <si>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</si>
  <si>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</si>
  <si>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</si>
  <si>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</si>
  <si>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</si>
  <si>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</si>
  <si>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</si>
  <si>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</si>
  <si>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</si>
  <si>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</si>
  <si>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</si>
  <si>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</si>
  <si>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</si>
  <si>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</si>
  <si>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</si>
  <si>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</si>
  <si>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</si>
  <si>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</si>
  <si>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</si>
  <si>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</si>
  <si>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</si>
  <si>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</si>
  <si>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</si>
  <si>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</si>
  <si>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</si>
  <si>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</si>
  <si>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</si>
  <si>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</si>
  <si>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</si>
  <si>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</si>
  <si>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</si>
  <si>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</si>
  <si>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</si>
  <si>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</si>
  <si>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</si>
  <si>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</si>
  <si>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</si>
  <si>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</si>
  <si>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</si>
  <si>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</si>
  <si>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</si>
  <si>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</si>
  <si>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</si>
  <si>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</si>
  <si>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</si>
  <si>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</si>
  <si>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</si>
  <si>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</si>
  <si>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</si>
  <si>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</si>
  <si>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</si>
  <si>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</si>
  <si>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</si>
  <si>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</si>
  <si>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</si>
  <si>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</si>
  <si>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</si>
  <si>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</si>
  <si>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</si>
  <si>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</si>
  <si>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</si>
  <si>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</si>
  <si>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</si>
  <si>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</si>
  <si>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</si>
  <si>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</si>
  <si>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</si>
  <si>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</si>
  <si>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</si>
  <si>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</si>
  <si>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</si>
  <si>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</si>
  <si>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</si>
  <si>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</si>
  <si>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</si>
  <si>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</si>
  <si>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</si>
  <si>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</si>
  <si>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</si>
  <si>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</si>
  <si>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</si>
  <si>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</si>
  <si>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</si>
  <si>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</si>
  <si>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</si>
  <si>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</si>
  <si>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</si>
  <si>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</si>
  <si>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</si>
  <si>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</si>
  <si>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</si>
  <si>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</si>
  <si>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</si>
  <si>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</si>
  <si>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</si>
  <si>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</si>
  <si>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</si>
  <si>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</si>
  <si>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</si>
  <si>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</si>
  <si>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</si>
  <si>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</si>
  <si>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</si>
  <si>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</si>
  <si>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</si>
  <si>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</si>
  <si>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</si>
  <si>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</si>
  <si>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</si>
  <si>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</si>
  <si>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</si>
  <si>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</si>
  <si>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</si>
  <si>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</si>
  <si>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</si>
  <si>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</si>
  <si>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</si>
  <si>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</si>
  <si>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</si>
  <si>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</si>
  <si>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</si>
  <si>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</si>
  <si>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</si>
  <si>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</si>
  <si>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</si>
  <si>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</si>
  <si>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</si>
  <si>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</si>
  <si>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</si>
  <si>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</si>
  <si>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</si>
  <si>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</si>
  <si>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</si>
  <si>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</si>
  <si>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</si>
  <si>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</si>
  <si>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</si>
  <si>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</si>
  <si>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</si>
  <si>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</si>
  <si>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</si>
  <si>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</si>
  <si>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</si>
  <si>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</si>
  <si>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</si>
  <si>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</si>
  <si>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</si>
  <si>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</si>
  <si>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</si>
  <si>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</si>
  <si>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</si>
  <si>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</si>
  <si>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</si>
  <si>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</si>
  <si>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</si>
  <si>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</si>
  <si>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</si>
  <si>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</si>
  <si>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</si>
  <si>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</si>
  <si>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</si>
  <si>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</si>
  <si>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</si>
  <si>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</si>
  <si>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</si>
  <si>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</si>
  <si>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</si>
  <si>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</si>
  <si>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</si>
  <si>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</si>
  <si>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</si>
  <si>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</si>
  <si>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</si>
  <si>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</si>
  <si>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</si>
  <si>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</si>
  <si>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</si>
  <si>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</si>
  <si>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</si>
  <si>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</si>
  <si>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</si>
  <si>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</si>
  <si>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</si>
  <si>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</si>
  <si>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</si>
  <si>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</si>
  <si>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</si>
  <si>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</si>
  <si>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</si>
  <si>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</si>
  <si>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</si>
  <si>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</si>
  <si>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</si>
  <si>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</si>
  <si>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</si>
  <si>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</si>
  <si>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</si>
  <si>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</si>
  <si>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</si>
  <si>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</si>
  <si>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</si>
  <si>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</si>
  <si>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</si>
  <si>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</si>
  <si>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</si>
  <si>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</si>
  <si>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</si>
  <si>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</si>
  <si>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</si>
  <si>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</si>
  <si>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</si>
  <si>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</si>
  <si>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</si>
  <si>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</si>
  <si>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</si>
  <si>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</si>
  <si>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</si>
  <si>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</si>
  <si>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</si>
  <si>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</si>
  <si>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</si>
  <si>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</si>
  <si>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</si>
  <si>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</si>
  <si>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</si>
  <si>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</si>
  <si>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</si>
  <si>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</si>
  <si>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</si>
  <si>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</si>
  <si>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</si>
  <si>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</si>
  <si>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</si>
  <si>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</si>
  <si>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</si>
  <si>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</si>
  <si>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</si>
  <si>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</si>
  <si>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</si>
  <si>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</si>
  <si>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</si>
  <si>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</si>
  <si>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</si>
  <si>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</si>
  <si>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</si>
  <si>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</si>
  <si>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</si>
  <si>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</si>
  <si>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</si>
  <si>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</si>
  <si>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</si>
  <si>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</si>
  <si>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</si>
  <si>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</si>
  <si>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</si>
  <si>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</si>
  <si>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</si>
  <si>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</si>
  <si>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</si>
  <si>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</si>
  <si>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</si>
  <si>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</si>
  <si>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</si>
  <si>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</si>
  <si>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</si>
  <si>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</si>
  <si>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</si>
  <si>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</si>
  <si>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</si>
  <si>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</si>
  <si>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</si>
  <si>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</si>
  <si>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</si>
  <si>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</si>
  <si>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</si>
  <si>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</si>
  <si>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</si>
  <si>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</si>
  <si>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</si>
  <si>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</si>
  <si>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</si>
  <si>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</si>
  <si>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</si>
  <si>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</si>
  <si>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</si>
  <si>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</si>
  <si>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</si>
  <si>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</si>
  <si>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</si>
  <si>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</si>
  <si>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</si>
  <si>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</si>
  <si>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</si>
  <si>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</si>
  <si>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</si>
  <si>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</si>
  <si>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</si>
  <si>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</si>
  <si>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</si>
  <si>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</si>
  <si>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</si>
  <si>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</si>
  <si>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</si>
  <si>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</si>
  <si>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</si>
  <si>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</si>
  <si>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</si>
  <si>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</si>
  <si>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</si>
  <si>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</si>
  <si>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</si>
  <si>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</si>
  <si>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</si>
  <si>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</si>
  <si>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</si>
  <si>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</si>
  <si>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</si>
  <si>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</si>
  <si>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</si>
  <si>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</si>
  <si>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</si>
  <si>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</si>
  <si>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</si>
  <si>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</si>
  <si>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</si>
  <si>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</si>
  <si>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</si>
  <si>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</si>
  <si>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</si>
  <si>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</si>
  <si>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</si>
  <si>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</si>
  <si>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</si>
  <si>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</si>
  <si>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</si>
  <si>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</si>
  <si>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</si>
  <si>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</si>
  <si>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</si>
  <si>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</si>
  <si>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</si>
  <si>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</si>
  <si>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</si>
  <si>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</si>
  <si>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</si>
  <si>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</si>
  <si>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</si>
  <si>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</si>
  <si>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</si>
  <si>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</si>
  <si>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</si>
  <si>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</si>
  <si>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</si>
  <si>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</si>
  <si>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</si>
  <si>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</si>
  <si>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</si>
  <si>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</si>
  <si>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</si>
  <si>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</si>
  <si>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</si>
  <si>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</si>
  <si>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</si>
  <si>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</si>
  <si>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</si>
  <si>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</si>
  <si>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</si>
  <si>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</si>
  <si>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</si>
  <si>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</si>
  <si>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</si>
  <si>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</si>
  <si>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</si>
  <si>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</si>
  <si>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</si>
  <si>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</si>
  <si>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</si>
  <si>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</si>
  <si>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</si>
  <si>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</si>
  <si>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</si>
  <si>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</si>
  <si>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</si>
  <si>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</si>
  <si>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</si>
  <si>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</si>
  <si>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</si>
  <si>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</si>
  <si>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</si>
  <si>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</si>
  <si>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</si>
  <si>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</si>
  <si>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</si>
  <si>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</si>
  <si>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</si>
  <si>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</si>
  <si>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</si>
  <si>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</si>
  <si>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</si>
  <si>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</si>
  <si>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</si>
  <si>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</si>
  <si>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</si>
  <si>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</si>
  <si>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</si>
  <si>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</si>
  <si>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</si>
  <si>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</si>
  <si>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</si>
  <si>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</si>
  <si>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</si>
  <si>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</si>
  <si>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</si>
  <si>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</si>
  <si>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</si>
  <si>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</si>
  <si>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</si>
  <si>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</si>
  <si>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</si>
  <si>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</si>
  <si>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</si>
  <si>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</si>
  <si>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</si>
  <si>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</si>
  <si>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</si>
  <si>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</si>
  <si>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</si>
  <si>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</si>
  <si>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</si>
  <si>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</si>
  <si>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</si>
  <si>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</si>
  <si>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</si>
  <si>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</si>
  <si>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</si>
  <si>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</si>
  <si>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</si>
  <si>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</si>
  <si>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</si>
  <si>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</si>
  <si>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</si>
  <si>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</si>
  <si>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</si>
  <si>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</si>
  <si>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</si>
  <si>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</si>
  <si>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</si>
  <si>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</si>
  <si>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</si>
  <si>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</si>
  <si>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</si>
  <si>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</si>
  <si>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</si>
  <si>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</si>
  <si>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</si>
  <si>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</si>
  <si>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</si>
  <si>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</si>
  <si>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</si>
  <si>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</si>
  <si>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</si>
  <si>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</si>
  <si>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</si>
  <si>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</si>
  <si>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</si>
  <si>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</si>
  <si>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</si>
  <si>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</si>
  <si>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</si>
  <si>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</si>
  <si>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</si>
  <si>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</si>
  <si>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</si>
  <si>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</si>
  <si>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</si>
  <si>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</si>
  <si>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</si>
  <si>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</si>
  <si>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</si>
  <si>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</si>
  <si>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</si>
  <si>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</si>
  <si>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</si>
  <si>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</si>
  <si>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</si>
  <si>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</si>
  <si>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</si>
  <si>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</si>
  <si>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</si>
  <si>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</si>
  <si>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</si>
  <si>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</si>
  <si>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</si>
  <si>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</si>
  <si>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</si>
  <si>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</si>
  <si>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</si>
  <si>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</si>
  <si>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</si>
  <si>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</si>
  <si>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</si>
  <si>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</si>
  <si>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</si>
  <si>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</si>
  <si>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</si>
  <si>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</si>
  <si>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</si>
  <si>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</si>
  <si>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</si>
  <si>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</si>
  <si>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</si>
  <si>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</si>
  <si>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</si>
  <si>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</si>
  <si>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</si>
  <si>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</si>
  <si>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</si>
  <si>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</si>
  <si>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</si>
  <si>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</si>
  <si>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</si>
  <si>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</si>
  <si>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</si>
  <si>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</si>
  <si>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</si>
  <si>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</si>
  <si>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</si>
  <si>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</si>
  <si>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</si>
  <si>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</si>
  <si>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</si>
  <si>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</si>
  <si>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</si>
  <si>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</si>
  <si>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</si>
  <si>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</si>
  <si>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</si>
  <si>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</si>
  <si>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</si>
  <si>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</si>
  <si>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</si>
  <si>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</si>
  <si>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</si>
  <si>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</si>
  <si>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</si>
  <si>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</si>
  <si>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</si>
  <si>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</si>
  <si>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</si>
  <si>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</si>
  <si>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</si>
  <si>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</si>
  <si>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</si>
  <si>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</si>
  <si>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</si>
  <si>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</si>
  <si>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</si>
  <si>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</si>
  <si>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</si>
  <si>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</si>
  <si>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</si>
  <si>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</si>
  <si>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</si>
  <si>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</si>
  <si>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</si>
  <si>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</si>
  <si>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</si>
  <si>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</si>
  <si>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</si>
  <si>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</si>
  <si>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</si>
  <si>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</si>
  <si>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</si>
  <si>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</si>
  <si>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</si>
  <si>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</si>
  <si>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</si>
  <si>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</si>
  <si>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</si>
  <si>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</si>
  <si>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</si>
  <si>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</si>
  <si>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</si>
  <si>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</si>
  <si>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</si>
  <si>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</si>
  <si>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</si>
  <si>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</si>
  <si>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</si>
  <si>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</si>
  <si>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</si>
  <si>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</si>
  <si>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</si>
  <si>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</si>
  <si>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</si>
  <si>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</si>
  <si>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</si>
  <si>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</si>
  <si>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</si>
  <si>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</si>
  <si>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</si>
  <si>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</si>
  <si>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</si>
  <si>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</si>
  <si>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</si>
  <si>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</si>
  <si>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</si>
  <si>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</si>
  <si>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</si>
  <si>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</si>
  <si>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</si>
  <si>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</si>
  <si>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</si>
  <si>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</si>
  <si>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</si>
  <si>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</si>
  <si>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</si>
  <si>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</si>
  <si>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</si>
  <si>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</si>
  <si>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</si>
  <si>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</si>
  <si>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</si>
  <si>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</si>
  <si>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</si>
  <si>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</si>
  <si>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</si>
  <si>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</si>
  <si>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</si>
  <si>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</si>
  <si>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</si>
  <si>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</si>
  <si>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</si>
  <si>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</si>
  <si>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</si>
  <si>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</si>
  <si>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</si>
  <si>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</si>
  <si>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</si>
  <si>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</si>
  <si>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</si>
  <si>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</si>
  <si>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</si>
  <si>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</si>
  <si>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</si>
  <si>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</si>
  <si>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</si>
  <si>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</si>
  <si>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</si>
  <si>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</si>
  <si>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</si>
  <si>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</si>
  <si>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</si>
  <si>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</si>
  <si>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</si>
  <si>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</si>
  <si>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</si>
  <si>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</si>
  <si>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</si>
  <si>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</si>
  <si>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</si>
  <si>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</si>
  <si>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</si>
  <si>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</si>
  <si>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</si>
  <si>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</si>
  <si>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</si>
  <si>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</si>
  <si>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</si>
  <si>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</si>
  <si>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</si>
  <si>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</si>
  <si>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</si>
  <si>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</si>
  <si>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</si>
  <si>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</si>
  <si>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</si>
  <si>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</si>
  <si>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</si>
  <si>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</si>
  <si>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</si>
  <si>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</si>
  <si>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</si>
  <si>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</si>
  <si>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</si>
  <si>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</si>
  <si>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</si>
  <si>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</si>
  <si>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</si>
  <si>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</si>
  <si>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</si>
  <si>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</si>
  <si>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</si>
  <si>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</si>
  <si>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</si>
  <si>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</si>
  <si>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</si>
  <si>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</si>
  <si>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</si>
  <si>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</si>
  <si>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</si>
  <si>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</si>
  <si>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</si>
  <si>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</si>
  <si>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</si>
  <si>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</si>
  <si>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</si>
  <si>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</si>
  <si>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</si>
  <si>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</si>
  <si>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</si>
  <si>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</si>
  <si>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</si>
  <si>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</si>
  <si>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</si>
  <si>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</si>
  <si>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</si>
  <si>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</si>
  <si>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</si>
  <si>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</si>
  <si>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</si>
  <si>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</si>
  <si>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</si>
  <si>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</si>
  <si>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</si>
  <si>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</si>
  <si>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</si>
  <si>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</si>
  <si>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</si>
  <si>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</si>
  <si>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</si>
  <si>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</si>
  <si>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</si>
  <si>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</si>
  <si>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</si>
  <si>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</si>
  <si>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</si>
  <si>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</si>
  <si>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</si>
  <si>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</si>
  <si>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</si>
  <si>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</si>
  <si>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</si>
  <si>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</si>
  <si>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</si>
  <si>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</si>
  <si>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</si>
  <si>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</si>
  <si>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</si>
  <si>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</si>
  <si>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</si>
  <si>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</si>
  <si>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</si>
  <si>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</si>
  <si>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</si>
  <si>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</si>
  <si>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</si>
  <si>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</si>
  <si>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</si>
  <si>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</si>
  <si>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</si>
  <si>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</si>
  <si>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</si>
  <si>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</si>
  <si>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</si>
  <si>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</si>
  <si>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</si>
  <si>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</si>
  <si>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</si>
  <si>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</si>
  <si>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</si>
  <si>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</si>
  <si>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</si>
  <si>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</si>
  <si>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</si>
  <si>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</si>
  <si>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</si>
  <si>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</si>
  <si>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</si>
  <si>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</si>
  <si>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</si>
  <si>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</si>
  <si>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</si>
  <si>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</si>
  <si>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</si>
  <si>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</si>
  <si>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</si>
  <si>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</si>
  <si>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</si>
  <si>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</si>
  <si>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</si>
  <si>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</si>
  <si>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</si>
  <si>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</si>
  <si>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</si>
  <si>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</si>
  <si>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</si>
  <si>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</si>
  <si>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</si>
  <si>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</si>
  <si>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</si>
  <si>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</si>
  <si>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</si>
  <si>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</si>
  <si>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</si>
  <si>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</si>
  <si>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</si>
  <si>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</si>
  <si>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</si>
  <si>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</si>
  <si>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</si>
  <si>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</si>
  <si>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</si>
  <si>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</si>
  <si>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</si>
  <si>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</si>
  <si>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</si>
  <si>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</si>
  <si>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</si>
  <si>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</si>
  <si>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</si>
  <si>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</si>
  <si>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</si>
  <si>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</si>
  <si>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</si>
  <si>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</si>
  <si>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</si>
  <si>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</si>
  <si>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</si>
  <si>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</si>
  <si>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</si>
  <si>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</si>
  <si>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</si>
  <si>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</si>
  <si>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</si>
  <si>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</si>
  <si>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</si>
  <si>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</si>
  <si>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</si>
  <si>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</si>
  <si>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</si>
  <si>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</si>
  <si>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</si>
  <si>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</si>
  <si>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</si>
  <si>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</si>
  <si>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</si>
  <si>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</si>
  <si>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</si>
  <si>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</si>
  <si>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</si>
  <si>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</si>
  <si>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</si>
  <si>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</si>
  <si>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</si>
  <si>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</si>
  <si>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</si>
  <si>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</si>
  <si>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</si>
  <si>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</si>
  <si>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</si>
  <si>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</si>
  <si>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</si>
  <si>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</si>
  <si>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</si>
  <si>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</si>
  <si>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</si>
  <si>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</si>
  <si>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</si>
  <si>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</si>
  <si>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</si>
  <si>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</si>
  <si>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</si>
  <si>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</si>
  <si>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</si>
  <si>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</si>
  <si>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</si>
  <si>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</si>
  <si>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</si>
  <si>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</si>
  <si>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</si>
  <si>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</si>
  <si>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</si>
  <si>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</si>
  <si>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</si>
  <si>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</si>
  <si>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</si>
  <si>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</si>
  <si>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</si>
  <si>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</si>
  <si>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</si>
  <si>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</si>
  <si>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</si>
  <si>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</si>
  <si>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</si>
  <si>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</si>
  <si>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</si>
  <si>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</si>
  <si>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</si>
  <si>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</si>
  <si>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</si>
  <si>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</si>
  <si>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</si>
  <si>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</si>
  <si>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</si>
  <si>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</si>
  <si>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</si>
  <si>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</si>
  <si>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</si>
  <si>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</si>
  <si>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</si>
  <si>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</si>
  <si>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</si>
  <si>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</si>
  <si>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</si>
  <si>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</si>
  <si>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</si>
  <si>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</si>
  <si>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</si>
  <si>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</si>
  <si>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</si>
  <si>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</si>
  <si>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</si>
  <si>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</si>
  <si>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</si>
  <si>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</si>
  <si>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</si>
  <si>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</si>
  <si>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</si>
  <si>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</si>
  <si>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</si>
  <si>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</si>
  <si>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</si>
  <si>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</si>
  <si>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</si>
  <si>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</si>
  <si>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</si>
  <si>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</si>
  <si>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</si>
  <si>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</si>
  <si>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</si>
  <si>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</si>
  <si>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</si>
  <si>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</si>
  <si>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</si>
  <si>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</si>
  <si>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</si>
  <si>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</si>
  <si>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</si>
  <si>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</si>
  <si>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</si>
  <si>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</si>
  <si>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</si>
  <si>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</si>
  <si>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</si>
  <si>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</si>
  <si>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</si>
  <si>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</si>
  <si>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</si>
  <si>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</si>
  <si>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</si>
  <si>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</si>
  <si>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</si>
  <si>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</si>
  <si>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</si>
  <si>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</si>
  <si>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</si>
  <si>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</si>
  <si>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</si>
  <si>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</si>
  <si>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</si>
  <si>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</si>
  <si>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</si>
  <si>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</si>
  <si>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</si>
  <si>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</si>
  <si>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</si>
  <si>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</si>
  <si>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</si>
  <si>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</si>
  <si>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</si>
  <si>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</si>
  <si>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</si>
  <si>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</si>
  <si>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</si>
  <si>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</si>
  <si>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</si>
  <si>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</si>
  <si>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</si>
  <si>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</si>
  <si>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</si>
  <si>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</si>
  <si>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</si>
  <si>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</si>
  <si>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</si>
  <si>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</si>
  <si>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</si>
  <si>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</si>
  <si>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</si>
  <si>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</si>
  <si>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</si>
  <si>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</si>
  <si>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</si>
  <si>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</si>
  <si>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</si>
  <si>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</si>
  <si>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</si>
  <si>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</si>
  <si>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</si>
  <si>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</si>
  <si>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</si>
  <si>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</si>
  <si>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</si>
  <si>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</si>
  <si>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</si>
  <si>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</si>
  <si>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</si>
  <si>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</si>
  <si>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</si>
  <si>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</si>
  <si>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</si>
  <si>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</si>
  <si>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</si>
  <si>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</si>
  <si>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</si>
  <si>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</si>
  <si>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</si>
  <si>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</si>
  <si>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</si>
  <si>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</si>
  <si>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</si>
  <si>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</si>
  <si>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</si>
  <si>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</si>
  <si>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</si>
  <si>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</si>
  <si>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</si>
  <si>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</si>
  <si>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</si>
  <si>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</si>
  <si>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</si>
  <si>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</si>
  <si>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</si>
  <si>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</si>
  <si>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</si>
  <si>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</si>
  <si>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</si>
  <si>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</si>
  <si>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</si>
  <si>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</si>
  <si>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</si>
  <si>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</si>
  <si>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</si>
  <si>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</si>
  <si>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</si>
  <si>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</si>
  <si>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</si>
  <si>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</si>
  <si>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</si>
  <si>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</si>
  <si>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</si>
  <si>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</si>
  <si>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</si>
  <si>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</si>
  <si>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</si>
  <si>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</si>
  <si>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</si>
  <si>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</si>
  <si>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</si>
  <si>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</si>
  <si>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</si>
  <si>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</si>
  <si>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</si>
  <si>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</si>
  <si>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</si>
  <si>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</si>
  <si>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</si>
  <si>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</si>
  <si>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</si>
  <si>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</si>
  <si>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</si>
  <si>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</si>
  <si>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</si>
  <si>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</si>
  <si>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</si>
  <si>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</si>
  <si>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</si>
  <si>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</si>
  <si>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</si>
  <si>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</si>
  <si>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</si>
  <si>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</si>
  <si>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</si>
  <si>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</si>
  <si>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</si>
  <si>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</si>
  <si>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</si>
  <si>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</si>
  <si>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</si>
  <si>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</si>
  <si>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</si>
  <si>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</si>
  <si>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</si>
  <si>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</si>
  <si>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</si>
  <si>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</si>
  <si>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</si>
  <si>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</si>
  <si>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</si>
  <si>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</si>
  <si>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</si>
  <si>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</si>
  <si>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</si>
  <si>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</si>
  <si>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</si>
  <si>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</si>
  <si>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</si>
  <si>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</si>
  <si>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</si>
  <si>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</si>
  <si>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</si>
  <si>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</si>
  <si>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</si>
  <si>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</si>
  <si>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</si>
  <si>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</si>
  <si>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</si>
  <si>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</si>
  <si>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</si>
  <si>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</si>
  <si>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</si>
  <si>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</si>
  <si>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</si>
  <si>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</si>
  <si>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</si>
  <si>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</si>
  <si>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</si>
  <si>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</si>
  <si>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</si>
  <si>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</si>
  <si>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</si>
  <si>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</si>
  <si>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</si>
  <si>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</si>
  <si>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</si>
  <si>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</si>
  <si>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</si>
  <si>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</si>
  <si>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</si>
  <si>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</si>
  <si>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</si>
  <si>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</si>
  <si>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</si>
  <si>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</si>
  <si>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</si>
  <si>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</si>
  <si>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</si>
  <si>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</si>
  <si>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</si>
  <si>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</si>
  <si>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</si>
  <si>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</si>
  <si>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</si>
  <si>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</si>
  <si>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</si>
  <si>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</si>
  <si>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</si>
  <si>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</si>
  <si>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</si>
  <si>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</si>
  <si>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</si>
  <si>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</si>
  <si>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</si>
  <si>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</si>
  <si>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</si>
  <si>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</si>
  <si>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</si>
  <si>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</si>
  <si>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</si>
  <si>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</si>
  <si>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</si>
  <si>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</si>
  <si>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</si>
  <si>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</si>
  <si>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</si>
  <si>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</si>
  <si>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</si>
  <si>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</si>
  <si>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</si>
  <si>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</si>
  <si>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</si>
  <si>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</si>
  <si>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</si>
  <si>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</si>
  <si>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</si>
  <si>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</si>
  <si>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</si>
  <si>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</si>
  <si>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</si>
  <si>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</si>
  <si>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</si>
  <si>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</si>
  <si>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</si>
  <si>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</si>
  <si>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</si>
  <si>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</si>
  <si>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</si>
  <si>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</si>
  <si>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</si>
  <si>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</si>
  <si>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</si>
  <si>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</si>
  <si>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</si>
  <si>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</si>
  <si>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</si>
  <si>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</si>
  <si>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</si>
  <si>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</si>
  <si>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</si>
  <si>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</si>
  <si>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</si>
  <si>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</si>
  <si>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</si>
  <si>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</si>
  <si>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</si>
  <si>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</si>
  <si>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</si>
  <si>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</si>
  <si>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</si>
  <si>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</si>
  <si>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</si>
  <si>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</si>
  <si>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</si>
  <si>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</si>
  <si>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</si>
  <si>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</si>
  <si>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</si>
  <si>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</si>
  <si>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</si>
  <si>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</si>
  <si>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</si>
  <si>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</si>
  <si>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</si>
  <si>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</si>
  <si>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</si>
  <si>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</si>
  <si>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</si>
  <si>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</si>
  <si>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</si>
  <si>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</si>
  <si>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</si>
  <si>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</si>
  <si>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</si>
  <si>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</si>
  <si>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</si>
  <si>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</si>
  <si>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</si>
  <si>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</si>
  <si>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</si>
  <si>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</si>
  <si>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</si>
  <si>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</si>
  <si>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</si>
  <si>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</si>
  <si>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</si>
  <si>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</si>
  <si>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</si>
  <si>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</si>
  <si>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</si>
  <si>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</si>
  <si>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</si>
  <si>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</si>
  <si>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</si>
  <si>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</si>
  <si>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</si>
  <si>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</si>
  <si>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</si>
  <si>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</si>
  <si>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</si>
  <si>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</si>
  <si>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</si>
  <si>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</si>
  <si>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</si>
  <si>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</si>
  <si>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</si>
  <si>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</si>
  <si>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</si>
  <si>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</si>
  <si>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</si>
  <si>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</si>
  <si>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</si>
  <si>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</si>
  <si>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</si>
  <si>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</si>
  <si>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</si>
  <si>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</si>
  <si>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</si>
  <si>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</si>
  <si>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</si>
  <si>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</si>
  <si>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</si>
  <si>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</si>
  <si>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</si>
  <si>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</si>
  <si>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</si>
  <si>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</si>
  <si>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</si>
  <si>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</si>
  <si>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</si>
  <si>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</si>
  <si>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</si>
  <si>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</si>
  <si>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</si>
  <si>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</si>
  <si>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</si>
  <si>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</si>
  <si>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</si>
  <si>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</si>
  <si>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</si>
  <si>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</si>
  <si>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</si>
  <si>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</si>
  <si>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</si>
  <si>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</si>
  <si>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</si>
  <si>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</si>
  <si>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</si>
  <si>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</si>
  <si>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</si>
  <si>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</si>
  <si>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</si>
  <si>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</si>
  <si>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</si>
  <si>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</si>
  <si>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</si>
  <si>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</si>
  <si>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</si>
  <si>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</si>
  <si>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</si>
  <si>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</si>
  <si>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</si>
  <si>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</si>
  <si>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</si>
  <si>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</si>
  <si>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</si>
  <si>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</si>
  <si>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</si>
  <si>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</si>
  <si>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</si>
  <si>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</si>
  <si>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</si>
  <si>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</si>
  <si>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</si>
  <si>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</si>
  <si>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</si>
  <si>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</si>
  <si>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</si>
  <si>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</si>
  <si>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</si>
  <si>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</si>
  <si>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</si>
  <si>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</si>
  <si>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</si>
  <si>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</si>
  <si>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</si>
  <si>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</si>
  <si>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</si>
  <si>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</si>
  <si>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</si>
  <si>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</si>
  <si>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</si>
  <si>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</si>
  <si>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</si>
  <si>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</si>
  <si>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</si>
  <si>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</si>
  <si>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</si>
  <si>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</si>
  <si>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</si>
  <si>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</si>
  <si>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</si>
  <si>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</si>
  <si>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</si>
  <si>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</si>
  <si>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</si>
  <si>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</si>
  <si>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</si>
  <si>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</si>
  <si>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</si>
  <si>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</si>
  <si>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</si>
  <si>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</si>
  <si>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</si>
  <si>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</si>
  <si>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</si>
  <si>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</si>
  <si>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</si>
  <si>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</si>
  <si>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</si>
  <si>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</si>
  <si>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</si>
  <si>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</si>
  <si>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</si>
  <si>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</si>
  <si>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</si>
  <si>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</si>
  <si>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</si>
  <si>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</si>
  <si>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</si>
  <si>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</si>
  <si>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</si>
  <si>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</si>
  <si>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</si>
  <si>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</si>
  <si>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</si>
  <si>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</si>
  <si>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</si>
  <si>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</si>
  <si>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</si>
  <si>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</si>
  <si>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</si>
  <si>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</si>
  <si>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</si>
  <si>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</si>
  <si>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</si>
  <si>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</si>
  <si>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</si>
  <si>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</si>
  <si>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</si>
  <si>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</si>
  <si>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</si>
  <si>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</si>
  <si>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</si>
  <si>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</si>
  <si>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</si>
  <si>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</si>
  <si>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</si>
  <si>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</si>
  <si>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</si>
  <si>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</si>
  <si>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</si>
  <si>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</si>
  <si>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</si>
  <si>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</si>
  <si>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</si>
  <si>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</si>
  <si>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</si>
  <si>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</si>
  <si>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</si>
  <si>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</si>
  <si>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</si>
  <si>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</si>
  <si>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</si>
  <si>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</si>
  <si>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</si>
  <si>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</si>
  <si>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</si>
  <si>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</si>
  <si>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</si>
  <si>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</si>
  <si>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</si>
  <si>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</si>
  <si>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</si>
  <si>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</si>
  <si>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</si>
  <si>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</si>
  <si>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</si>
  <si>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</si>
  <si>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</si>
  <si>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</si>
  <si>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</si>
  <si>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</si>
  <si>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</si>
  <si>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</si>
  <si>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</si>
  <si>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</si>
  <si>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</si>
  <si>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</si>
  <si>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</si>
  <si>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</si>
  <si>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</si>
  <si>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</si>
  <si>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</si>
  <si>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</si>
  <si>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</si>
  <si>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</si>
  <si>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</si>
  <si>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</si>
  <si>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</si>
  <si>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</si>
  <si>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</si>
  <si>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</si>
  <si>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</si>
  <si>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</si>
  <si>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</si>
  <si>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</si>
  <si>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</si>
  <si>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</si>
  <si>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</si>
  <si>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</si>
  <si>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</si>
  <si>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</si>
  <si>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</si>
  <si>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</si>
  <si>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</si>
  <si>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</si>
  <si>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</si>
  <si>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</si>
  <si>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</si>
  <si>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</si>
  <si>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</si>
  <si>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</si>
  <si>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</si>
  <si>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</si>
  <si>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</si>
  <si>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</si>
  <si>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</si>
  <si>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</si>
  <si>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</si>
  <si>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</si>
  <si>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</si>
  <si>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</si>
  <si>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</si>
  <si>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</si>
  <si>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</si>
  <si>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</si>
  <si>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</si>
  <si>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</si>
  <si>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</si>
  <si>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</si>
  <si>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</si>
  <si>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</si>
  <si>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</si>
  <si>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</si>
  <si>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</si>
  <si>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</si>
  <si>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</si>
  <si>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</si>
  <si>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</si>
  <si>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</si>
  <si>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</si>
  <si>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</si>
  <si>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</si>
  <si>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</si>
  <si>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</si>
  <si>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</si>
  <si>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</si>
  <si>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</si>
  <si>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</si>
  <si>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</si>
  <si>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</si>
  <si>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</si>
  <si>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</si>
  <si>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</si>
  <si>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</si>
  <si>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</si>
  <si>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</si>
  <si>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</si>
  <si>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</si>
  <si>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</si>
  <si>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</si>
  <si>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</si>
  <si>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</si>
  <si>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</si>
  <si>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</si>
  <si>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</si>
  <si>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</si>
  <si>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</si>
  <si>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</si>
  <si>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</si>
  <si>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</si>
  <si>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</si>
  <si>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</si>
  <si>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</si>
  <si>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</si>
  <si>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</si>
  <si>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</si>
  <si>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</si>
  <si>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</si>
  <si>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</si>
  <si>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</si>
  <si>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</si>
  <si>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</si>
  <si>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</si>
  <si>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</si>
  <si>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</si>
  <si>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</si>
  <si>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</si>
  <si>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</si>
  <si>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</si>
  <si>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</si>
  <si>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</si>
  <si>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</si>
  <si>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</si>
  <si>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</si>
  <si>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</si>
  <si>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</si>
  <si>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</si>
  <si>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</si>
  <si>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</si>
  <si>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</si>
  <si>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</si>
  <si>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</si>
  <si>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</si>
  <si>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</si>
  <si>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</si>
  <si>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</si>
  <si>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</si>
  <si>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</si>
  <si>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</si>
  <si>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</si>
  <si>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</si>
  <si>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</si>
  <si>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</si>
  <si>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</si>
  <si>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</si>
  <si>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</si>
  <si>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</si>
  <si>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</si>
  <si>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</si>
  <si>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</si>
  <si>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</si>
  <si>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</si>
  <si>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</si>
  <si>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</si>
  <si>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</si>
  <si>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</si>
  <si>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</si>
  <si>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</si>
  <si>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</si>
  <si>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</si>
  <si>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</si>
  <si>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</si>
  <si>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</si>
  <si>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</si>
  <si>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</si>
  <si>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</si>
  <si>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</si>
  <si>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</si>
  <si>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</si>
  <si>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</si>
  <si>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</si>
  <si>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</si>
  <si>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</si>
  <si>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</si>
  <si>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</si>
  <si>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</si>
  <si>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</si>
  <si>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</si>
  <si>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</si>
  <si>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</si>
  <si>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</si>
  <si>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</si>
  <si>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</si>
  <si>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</si>
  <si>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</si>
  <si>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</si>
  <si>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</si>
  <si>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</si>
  <si>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</si>
  <si>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</si>
  <si>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</si>
  <si>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</si>
  <si>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</si>
  <si>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</si>
  <si>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</si>
  <si>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</si>
  <si>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</si>
  <si>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</si>
  <si>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</si>
  <si>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</si>
  <si>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</si>
  <si>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</si>
  <si>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</si>
  <si>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</si>
  <si>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</si>
  <si>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</si>
  <si>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</si>
  <si>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</si>
  <si>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</si>
  <si>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</si>
  <si>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</si>
  <si>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</si>
  <si>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</si>
  <si>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</si>
  <si>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</si>
  <si>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</si>
  <si>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</si>
  <si>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</si>
  <si>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</si>
  <si>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</si>
  <si>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</si>
  <si>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</si>
  <si>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</si>
  <si>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</si>
  <si>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</si>
  <si>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</si>
  <si>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</si>
  <si>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</si>
  <si>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</si>
  <si>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</si>
  <si>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</si>
  <si>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</si>
  <si>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</si>
  <si>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</si>
  <si>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</si>
  <si>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</si>
  <si>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</si>
  <si>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</si>
  <si>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</si>
  <si>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</si>
  <si>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</si>
  <si>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</si>
  <si>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</si>
  <si>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</si>
  <si>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</si>
  <si>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</si>
  <si>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</si>
  <si>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</si>
  <si>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</si>
  <si>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</si>
  <si>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</si>
  <si>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</si>
  <si>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</si>
  <si>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</si>
  <si>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</si>
  <si>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</si>
  <si>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</si>
  <si>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</si>
  <si>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</si>
  <si>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</si>
  <si>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</si>
  <si>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</si>
  <si>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</si>
  <si>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</si>
  <si>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</si>
  <si>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</si>
  <si>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</si>
  <si>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</si>
  <si>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</si>
  <si>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</si>
  <si>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</si>
  <si>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</si>
  <si>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</si>
  <si>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</si>
  <si>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</si>
  <si>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</si>
  <si>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</si>
  <si>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</si>
  <si>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</si>
  <si>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</si>
  <si>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</si>
  <si>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</si>
  <si>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</si>
  <si>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</si>
  <si>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</si>
  <si>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</si>
  <si>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</si>
  <si>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</si>
  <si>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</si>
  <si>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</si>
  <si>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</si>
  <si>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</si>
  <si>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</si>
  <si>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</si>
  <si>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</si>
  <si>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</si>
  <si>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</si>
  <si>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</si>
  <si>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</si>
  <si>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</si>
  <si>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</si>
  <si>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</si>
  <si>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</si>
  <si>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</si>
  <si>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</si>
  <si>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</si>
  <si>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</si>
  <si>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</si>
  <si>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</si>
  <si>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</si>
  <si>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</si>
  <si>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</si>
  <si>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</si>
  <si>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</si>
  <si>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</si>
  <si>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</si>
  <si>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</si>
  <si>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</si>
  <si>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</si>
  <si>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</si>
  <si>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</si>
  <si>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</si>
  <si>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</si>
  <si>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</si>
  <si>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</si>
  <si>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</si>
  <si>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</si>
  <si>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</si>
  <si>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</si>
  <si>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</si>
  <si>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</si>
  <si>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</si>
  <si>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</si>
  <si>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</si>
  <si>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</si>
  <si>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</si>
  <si>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</si>
  <si>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</si>
  <si>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</si>
  <si>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</si>
  <si>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</si>
  <si>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</si>
  <si>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</si>
  <si>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</si>
  <si>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</si>
  <si>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</si>
  <si>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</si>
  <si>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</si>
  <si>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</si>
  <si>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</si>
  <si>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</si>
  <si>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</si>
  <si>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</si>
  <si>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</si>
  <si>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</si>
  <si>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</si>
  <si>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</si>
  <si>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</si>
  <si>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</si>
  <si>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</si>
  <si>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</si>
  <si>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</si>
  <si>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</si>
  <si>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</si>
  <si>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</si>
  <si>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</si>
  <si>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</si>
  <si>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</si>
  <si>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</si>
  <si>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</si>
  <si>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</si>
  <si>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</si>
  <si>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</si>
  <si>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</si>
  <si>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</si>
  <si>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</si>
  <si>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</si>
  <si>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</si>
  <si>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</si>
  <si>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</si>
  <si>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</si>
  <si>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</si>
  <si>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</si>
  <si>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</si>
  <si>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</si>
  <si>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</si>
  <si>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</si>
  <si>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</si>
  <si>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</si>
  <si>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</si>
  <si>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</si>
  <si>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</si>
  <si>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</si>
  <si>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</si>
  <si>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</si>
  <si>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</si>
  <si>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</si>
  <si>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</si>
  <si>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</si>
  <si>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</si>
  <si>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</si>
  <si>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</si>
  <si>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</si>
  <si>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</si>
  <si>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</si>
  <si>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</si>
  <si>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</si>
  <si>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</si>
  <si>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</si>
  <si>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</si>
  <si>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</si>
  <si>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</si>
  <si>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</si>
  <si>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</si>
  <si>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</si>
  <si>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</si>
  <si>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</si>
  <si>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</si>
  <si>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</si>
  <si>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</si>
  <si>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</si>
  <si>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</si>
  <si>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</si>
  <si>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</si>
  <si>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</si>
  <si>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</si>
  <si>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</si>
  <si>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</si>
  <si>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</si>
  <si>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</si>
  <si>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</si>
  <si>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</si>
  <si>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</si>
  <si>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</si>
  <si>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</si>
  <si>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</si>
  <si>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</si>
  <si>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</si>
  <si>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</si>
  <si>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</si>
  <si>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</si>
  <si>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</si>
  <si>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</si>
  <si>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</si>
  <si>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</si>
  <si>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</si>
  <si>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</si>
  <si>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</si>
  <si>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</si>
  <si>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</si>
  <si>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</si>
  <si>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</si>
  <si>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</si>
  <si>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</si>
  <si>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</si>
  <si>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</si>
  <si>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</si>
  <si>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</si>
  <si>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</si>
  <si>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</si>
  <si>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</si>
  <si>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</si>
  <si>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</si>
  <si>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</si>
  <si>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</si>
  <si>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</si>
  <si>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</si>
  <si>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</si>
  <si>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</si>
  <si>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</si>
  <si>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</si>
  <si>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</si>
  <si>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</si>
  <si>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</si>
  <si>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</si>
  <si>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</si>
  <si>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</si>
  <si>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</si>
  <si>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</si>
  <si>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</si>
  <si>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</si>
  <si>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</si>
  <si>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</si>
  <si>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</si>
  <si>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</si>
  <si>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</si>
  <si>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</si>
  <si>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</si>
  <si>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</si>
  <si>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</si>
  <si>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</si>
  <si>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</si>
  <si>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</si>
  <si>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</si>
  <si>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</si>
  <si>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</si>
  <si>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</si>
  <si>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</si>
  <si>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</si>
  <si>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</si>
  <si>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</si>
  <si>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</si>
  <si>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</si>
  <si>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</si>
  <si>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</si>
  <si>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</si>
  <si>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</si>
  <si>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</si>
  <si>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</si>
  <si>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</si>
  <si>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</si>
  <si>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</si>
  <si>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</si>
  <si>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</si>
  <si>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</si>
  <si>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</si>
  <si>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</si>
  <si>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</si>
  <si>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</si>
  <si>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</si>
  <si>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</si>
  <si>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</si>
  <si>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</si>
  <si>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</si>
  <si>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</si>
  <si>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</si>
  <si>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</si>
  <si>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</si>
  <si>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</si>
  <si>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</si>
  <si>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</si>
  <si>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</si>
  <si>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</si>
  <si>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</si>
  <si>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</si>
  <si>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</si>
  <si>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</si>
  <si>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</si>
  <si>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</si>
  <si>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</si>
  <si>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</si>
  <si>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</si>
  <si>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</si>
  <si>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</si>
  <si>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</si>
  <si>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</si>
  <si>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</si>
  <si>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</si>
  <si>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</si>
  <si>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</si>
  <si>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</si>
  <si>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</si>
  <si>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</si>
  <si>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</si>
  <si>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</si>
  <si>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</si>
  <si>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</si>
  <si>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</si>
  <si>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</si>
  <si>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</si>
  <si>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</si>
  <si>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</si>
  <si>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</si>
  <si>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</si>
  <si>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</si>
  <si>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</si>
  <si>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</si>
  <si>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</si>
  <si>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</si>
  <si>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</si>
  <si>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</si>
  <si>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</si>
  <si>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</si>
  <si>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</si>
  <si>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</si>
  <si>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</si>
  <si>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</si>
  <si>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</si>
  <si>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</si>
  <si>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</si>
  <si>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</si>
  <si>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</si>
  <si>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</si>
  <si>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</si>
  <si>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</si>
  <si>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</si>
  <si>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</si>
  <si>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</si>
  <si>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</si>
  <si>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</si>
  <si>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</si>
  <si>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</si>
  <si>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</si>
  <si>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</si>
  <si>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</si>
  <si>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</si>
  <si>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</si>
  <si>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</si>
  <si>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</si>
  <si>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</si>
  <si>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</si>
  <si>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</si>
  <si>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</si>
  <si>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</si>
  <si>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</si>
  <si>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</si>
  <si>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</si>
  <si>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</si>
  <si>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</si>
  <si>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</si>
  <si>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</si>
  <si>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</si>
  <si>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</si>
  <si>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</si>
  <si>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</si>
  <si>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</si>
  <si>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</si>
  <si>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</si>
  <si>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</si>
  <si>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</si>
  <si>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</si>
  <si>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</si>
  <si>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</si>
  <si>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</si>
  <si>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</si>
  <si>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</si>
  <si>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</si>
  <si>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</si>
  <si>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</si>
  <si>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</si>
  <si>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</si>
  <si>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</si>
  <si>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</si>
  <si>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</si>
  <si>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</si>
  <si>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</si>
  <si>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</si>
  <si>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</si>
  <si>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</si>
  <si>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</si>
  <si>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</si>
  <si>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</si>
  <si>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</si>
  <si>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Организация имеет особенности осуществляемой образовательной деятельности: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</si>
  <si>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</si>
  <si>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</si>
  <si>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</si>
  <si>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</si>
  <si>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</si>
  <si>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</si>
  <si>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</si>
  <si>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</si>
  <si>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</si>
  <si>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</si>
  <si>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</si>
  <si>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</si>
  <si>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</si>
  <si>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</si>
  <si>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</si>
  <si>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</si>
  <si>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</si>
  <si>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</si>
  <si>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</si>
  <si>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</si>
  <si>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</si>
  <si>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</si>
  <si>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</si>
  <si>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</si>
  <si>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</si>
  <si>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</si>
  <si>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</si>
  <si>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</si>
  <si>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</si>
  <si>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</si>
  <si>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</si>
  <si>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</si>
  <si>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</si>
  <si>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</si>
  <si>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</si>
  <si>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</si>
  <si>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</si>
  <si>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</si>
  <si>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</si>
  <si>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</si>
  <si>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</si>
  <si>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</si>
  <si>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</si>
  <si>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</si>
  <si>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</si>
  <si>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</si>
  <si>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</si>
  <si>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</si>
  <si>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</si>
  <si>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</si>
  <si>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</si>
  <si>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</si>
  <si>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</si>
  <si>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</si>
  <si>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</si>
  <si>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</si>
  <si>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</si>
  <si>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</si>
  <si>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</si>
  <si>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</si>
  <si>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</si>
  <si>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</si>
  <si>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</si>
  <si>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</si>
  <si>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</si>
  <si>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</si>
  <si>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</si>
  <si>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</si>
  <si>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</si>
  <si>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</si>
  <si>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</si>
  <si>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</si>
  <si>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</si>
  <si>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</si>
  <si>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</si>
  <si>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</si>
  <si>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</si>
  <si>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</si>
  <si>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</si>
  <si>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</si>
  <si>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</si>
  <si>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</si>
  <si>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</si>
  <si>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</si>
  <si>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</si>
  <si>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</si>
  <si>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</si>
  <si>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</si>
  <si>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</si>
  <si>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</si>
  <si>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</si>
  <si>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</si>
  <si>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</si>
  <si>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</si>
  <si>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</si>
  <si>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</si>
  <si>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</si>
  <si>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</si>
  <si>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</si>
  <si>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</si>
  <si>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</si>
  <si>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</si>
  <si>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</si>
  <si>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</si>
  <si>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</si>
  <si>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</si>
  <si>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</si>
  <si>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</si>
  <si>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</si>
  <si>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</si>
  <si>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</si>
  <si>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</si>
  <si>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</si>
  <si>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</si>
  <si>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</si>
  <si>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</si>
  <si>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</si>
  <si>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</si>
  <si>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</si>
  <si>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</si>
  <si>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</si>
  <si>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</si>
  <si>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</si>
  <si>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</si>
  <si>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</si>
  <si>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</si>
  <si>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</si>
  <si>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</si>
  <si>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</si>
  <si>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</si>
  <si>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</si>
  <si>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</si>
  <si>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</si>
  <si>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</si>
  <si>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</si>
  <si>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</si>
  <si>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</si>
  <si>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</si>
  <si>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</si>
  <si>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</si>
  <si>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</si>
  <si>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</si>
  <si>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</si>
  <si>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</si>
  <si>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</si>
  <si>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</si>
  <si>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</si>
  <si>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</si>
  <si>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</si>
  <si>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</si>
  <si>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</si>
  <si>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</si>
  <si>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</si>
  <si>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</si>
  <si>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</si>
  <si>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</si>
  <si>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</si>
  <si>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</si>
  <si>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</si>
  <si>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</si>
  <si>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</si>
  <si>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</si>
  <si>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</si>
  <si>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</si>
  <si>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</si>
  <si>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</si>
  <si>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</si>
  <si>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</si>
  <si>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</si>
  <si>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</si>
  <si>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</si>
  <si>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</si>
  <si>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</si>
  <si>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</si>
  <si>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</si>
  <si>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</si>
  <si>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</si>
  <si>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</si>
  <si>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</si>
  <si>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</si>
  <si>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</si>
  <si>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</si>
  <si>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</si>
  <si>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47038613</t>
  </si>
  <si>
    <t>6943004500</t>
  </si>
  <si>
    <t>691501001</t>
  </si>
  <si>
    <t>1026901914962</t>
  </si>
  <si>
    <t>МБОУ Масловская СОШ</t>
  </si>
  <si>
    <t>172066Тверская область Торжокский район леревня Маслово улица Черёмушки дом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</si>
</sst>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6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0" xfId="0" applyFont="1" applyBorder="1" applyAlignment="1">
      <alignment horizontal="left" vertical="center"/>
    </xf>
    <xf numFmtId="0" fontId="1" fillId="0" borderId="36" xfId="0" applyFont="1" applyBorder="1" applyAlignment="1">
      <alignment horizontal="left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1" fillId="0" borderId="24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24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1" fillId="0" borderId="3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7" fillId="0" borderId="16" xfId="0" applyFont="1" applyBorder="1" applyAlignment="1">
      <alignment vertical="center"/>
    </xf>
    <xf numFmtId="0" fontId="7" fillId="0" borderId="18" xfId="0" applyFont="1" applyBorder="1" applyAlignment="1">
      <alignment vertical="center"/>
    </xf>
    <xf numFmtId="0" fontId="1" fillId="0" borderId="20" xfId="0" applyFont="1" applyBorder="1" applyAlignment="1">
      <alignment horizontal="left" vertical="center"/>
    </xf>
    <xf numFmtId="0" fontId="1" fillId="0" borderId="25" xfId="0" applyFont="1" applyBorder="1" applyAlignment="1">
      <alignment horizontal="left" vertical="center"/>
    </xf>
    <xf numFmtId="0" fontId="1" fillId="0" borderId="2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4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6" fillId="18" borderId="18" xfId="0" applyFont="1" applyFill="1" applyBorder="1" applyAlignment="1" applyProtection="1">
      <alignment vertical="center"/>
      <protection locked="0"/>
    </xf>
    <xf numFmtId="0" fontId="6" fillId="18" borderId="14" xfId="0" applyFont="1" applyFill="1" applyBorder="1" applyAlignment="1" applyProtection="1">
      <alignment vertical="center"/>
      <protection locked="0"/>
    </xf>
    <xf numFmtId="0" fontId="7" fillId="0" borderId="19" xfId="0" applyFont="1" applyBorder="1" applyAlignment="1">
      <alignment vertical="center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6" fillId="18" borderId="19" xfId="0" applyFont="1" applyFill="1" applyBorder="1" applyAlignment="1" applyProtection="1">
      <alignment vertical="center"/>
      <protection locked="0"/>
    </xf>
    <xf numFmtId="0" fontId="6" fillId="18" borderId="37" xfId="0" applyFont="1" applyFill="1" applyBorder="1" applyAlignment="1" applyProtection="1">
      <alignment vertical="center"/>
      <protection locked="0"/>
    </xf>
    <xf numFmtId="49" fontId="1" fillId="18" borderId="27" xfId="0" applyNumberFormat="1" applyFont="1" applyFill="1" applyBorder="1" applyAlignment="1" applyProtection="1">
      <alignment horizontal="right" vertical="center"/>
      <protection locked="0"/>
    </xf>
    <xf numFmtId="49" fontId="1" fillId="18" borderId="28" xfId="0" applyNumberFormat="1" applyFont="1" applyFill="1" applyBorder="1" applyAlignment="1" applyProtection="1">
      <alignment horizontal="right" vertical="center"/>
      <protection locked="0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1\AppData\Local\Temp\_50T0MBXNO\_50T0MBXNP.JPG" TargetMode="External"/><Relationship Id="rId1" Type="http://schemas.openxmlformats.org/officeDocument/2006/relationships/image" Target="../media/image1.JPG"/><Relationship Id="rId4" Type="http://schemas.openxmlformats.org/officeDocument/2006/relationships/image" Target="file:///C:\Users\1\AppData\Local\Temp\_50T0MBXMS\_50T0MBXNN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5273675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51600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workbookViewId="0">
      <selection activeCell="X29" sqref="X29:CF30"/>
    </sheetView>
  </sheetViews>
  <sheetFormatPr defaultRowHeight="12.75" x14ac:dyDescent="0.2"/>
  <cols>
    <col min="1" max="87" width="1.7109375" style="1" customWidth="1"/>
    <col min="88" max="16384" width="9.140625" style="2"/>
  </cols>
  <sheetData>
    <row r="1" spans="1:87" ht="30" customHeight="1" thickBot="1" x14ac:dyDescent="0.25"/>
    <row r="2" spans="1:87" hidden="1" x14ac:dyDescent="0.2"/>
    <row r="3" spans="1:87" hidden="1" x14ac:dyDescent="0.2"/>
    <row r="4" spans="1:87" hidden="1" x14ac:dyDescent="0.2"/>
    <row r="5" spans="1:87" hidden="1" x14ac:dyDescent="0.2"/>
    <row r="6" spans="1:87" hidden="1" x14ac:dyDescent="0.2"/>
    <row r="7" spans="1:87" hidden="1" x14ac:dyDescent="0.2"/>
    <row r="8" spans="1:87" hidden="1" x14ac:dyDescent="0.2"/>
    <row r="9" spans="1:87" hidden="1" x14ac:dyDescent="0.2"/>
    <row r="10" spans="1:87" ht="13.5" hidden="1" thickBot="1" x14ac:dyDescent="0.25"/>
    <row r="11" spans="1:87" ht="20.100000000000001" customHeight="1" thickBot="1" x14ac:dyDescent="0.25">
      <c r="A11" s="3"/>
      <c r="B11" s="4"/>
      <c r="C11" s="4"/>
      <c r="D11" s="4"/>
      <c r="E11" s="4"/>
      <c r="F11" s="4"/>
      <c r="G11" s="5"/>
      <c r="H11" s="225" t="s">
        <v>13189</v>
      </c>
      <c r="I11" s="226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26"/>
      <c r="Z11" s="226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  <c r="AM11" s="226"/>
      <c r="AN11" s="226"/>
      <c r="AO11" s="226"/>
      <c r="AP11" s="226"/>
      <c r="AQ11" s="226"/>
      <c r="AR11" s="226"/>
      <c r="AS11" s="226"/>
      <c r="AT11" s="226"/>
      <c r="AU11" s="226"/>
      <c r="AV11" s="226"/>
      <c r="AW11" s="226"/>
      <c r="AX11" s="226"/>
      <c r="AY11" s="226"/>
      <c r="AZ11" s="226"/>
      <c r="BA11" s="226"/>
      <c r="BB11" s="226"/>
      <c r="BC11" s="226"/>
      <c r="BD11" s="226"/>
      <c r="BE11" s="226"/>
      <c r="BF11" s="226"/>
      <c r="BG11" s="226"/>
      <c r="BH11" s="226"/>
      <c r="BI11" s="226"/>
      <c r="BJ11" s="226"/>
      <c r="BK11" s="226"/>
      <c r="BL11" s="226"/>
      <c r="BM11" s="226"/>
      <c r="BN11" s="226"/>
      <c r="BO11" s="226"/>
      <c r="BP11" s="226"/>
      <c r="BQ11" s="226"/>
      <c r="BR11" s="226"/>
      <c r="BS11" s="226"/>
      <c r="BT11" s="226"/>
      <c r="BU11" s="226"/>
      <c r="BV11" s="226"/>
      <c r="BW11" s="226"/>
      <c r="BX11" s="227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 x14ac:dyDescent="0.25"/>
    <row r="13" spans="1:87" ht="20.100000000000001" hidden="1" customHeight="1" thickBot="1" x14ac:dyDescent="0.25">
      <c r="A13" s="4"/>
      <c r="B13" s="4"/>
      <c r="C13" s="4"/>
      <c r="D13" s="4"/>
      <c r="E13" s="4"/>
      <c r="F13" s="4"/>
      <c r="G13" s="4"/>
      <c r="H13" s="205" t="s">
        <v>13190</v>
      </c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206"/>
      <c r="BN13" s="206"/>
      <c r="BO13" s="206"/>
      <c r="BP13" s="206"/>
      <c r="BQ13" s="206"/>
      <c r="BR13" s="206"/>
      <c r="BS13" s="206"/>
      <c r="BT13" s="206"/>
      <c r="BU13" s="206"/>
      <c r="BV13" s="206"/>
      <c r="BW13" s="206"/>
      <c r="BX13" s="207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 x14ac:dyDescent="0.25"/>
    <row r="15" spans="1:87" ht="39.950000000000003" customHeight="1" thickBot="1" x14ac:dyDescent="0.25">
      <c r="E15" s="228" t="s">
        <v>13191</v>
      </c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229"/>
      <c r="AI15" s="229"/>
      <c r="AJ15" s="229"/>
      <c r="AK15" s="229"/>
      <c r="AL15" s="229"/>
      <c r="AM15" s="229"/>
      <c r="AN15" s="229"/>
      <c r="AO15" s="229"/>
      <c r="AP15" s="229"/>
      <c r="AQ15" s="229"/>
      <c r="AR15" s="229"/>
      <c r="AS15" s="229"/>
      <c r="AT15" s="229"/>
      <c r="AU15" s="229"/>
      <c r="AV15" s="229"/>
      <c r="AW15" s="229"/>
      <c r="AX15" s="229"/>
      <c r="AY15" s="229"/>
      <c r="AZ15" s="229"/>
      <c r="BA15" s="229"/>
      <c r="BB15" s="229"/>
      <c r="BC15" s="229"/>
      <c r="BD15" s="229"/>
      <c r="BE15" s="229"/>
      <c r="BF15" s="229"/>
      <c r="BG15" s="229"/>
      <c r="BH15" s="229"/>
      <c r="BI15" s="229"/>
      <c r="BJ15" s="229"/>
      <c r="BK15" s="229"/>
      <c r="BL15" s="229"/>
      <c r="BM15" s="229"/>
      <c r="BN15" s="229"/>
      <c r="BO15" s="229"/>
      <c r="BP15" s="229"/>
      <c r="BQ15" s="229"/>
      <c r="BR15" s="229"/>
      <c r="BS15" s="229"/>
      <c r="BT15" s="229"/>
      <c r="BU15" s="229"/>
      <c r="BV15" s="229"/>
      <c r="BW15" s="229"/>
      <c r="BX15" s="229"/>
      <c r="BY15" s="229"/>
      <c r="BZ15" s="229"/>
      <c r="CA15" s="230"/>
    </row>
    <row r="16" spans="1:87" ht="15" customHeight="1" thickBot="1" x14ac:dyDescent="0.25"/>
    <row r="17" spans="1:84" ht="15" customHeight="1" thickBot="1" x14ac:dyDescent="0.25">
      <c r="H17" s="205" t="s">
        <v>13192</v>
      </c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06"/>
      <c r="BN17" s="206"/>
      <c r="BO17" s="206"/>
      <c r="BP17" s="206"/>
      <c r="BQ17" s="206"/>
      <c r="BR17" s="206"/>
      <c r="BS17" s="206"/>
      <c r="BT17" s="206"/>
      <c r="BU17" s="206"/>
      <c r="BV17" s="206"/>
      <c r="BW17" s="206"/>
      <c r="BX17" s="207"/>
    </row>
    <row r="18" spans="1:84" ht="15" customHeight="1" thickBot="1" x14ac:dyDescent="0.25"/>
    <row r="19" spans="1:84" ht="30" customHeight="1" x14ac:dyDescent="0.2">
      <c r="K19" s="231" t="s">
        <v>13742</v>
      </c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2"/>
      <c r="W19" s="232"/>
      <c r="X19" s="232"/>
      <c r="Y19" s="232"/>
      <c r="Z19" s="232"/>
      <c r="AA19" s="232"/>
      <c r="AB19" s="232"/>
      <c r="AC19" s="232"/>
      <c r="AD19" s="232"/>
      <c r="AE19" s="232"/>
      <c r="AF19" s="232"/>
      <c r="AG19" s="232"/>
      <c r="AH19" s="232"/>
      <c r="AI19" s="232"/>
      <c r="AJ19" s="232"/>
      <c r="AK19" s="232"/>
      <c r="AL19" s="232"/>
      <c r="AM19" s="232"/>
      <c r="AN19" s="232"/>
      <c r="AO19" s="232"/>
      <c r="AP19" s="232"/>
      <c r="AQ19" s="232"/>
      <c r="AR19" s="232"/>
      <c r="AS19" s="232"/>
      <c r="AT19" s="232"/>
      <c r="AU19" s="232"/>
      <c r="AV19" s="232"/>
      <c r="AW19" s="232"/>
      <c r="AX19" s="232"/>
      <c r="AY19" s="232"/>
      <c r="AZ19" s="232"/>
      <c r="BA19" s="232"/>
      <c r="BB19" s="232"/>
      <c r="BC19" s="232"/>
      <c r="BD19" s="232"/>
      <c r="BE19" s="232"/>
      <c r="BF19" s="232"/>
      <c r="BG19" s="232"/>
      <c r="BH19" s="232"/>
      <c r="BI19" s="232"/>
      <c r="BJ19" s="232"/>
      <c r="BK19" s="232"/>
      <c r="BL19" s="232"/>
      <c r="BM19" s="232"/>
      <c r="BN19" s="232"/>
      <c r="BO19" s="232"/>
      <c r="BP19" s="232"/>
      <c r="BQ19" s="232"/>
      <c r="BR19" s="232"/>
      <c r="BS19" s="232"/>
      <c r="BT19" s="232"/>
      <c r="BU19" s="233"/>
      <c r="CD19" s="2"/>
      <c r="CE19" s="2"/>
      <c r="CF19" s="2"/>
    </row>
    <row r="20" spans="1:84" s="6" customFormat="1" ht="15" customHeight="1" x14ac:dyDescent="0.2">
      <c r="I20" s="7"/>
      <c r="K20" s="221"/>
      <c r="L20" s="222"/>
      <c r="M20" s="222"/>
      <c r="N20" s="222" t="s">
        <v>13193</v>
      </c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3">
        <v>2017</v>
      </c>
      <c r="AN20" s="223"/>
      <c r="AO20" s="223"/>
      <c r="AP20" s="100" t="s">
        <v>13194</v>
      </c>
      <c r="AQ20" s="224">
        <f>year+1</f>
        <v>2018</v>
      </c>
      <c r="AR20" s="224"/>
      <c r="AS20" s="224"/>
      <c r="AT20" s="203" t="s">
        <v>13195</v>
      </c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203"/>
      <c r="BN20" s="203"/>
      <c r="BO20" s="203"/>
      <c r="BP20" s="203"/>
      <c r="BQ20" s="203"/>
      <c r="BR20" s="203"/>
      <c r="BS20" s="203"/>
      <c r="BT20" s="203"/>
      <c r="BU20" s="204"/>
      <c r="BV20" s="4"/>
    </row>
    <row r="21" spans="1:84" s="6" customFormat="1" ht="15" customHeight="1" thickBot="1" x14ac:dyDescent="0.25">
      <c r="I21" s="7"/>
      <c r="K21" s="238" t="s">
        <v>13745</v>
      </c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  <c r="AA21" s="239"/>
      <c r="AB21" s="239"/>
      <c r="AC21" s="239"/>
      <c r="AD21" s="239"/>
      <c r="AE21" s="239"/>
      <c r="AF21" s="239"/>
      <c r="AG21" s="239"/>
      <c r="AH21" s="239"/>
      <c r="AI21" s="239"/>
      <c r="AJ21" s="23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45">
        <f>year</f>
        <v>2017</v>
      </c>
      <c r="AW21" s="245"/>
      <c r="AX21" s="245"/>
      <c r="AY21" s="236" t="s">
        <v>13744</v>
      </c>
      <c r="AZ21" s="236"/>
      <c r="BA21" s="236"/>
      <c r="BB21" s="236"/>
      <c r="BC21" s="236"/>
      <c r="BD21" s="236"/>
      <c r="BE21" s="236"/>
      <c r="BF21" s="236"/>
      <c r="BG21" s="236"/>
      <c r="BH21" s="236"/>
      <c r="BI21" s="236"/>
      <c r="BJ21" s="236"/>
      <c r="BK21" s="236"/>
      <c r="BL21" s="236"/>
      <c r="BM21" s="236"/>
      <c r="BN21" s="236"/>
      <c r="BO21" s="236"/>
      <c r="BP21" s="236"/>
      <c r="BQ21" s="236"/>
      <c r="BR21" s="236"/>
      <c r="BS21" s="236"/>
      <c r="BT21" s="236"/>
      <c r="BU21" s="237"/>
      <c r="BV21" s="4"/>
    </row>
    <row r="22" spans="1:84" ht="20.100000000000001" customHeight="1" thickBot="1" x14ac:dyDescent="0.25"/>
    <row r="23" spans="1:84" ht="15" thickBot="1" x14ac:dyDescent="0.25">
      <c r="A23" s="205" t="s">
        <v>13196</v>
      </c>
      <c r="B23" s="206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7"/>
      <c r="AY23" s="205" t="s">
        <v>13197</v>
      </c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7"/>
      <c r="BQ23" s="208" t="s">
        <v>13198</v>
      </c>
      <c r="BR23" s="209"/>
      <c r="BS23" s="209"/>
      <c r="BT23" s="209"/>
      <c r="BU23" s="209"/>
      <c r="BV23" s="209"/>
      <c r="BW23" s="209"/>
      <c r="BX23" s="209"/>
      <c r="BY23" s="209"/>
      <c r="BZ23" s="209"/>
      <c r="CA23" s="209"/>
      <c r="CB23" s="209"/>
      <c r="CC23" s="210"/>
      <c r="CD23" s="8"/>
      <c r="CE23" s="8"/>
      <c r="CF23" s="9"/>
    </row>
    <row r="24" spans="1:84" ht="30" customHeight="1" x14ac:dyDescent="0.2">
      <c r="A24" s="211" t="s">
        <v>20395</v>
      </c>
      <c r="B24" s="212"/>
      <c r="C24" s="212"/>
      <c r="D24" s="212"/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  <c r="T24" s="212"/>
      <c r="U24" s="212"/>
      <c r="V24" s="212"/>
      <c r="W24" s="212"/>
      <c r="X24" s="212"/>
      <c r="Y24" s="212"/>
      <c r="Z24" s="212"/>
      <c r="AA24" s="212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3"/>
      <c r="AY24" s="214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6"/>
      <c r="BO24" s="217" t="s">
        <v>13736</v>
      </c>
      <c r="BP24" s="217"/>
      <c r="BQ24" s="217"/>
      <c r="BR24" s="217"/>
      <c r="BS24" s="217"/>
      <c r="BT24" s="217"/>
      <c r="BU24" s="217"/>
      <c r="BV24" s="217"/>
      <c r="BW24" s="217"/>
      <c r="BX24" s="217"/>
      <c r="BY24" s="217"/>
      <c r="BZ24" s="217"/>
      <c r="CA24" s="217"/>
      <c r="CB24" s="217"/>
      <c r="CC24" s="217"/>
      <c r="CD24" s="217"/>
      <c r="CE24" s="217"/>
      <c r="CF24" s="11"/>
    </row>
    <row r="25" spans="1:84" ht="15" x14ac:dyDescent="0.2">
      <c r="A25" s="218" t="s">
        <v>13738</v>
      </c>
      <c r="B25" s="219"/>
      <c r="C25" s="219"/>
      <c r="D25" s="219"/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20"/>
      <c r="AY25" s="240" t="s">
        <v>13739</v>
      </c>
      <c r="AZ25" s="224"/>
      <c r="BA25" s="224"/>
      <c r="BB25" s="224"/>
      <c r="BC25" s="224"/>
      <c r="BD25" s="224"/>
      <c r="BE25" s="224"/>
      <c r="BF25" s="224"/>
      <c r="BG25" s="224"/>
      <c r="BH25" s="224"/>
      <c r="BI25" s="224"/>
      <c r="BJ25" s="224"/>
      <c r="BK25" s="224"/>
      <c r="BL25" s="224"/>
      <c r="BM25" s="241"/>
      <c r="BO25" s="217"/>
      <c r="BP25" s="217"/>
      <c r="BQ25" s="217"/>
      <c r="BR25" s="217"/>
      <c r="BS25" s="217"/>
      <c r="BT25" s="217"/>
      <c r="BU25" s="217"/>
      <c r="BV25" s="217"/>
      <c r="BW25" s="217"/>
      <c r="BX25" s="217"/>
      <c r="BY25" s="217"/>
      <c r="BZ25" s="217"/>
      <c r="CA25" s="217"/>
      <c r="CB25" s="217"/>
      <c r="CC25" s="217"/>
      <c r="CD25" s="217"/>
      <c r="CE25" s="217"/>
      <c r="CF25" s="11"/>
    </row>
    <row r="26" spans="1:84" ht="50.1" customHeight="1" thickBot="1" x14ac:dyDescent="0.25">
      <c r="A26" s="211"/>
      <c r="B26" s="212"/>
      <c r="C26" s="212"/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3"/>
      <c r="AY26" s="242" t="s">
        <v>13743</v>
      </c>
      <c r="AZ26" s="243"/>
      <c r="BA26" s="243"/>
      <c r="BB26" s="243"/>
      <c r="BC26" s="243"/>
      <c r="BD26" s="243"/>
      <c r="BE26" s="243"/>
      <c r="BF26" s="243"/>
      <c r="BG26" s="243"/>
      <c r="BH26" s="243"/>
      <c r="BI26" s="243"/>
      <c r="BJ26" s="243"/>
      <c r="BK26" s="243"/>
      <c r="BL26" s="243"/>
      <c r="BM26" s="244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11"/>
    </row>
    <row r="27" spans="1:84" ht="15.75" thickBot="1" x14ac:dyDescent="0.25">
      <c r="A27" s="246"/>
      <c r="B27" s="247"/>
      <c r="C27" s="247"/>
      <c r="D27" s="247"/>
      <c r="E27" s="247"/>
      <c r="F27" s="247"/>
      <c r="G27" s="247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7"/>
      <c r="AC27" s="247"/>
      <c r="AD27" s="247"/>
      <c r="AE27" s="247"/>
      <c r="AF27" s="247"/>
      <c r="AG27" s="247"/>
      <c r="AH27" s="247"/>
      <c r="AI27" s="247"/>
      <c r="AJ27" s="247"/>
      <c r="AK27" s="247"/>
      <c r="AL27" s="247"/>
      <c r="AM27" s="247"/>
      <c r="AN27" s="247"/>
      <c r="AO27" s="247"/>
      <c r="AP27" s="247"/>
      <c r="AQ27" s="247"/>
      <c r="AR27" s="247"/>
      <c r="AS27" s="247"/>
      <c r="AT27" s="247"/>
      <c r="AU27" s="247"/>
      <c r="AV27" s="247"/>
      <c r="AW27" s="247"/>
      <c r="AX27" s="248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05" t="s">
        <v>13737</v>
      </c>
      <c r="BT27" s="206"/>
      <c r="BU27" s="206"/>
      <c r="BV27" s="206"/>
      <c r="BW27" s="206"/>
      <c r="BX27" s="206"/>
      <c r="BY27" s="206"/>
      <c r="BZ27" s="206"/>
      <c r="CA27" s="207"/>
      <c r="CB27" s="10"/>
      <c r="CC27" s="10"/>
      <c r="CD27" s="10"/>
      <c r="CE27" s="11"/>
      <c r="CF27" s="11"/>
    </row>
    <row r="28" spans="1:84" ht="20.100000000000001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14.25" x14ac:dyDescent="0.2">
      <c r="A29" s="234" t="s">
        <v>13199</v>
      </c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49" t="s">
        <v>21781</v>
      </c>
      <c r="Y29" s="249"/>
      <c r="Z29" s="249"/>
      <c r="AA29" s="249"/>
      <c r="AB29" s="249"/>
      <c r="AC29" s="249"/>
      <c r="AD29" s="249"/>
      <c r="AE29" s="249"/>
      <c r="AF29" s="249"/>
      <c r="AG29" s="249"/>
      <c r="AH29" s="249"/>
      <c r="AI29" s="249"/>
      <c r="AJ29" s="249"/>
      <c r="AK29" s="249"/>
      <c r="AL29" s="249"/>
      <c r="AM29" s="249"/>
      <c r="AN29" s="249"/>
      <c r="AO29" s="249"/>
      <c r="AP29" s="249"/>
      <c r="AQ29" s="249"/>
      <c r="AR29" s="249"/>
      <c r="AS29" s="249"/>
      <c r="AT29" s="249"/>
      <c r="AU29" s="249"/>
      <c r="AV29" s="249"/>
      <c r="AW29" s="249"/>
      <c r="AX29" s="249"/>
      <c r="AY29" s="249"/>
      <c r="AZ29" s="249"/>
      <c r="BA29" s="249"/>
      <c r="BB29" s="249"/>
      <c r="BC29" s="249"/>
      <c r="BD29" s="249"/>
      <c r="BE29" s="249"/>
      <c r="BF29" s="249"/>
      <c r="BG29" s="249"/>
      <c r="BH29" s="249"/>
      <c r="BI29" s="249"/>
      <c r="BJ29" s="249"/>
      <c r="BK29" s="249"/>
      <c r="BL29" s="249"/>
      <c r="BM29" s="249"/>
      <c r="BN29" s="249"/>
      <c r="BO29" s="249"/>
      <c r="BP29" s="249"/>
      <c r="BQ29" s="249"/>
      <c r="BR29" s="249"/>
      <c r="BS29" s="249"/>
      <c r="BT29" s="249"/>
      <c r="BU29" s="249"/>
      <c r="BV29" s="249"/>
      <c r="BW29" s="249"/>
      <c r="BX29" s="249"/>
      <c r="BY29" s="249"/>
      <c r="BZ29" s="249"/>
      <c r="CA29" s="249"/>
      <c r="CB29" s="249"/>
      <c r="CC29" s="249"/>
      <c r="CD29" s="249"/>
      <c r="CE29" s="249"/>
      <c r="CF29" s="250"/>
    </row>
    <row r="30" spans="1:84" ht="15" thickBot="1" x14ac:dyDescent="0.25">
      <c r="A30" s="234" t="s">
        <v>13200</v>
      </c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51"/>
      <c r="R30" s="251"/>
      <c r="S30" s="251"/>
      <c r="T30" s="251"/>
      <c r="U30" s="251"/>
      <c r="V30" s="251"/>
      <c r="W30" s="251"/>
      <c r="X30" s="267" t="s">
        <v>21782</v>
      </c>
      <c r="Y30" s="267"/>
      <c r="Z30" s="267"/>
      <c r="AA30" s="267"/>
      <c r="AB30" s="267"/>
      <c r="AC30" s="267"/>
      <c r="AD30" s="267"/>
      <c r="AE30" s="267"/>
      <c r="AF30" s="267"/>
      <c r="AG30" s="267"/>
      <c r="AH30" s="267"/>
      <c r="AI30" s="267"/>
      <c r="AJ30" s="267"/>
      <c r="AK30" s="267"/>
      <c r="AL30" s="267"/>
      <c r="AM30" s="267"/>
      <c r="AN30" s="267"/>
      <c r="AO30" s="267"/>
      <c r="AP30" s="267"/>
      <c r="AQ30" s="267"/>
      <c r="AR30" s="267"/>
      <c r="AS30" s="267"/>
      <c r="AT30" s="267"/>
      <c r="AU30" s="267"/>
      <c r="AV30" s="267"/>
      <c r="AW30" s="267"/>
      <c r="AX30" s="267"/>
      <c r="AY30" s="267"/>
      <c r="AZ30" s="267"/>
      <c r="BA30" s="267"/>
      <c r="BB30" s="267"/>
      <c r="BC30" s="267"/>
      <c r="BD30" s="267"/>
      <c r="BE30" s="267"/>
      <c r="BF30" s="267"/>
      <c r="BG30" s="267"/>
      <c r="BH30" s="267"/>
      <c r="BI30" s="267"/>
      <c r="BJ30" s="267"/>
      <c r="BK30" s="267"/>
      <c r="BL30" s="267"/>
      <c r="BM30" s="267"/>
      <c r="BN30" s="267"/>
      <c r="BO30" s="267"/>
      <c r="BP30" s="267"/>
      <c r="BQ30" s="267"/>
      <c r="BR30" s="267"/>
      <c r="BS30" s="267"/>
      <c r="BT30" s="267"/>
      <c r="BU30" s="267"/>
      <c r="BV30" s="267"/>
      <c r="BW30" s="267"/>
      <c r="BX30" s="267"/>
      <c r="BY30" s="267"/>
      <c r="BZ30" s="267"/>
      <c r="CA30" s="267"/>
      <c r="CB30" s="267"/>
      <c r="CC30" s="267"/>
      <c r="CD30" s="267"/>
      <c r="CE30" s="267"/>
      <c r="CF30" s="268"/>
    </row>
    <row r="31" spans="1:84" ht="13.5" thickBot="1" x14ac:dyDescent="0.25">
      <c r="A31" s="253" t="s">
        <v>13201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5"/>
      <c r="Q31" s="257" t="s">
        <v>13202</v>
      </c>
      <c r="R31" s="258"/>
      <c r="S31" s="258"/>
      <c r="T31" s="258"/>
      <c r="U31" s="258"/>
      <c r="V31" s="258"/>
      <c r="W31" s="258"/>
      <c r="X31" s="258"/>
      <c r="Y31" s="258"/>
      <c r="Z31" s="258"/>
      <c r="AA31" s="258"/>
      <c r="AB31" s="258"/>
      <c r="AC31" s="258"/>
      <c r="AD31" s="258"/>
      <c r="AE31" s="258"/>
      <c r="AF31" s="258"/>
      <c r="AG31" s="258"/>
      <c r="AH31" s="258"/>
      <c r="AI31" s="258"/>
      <c r="AJ31" s="258"/>
      <c r="AK31" s="258"/>
      <c r="AL31" s="258"/>
      <c r="AM31" s="258"/>
      <c r="AN31" s="258"/>
      <c r="AO31" s="258"/>
      <c r="AP31" s="258"/>
      <c r="AQ31" s="258"/>
      <c r="AR31" s="258"/>
      <c r="AS31" s="258"/>
      <c r="AT31" s="258"/>
      <c r="AU31" s="258"/>
      <c r="AV31" s="258"/>
      <c r="AW31" s="258"/>
      <c r="AX31" s="258"/>
      <c r="AY31" s="258"/>
      <c r="AZ31" s="258"/>
      <c r="BA31" s="258"/>
      <c r="BB31" s="258"/>
      <c r="BC31" s="258"/>
      <c r="BD31" s="258"/>
      <c r="BE31" s="258"/>
      <c r="BF31" s="258"/>
      <c r="BG31" s="258"/>
      <c r="BH31" s="258"/>
      <c r="BI31" s="258"/>
      <c r="BJ31" s="258"/>
      <c r="BK31" s="258"/>
      <c r="BL31" s="258"/>
      <c r="BM31" s="258"/>
      <c r="BN31" s="258"/>
      <c r="BO31" s="258"/>
      <c r="BP31" s="258"/>
      <c r="BQ31" s="258"/>
      <c r="BR31" s="258"/>
      <c r="BS31" s="258"/>
      <c r="BT31" s="258"/>
      <c r="BU31" s="258"/>
      <c r="BV31" s="258"/>
      <c r="BW31" s="258"/>
      <c r="BX31" s="258"/>
      <c r="BY31" s="258"/>
      <c r="BZ31" s="258"/>
      <c r="CA31" s="258"/>
      <c r="CB31" s="258"/>
      <c r="CC31" s="258"/>
      <c r="CD31" s="258"/>
      <c r="CE31" s="258"/>
      <c r="CF31" s="259"/>
    </row>
    <row r="32" spans="1:84" x14ac:dyDescent="0.2">
      <c r="A32" s="256"/>
      <c r="B32" s="256"/>
      <c r="C32" s="256"/>
      <c r="D32" s="256"/>
      <c r="E32" s="256"/>
      <c r="F32" s="256"/>
      <c r="G32" s="256"/>
      <c r="H32" s="256"/>
      <c r="I32" s="256"/>
      <c r="J32" s="256"/>
      <c r="K32" s="256"/>
      <c r="L32" s="256"/>
      <c r="M32" s="256"/>
      <c r="N32" s="256"/>
      <c r="O32" s="256"/>
      <c r="P32" s="256"/>
      <c r="Q32" s="253" t="s">
        <v>13203</v>
      </c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  <c r="AF32" s="254"/>
      <c r="AG32" s="254"/>
      <c r="AH32" s="260" t="s">
        <v>21725</v>
      </c>
      <c r="AI32" s="232"/>
      <c r="AJ32" s="232"/>
      <c r="AK32" s="232"/>
      <c r="AL32" s="232"/>
      <c r="AM32" s="232"/>
      <c r="AN32" s="232"/>
      <c r="AO32" s="232"/>
      <c r="AP32" s="232"/>
      <c r="AQ32" s="232"/>
      <c r="AR32" s="232"/>
      <c r="AS32" s="232"/>
      <c r="AT32" s="232"/>
      <c r="AU32" s="232"/>
      <c r="AV32" s="232"/>
      <c r="AW32" s="232"/>
      <c r="AX32" s="261"/>
      <c r="AY32" s="254" t="s">
        <v>21726</v>
      </c>
      <c r="AZ32" s="254"/>
      <c r="BA32" s="254"/>
      <c r="BB32" s="254"/>
      <c r="BC32" s="254"/>
      <c r="BD32" s="254"/>
      <c r="BE32" s="254"/>
      <c r="BF32" s="254"/>
      <c r="BG32" s="254"/>
      <c r="BH32" s="254"/>
      <c r="BI32" s="254"/>
      <c r="BJ32" s="254"/>
      <c r="BK32" s="254"/>
      <c r="BL32" s="254"/>
      <c r="BM32" s="254"/>
      <c r="BN32" s="254"/>
      <c r="BO32" s="254"/>
      <c r="BP32" s="254" t="s">
        <v>21727</v>
      </c>
      <c r="BQ32" s="254"/>
      <c r="BR32" s="254"/>
      <c r="BS32" s="254"/>
      <c r="BT32" s="254"/>
      <c r="BU32" s="254"/>
      <c r="BV32" s="254"/>
      <c r="BW32" s="254"/>
      <c r="BX32" s="254"/>
      <c r="BY32" s="254"/>
      <c r="BZ32" s="254"/>
      <c r="CA32" s="254"/>
      <c r="CB32" s="254"/>
      <c r="CC32" s="254"/>
      <c r="CD32" s="254"/>
      <c r="CE32" s="254"/>
      <c r="CF32" s="254"/>
    </row>
    <row r="33" spans="1:84" x14ac:dyDescent="0.2">
      <c r="A33" s="256"/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  <c r="R33" s="256"/>
      <c r="S33" s="256"/>
      <c r="T33" s="256"/>
      <c r="U33" s="256"/>
      <c r="V33" s="256"/>
      <c r="W33" s="256"/>
      <c r="X33" s="256"/>
      <c r="Y33" s="256"/>
      <c r="Z33" s="256"/>
      <c r="AA33" s="256"/>
      <c r="AB33" s="256"/>
      <c r="AC33" s="256"/>
      <c r="AD33" s="256"/>
      <c r="AE33" s="256"/>
      <c r="AF33" s="256"/>
      <c r="AG33" s="256"/>
      <c r="AH33" s="262"/>
      <c r="AI33" s="217"/>
      <c r="AJ33" s="217"/>
      <c r="AK33" s="217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  <c r="AV33" s="217"/>
      <c r="AW33" s="217"/>
      <c r="AX33" s="263"/>
      <c r="AY33" s="256"/>
      <c r="AZ33" s="256"/>
      <c r="BA33" s="256"/>
      <c r="BB33" s="256"/>
      <c r="BC33" s="256"/>
      <c r="BD33" s="256"/>
      <c r="BE33" s="256"/>
      <c r="BF33" s="256"/>
      <c r="BG33" s="256"/>
      <c r="BH33" s="256"/>
      <c r="BI33" s="256"/>
      <c r="BJ33" s="256"/>
      <c r="BK33" s="256"/>
      <c r="BL33" s="256"/>
      <c r="BM33" s="256"/>
      <c r="BN33" s="256"/>
      <c r="BO33" s="256"/>
      <c r="BP33" s="256"/>
      <c r="BQ33" s="256"/>
      <c r="BR33" s="256"/>
      <c r="BS33" s="256"/>
      <c r="BT33" s="256"/>
      <c r="BU33" s="256"/>
      <c r="BV33" s="256"/>
      <c r="BW33" s="256"/>
      <c r="BX33" s="256"/>
      <c r="BY33" s="256"/>
      <c r="BZ33" s="256"/>
      <c r="CA33" s="256"/>
      <c r="CB33" s="256"/>
      <c r="CC33" s="256"/>
      <c r="CD33" s="256"/>
      <c r="CE33" s="256"/>
      <c r="CF33" s="256"/>
    </row>
    <row r="34" spans="1:84" x14ac:dyDescent="0.2">
      <c r="A34" s="256"/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  <c r="R34" s="256"/>
      <c r="S34" s="256"/>
      <c r="T34" s="256"/>
      <c r="U34" s="256"/>
      <c r="V34" s="256"/>
      <c r="W34" s="256"/>
      <c r="X34" s="256"/>
      <c r="Y34" s="256"/>
      <c r="Z34" s="256"/>
      <c r="AA34" s="256"/>
      <c r="AB34" s="256"/>
      <c r="AC34" s="256"/>
      <c r="AD34" s="256"/>
      <c r="AE34" s="256"/>
      <c r="AF34" s="256"/>
      <c r="AG34" s="256"/>
      <c r="AH34" s="262"/>
      <c r="AI34" s="217"/>
      <c r="AJ34" s="217"/>
      <c r="AK34" s="217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  <c r="AV34" s="217"/>
      <c r="AW34" s="217"/>
      <c r="AX34" s="263"/>
      <c r="AY34" s="256"/>
      <c r="AZ34" s="256"/>
      <c r="BA34" s="256"/>
      <c r="BB34" s="256"/>
      <c r="BC34" s="256"/>
      <c r="BD34" s="256"/>
      <c r="BE34" s="256"/>
      <c r="BF34" s="256"/>
      <c r="BG34" s="256"/>
      <c r="BH34" s="256"/>
      <c r="BI34" s="256"/>
      <c r="BJ34" s="256"/>
      <c r="BK34" s="256"/>
      <c r="BL34" s="256"/>
      <c r="BM34" s="256"/>
      <c r="BN34" s="256"/>
      <c r="BO34" s="256"/>
      <c r="BP34" s="256"/>
      <c r="BQ34" s="256"/>
      <c r="BR34" s="256"/>
      <c r="BS34" s="256"/>
      <c r="BT34" s="256"/>
      <c r="BU34" s="256"/>
      <c r="BV34" s="256"/>
      <c r="BW34" s="256"/>
      <c r="BX34" s="256"/>
      <c r="BY34" s="256"/>
      <c r="BZ34" s="256"/>
      <c r="CA34" s="256"/>
      <c r="CB34" s="256"/>
      <c r="CC34" s="256"/>
      <c r="CD34" s="256"/>
      <c r="CE34" s="256"/>
      <c r="CF34" s="256"/>
    </row>
    <row r="35" spans="1:84" x14ac:dyDescent="0.2">
      <c r="A35" s="256"/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  <c r="R35" s="256"/>
      <c r="S35" s="256"/>
      <c r="T35" s="256"/>
      <c r="U35" s="256"/>
      <c r="V35" s="256"/>
      <c r="W35" s="256"/>
      <c r="X35" s="256"/>
      <c r="Y35" s="256"/>
      <c r="Z35" s="256"/>
      <c r="AA35" s="256"/>
      <c r="AB35" s="256"/>
      <c r="AC35" s="256"/>
      <c r="AD35" s="256"/>
      <c r="AE35" s="256"/>
      <c r="AF35" s="256"/>
      <c r="AG35" s="256"/>
      <c r="AH35" s="262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7"/>
      <c r="AX35" s="263"/>
      <c r="AY35" s="256"/>
      <c r="AZ35" s="256"/>
      <c r="BA35" s="256"/>
      <c r="BB35" s="256"/>
      <c r="BC35" s="256"/>
      <c r="BD35" s="256"/>
      <c r="BE35" s="256"/>
      <c r="BF35" s="256"/>
      <c r="BG35" s="256"/>
      <c r="BH35" s="256"/>
      <c r="BI35" s="256"/>
      <c r="BJ35" s="256"/>
      <c r="BK35" s="256"/>
      <c r="BL35" s="256"/>
      <c r="BM35" s="256"/>
      <c r="BN35" s="256"/>
      <c r="BO35" s="256"/>
      <c r="BP35" s="256"/>
      <c r="BQ35" s="256"/>
      <c r="BR35" s="256"/>
      <c r="BS35" s="256"/>
      <c r="BT35" s="256"/>
      <c r="BU35" s="256"/>
      <c r="BV35" s="256"/>
      <c r="BW35" s="256"/>
      <c r="BX35" s="256"/>
      <c r="BY35" s="256"/>
      <c r="BZ35" s="256"/>
      <c r="CA35" s="256"/>
      <c r="CB35" s="256"/>
      <c r="CC35" s="256"/>
      <c r="CD35" s="256"/>
      <c r="CE35" s="256"/>
      <c r="CF35" s="256"/>
    </row>
    <row r="36" spans="1:84" x14ac:dyDescent="0.2">
      <c r="A36" s="256"/>
      <c r="B36" s="256"/>
      <c r="C36" s="256"/>
      <c r="D36" s="256"/>
      <c r="E36" s="256"/>
      <c r="F36" s="256"/>
      <c r="G36" s="256"/>
      <c r="H36" s="256"/>
      <c r="I36" s="256"/>
      <c r="J36" s="256"/>
      <c r="K36" s="256"/>
      <c r="L36" s="256"/>
      <c r="M36" s="256"/>
      <c r="N36" s="256"/>
      <c r="O36" s="256"/>
      <c r="P36" s="256"/>
      <c r="Q36" s="256"/>
      <c r="R36" s="256"/>
      <c r="S36" s="256"/>
      <c r="T36" s="256"/>
      <c r="U36" s="256"/>
      <c r="V36" s="256"/>
      <c r="W36" s="256"/>
      <c r="X36" s="256"/>
      <c r="Y36" s="256"/>
      <c r="Z36" s="256"/>
      <c r="AA36" s="256"/>
      <c r="AB36" s="256"/>
      <c r="AC36" s="256"/>
      <c r="AD36" s="256"/>
      <c r="AE36" s="256"/>
      <c r="AF36" s="256"/>
      <c r="AG36" s="256"/>
      <c r="AH36" s="264"/>
      <c r="AI36" s="265"/>
      <c r="AJ36" s="265"/>
      <c r="AK36" s="265"/>
      <c r="AL36" s="265"/>
      <c r="AM36" s="265"/>
      <c r="AN36" s="265"/>
      <c r="AO36" s="265"/>
      <c r="AP36" s="265"/>
      <c r="AQ36" s="265"/>
      <c r="AR36" s="265"/>
      <c r="AS36" s="265"/>
      <c r="AT36" s="265"/>
      <c r="AU36" s="265"/>
      <c r="AV36" s="265"/>
      <c r="AW36" s="265"/>
      <c r="AX36" s="266"/>
      <c r="AY36" s="256"/>
      <c r="AZ36" s="256"/>
      <c r="BA36" s="256"/>
      <c r="BB36" s="256"/>
      <c r="BC36" s="256"/>
      <c r="BD36" s="256"/>
      <c r="BE36" s="256"/>
      <c r="BF36" s="256"/>
      <c r="BG36" s="256"/>
      <c r="BH36" s="256"/>
      <c r="BI36" s="256"/>
      <c r="BJ36" s="256"/>
      <c r="BK36" s="256"/>
      <c r="BL36" s="256"/>
      <c r="BM36" s="256"/>
      <c r="BN36" s="256"/>
      <c r="BO36" s="256"/>
      <c r="BP36" s="256"/>
      <c r="BQ36" s="256"/>
      <c r="BR36" s="256"/>
      <c r="BS36" s="256"/>
      <c r="BT36" s="256"/>
      <c r="BU36" s="256"/>
      <c r="BV36" s="256"/>
      <c r="BW36" s="256"/>
      <c r="BX36" s="256"/>
      <c r="BY36" s="256"/>
      <c r="BZ36" s="256"/>
      <c r="CA36" s="256"/>
      <c r="CB36" s="256"/>
      <c r="CC36" s="256"/>
      <c r="CD36" s="256"/>
      <c r="CE36" s="256"/>
      <c r="CF36" s="256"/>
    </row>
    <row r="37" spans="1:84" ht="13.5" thickBot="1" x14ac:dyDescent="0.25">
      <c r="A37" s="252">
        <v>1</v>
      </c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>
        <v>2</v>
      </c>
      <c r="R37" s="252"/>
      <c r="S37" s="252"/>
      <c r="T37" s="252"/>
      <c r="U37" s="252"/>
      <c r="V37" s="252"/>
      <c r="W37" s="252"/>
      <c r="X37" s="252"/>
      <c r="Y37" s="252"/>
      <c r="Z37" s="252"/>
      <c r="AA37" s="252"/>
      <c r="AB37" s="252"/>
      <c r="AC37" s="252"/>
      <c r="AD37" s="252"/>
      <c r="AE37" s="252"/>
      <c r="AF37" s="252"/>
      <c r="AG37" s="252"/>
      <c r="AH37" s="252">
        <v>3</v>
      </c>
      <c r="AI37" s="252"/>
      <c r="AJ37" s="252"/>
      <c r="AK37" s="252"/>
      <c r="AL37" s="252"/>
      <c r="AM37" s="252"/>
      <c r="AN37" s="252"/>
      <c r="AO37" s="252"/>
      <c r="AP37" s="252"/>
      <c r="AQ37" s="252"/>
      <c r="AR37" s="252"/>
      <c r="AS37" s="252"/>
      <c r="AT37" s="252"/>
      <c r="AU37" s="252"/>
      <c r="AV37" s="252"/>
      <c r="AW37" s="252"/>
      <c r="AX37" s="252"/>
      <c r="AY37" s="252">
        <v>4</v>
      </c>
      <c r="AZ37" s="252"/>
      <c r="BA37" s="252"/>
      <c r="BB37" s="252"/>
      <c r="BC37" s="252"/>
      <c r="BD37" s="252"/>
      <c r="BE37" s="252"/>
      <c r="BF37" s="252"/>
      <c r="BG37" s="252"/>
      <c r="BH37" s="252"/>
      <c r="BI37" s="252"/>
      <c r="BJ37" s="252"/>
      <c r="BK37" s="252"/>
      <c r="BL37" s="252"/>
      <c r="BM37" s="252"/>
      <c r="BN37" s="252"/>
      <c r="BO37" s="252"/>
      <c r="BP37" s="252">
        <v>5</v>
      </c>
      <c r="BQ37" s="252"/>
      <c r="BR37" s="252"/>
      <c r="BS37" s="252"/>
      <c r="BT37" s="252"/>
      <c r="BU37" s="252"/>
      <c r="BV37" s="252"/>
      <c r="BW37" s="252"/>
      <c r="BX37" s="252"/>
      <c r="BY37" s="252"/>
      <c r="BZ37" s="252"/>
      <c r="CA37" s="252"/>
      <c r="CB37" s="252"/>
      <c r="CC37" s="252"/>
      <c r="CD37" s="252"/>
      <c r="CE37" s="252"/>
      <c r="CF37" s="252"/>
    </row>
    <row r="38" spans="1:84" ht="13.5" thickBot="1" x14ac:dyDescent="0.25">
      <c r="A38" s="272">
        <v>609562</v>
      </c>
      <c r="B38" s="273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4"/>
      <c r="Q38" s="269" t="s">
        <v>21777</v>
      </c>
      <c r="R38" s="270"/>
      <c r="S38" s="270"/>
      <c r="T38" s="270"/>
      <c r="U38" s="270"/>
      <c r="V38" s="270"/>
      <c r="W38" s="270"/>
      <c r="X38" s="270"/>
      <c r="Y38" s="270"/>
      <c r="Z38" s="270"/>
      <c r="AA38" s="270"/>
      <c r="AB38" s="270"/>
      <c r="AC38" s="270"/>
      <c r="AD38" s="270"/>
      <c r="AE38" s="270"/>
      <c r="AF38" s="270"/>
      <c r="AG38" s="271"/>
      <c r="AH38" s="269" t="s">
        <v>21778</v>
      </c>
      <c r="AI38" s="270"/>
      <c r="AJ38" s="270"/>
      <c r="AK38" s="270"/>
      <c r="AL38" s="270"/>
      <c r="AM38" s="270"/>
      <c r="AN38" s="270"/>
      <c r="AO38" s="270"/>
      <c r="AP38" s="270"/>
      <c r="AQ38" s="270"/>
      <c r="AR38" s="270"/>
      <c r="AS38" s="270"/>
      <c r="AT38" s="270"/>
      <c r="AU38" s="270"/>
      <c r="AV38" s="270"/>
      <c r="AW38" s="270"/>
      <c r="AX38" s="271"/>
      <c r="AY38" s="269" t="s">
        <v>21779</v>
      </c>
      <c r="AZ38" s="270"/>
      <c r="BA38" s="270"/>
      <c r="BB38" s="270"/>
      <c r="BC38" s="270"/>
      <c r="BD38" s="270"/>
      <c r="BE38" s="270"/>
      <c r="BF38" s="270"/>
      <c r="BG38" s="270"/>
      <c r="BH38" s="270"/>
      <c r="BI38" s="270"/>
      <c r="BJ38" s="270"/>
      <c r="BK38" s="270"/>
      <c r="BL38" s="270"/>
      <c r="BM38" s="270"/>
      <c r="BN38" s="270"/>
      <c r="BO38" s="271"/>
      <c r="BP38" s="269" t="s">
        <v>21780</v>
      </c>
      <c r="BQ38" s="270"/>
      <c r="BR38" s="270"/>
      <c r="BS38" s="270"/>
      <c r="BT38" s="270"/>
      <c r="BU38" s="270"/>
      <c r="BV38" s="270"/>
      <c r="BW38" s="270"/>
      <c r="BX38" s="270"/>
      <c r="BY38" s="270"/>
      <c r="BZ38" s="270"/>
      <c r="CA38" s="270"/>
      <c r="CB38" s="270"/>
      <c r="CC38" s="270"/>
      <c r="CD38" s="270"/>
      <c r="CE38" s="270"/>
      <c r="CF38" s="271"/>
    </row>
  </sheetData>
  <sheetProtection password="D949" sheet="1" objects="1" scenarios="1" selectLockedCells="1"/>
  <mergeCells count="46">
    <mergeCell ref="AY38:BO38"/>
    <mergeCell ref="BP38:CF38"/>
    <mergeCell ref="A38:P38"/>
    <mergeCell ref="A37:P37"/>
    <mergeCell ref="Q37:AG37"/>
    <mergeCell ref="Q38:AG38"/>
    <mergeCell ref="AH38:AX38"/>
    <mergeCell ref="A30:W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X30:CF30"/>
    <mergeCell ref="BP37:CF37"/>
    <mergeCell ref="A29:W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X29:CF29"/>
    <mergeCell ref="H11:BX11"/>
    <mergeCell ref="H13:BX13"/>
    <mergeCell ref="E15:CA15"/>
    <mergeCell ref="H17:BX17"/>
    <mergeCell ref="K19:BU19"/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20884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3" t="s">
        <v>13945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14185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 x14ac:dyDescent="0.2">
      <c r="A17" s="294" t="s">
        <v>15412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21122</v>
      </c>
      <c r="Q17" s="286" t="s">
        <v>14186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  <c r="BI17" s="279" t="s">
        <v>11769</v>
      </c>
      <c r="BJ17" s="279"/>
      <c r="BK17" s="279"/>
      <c r="BL17" s="279"/>
      <c r="BM17" s="279"/>
    </row>
    <row r="18" spans="1:65" ht="20.100000000000001" customHeight="1" x14ac:dyDescent="0.2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  <c r="BI18" s="279" t="s">
        <v>9443</v>
      </c>
      <c r="BJ18" s="286" t="s">
        <v>9444</v>
      </c>
      <c r="BK18" s="287"/>
      <c r="BL18" s="279" t="s">
        <v>9445</v>
      </c>
      <c r="BM18" s="279" t="s">
        <v>9446</v>
      </c>
    </row>
    <row r="19" spans="1:65" ht="60" customHeight="1" x14ac:dyDescent="0.2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9447</v>
      </c>
      <c r="BK19" s="23" t="s">
        <v>9448</v>
      </c>
      <c r="BL19" s="279"/>
      <c r="BM19" s="279"/>
    </row>
    <row r="20" spans="1:65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9449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 x14ac:dyDescent="0.25">
      <c r="A22" s="2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 x14ac:dyDescent="0.25">
      <c r="A23" s="25" t="s">
        <v>11303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 x14ac:dyDescent="0.25">
      <c r="A24" s="25" t="s">
        <v>14167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 x14ac:dyDescent="0.25">
      <c r="A25" s="25" t="s">
        <v>11304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 x14ac:dyDescent="0.25">
      <c r="A26" s="25" t="s">
        <v>12475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 x14ac:dyDescent="0.25">
      <c r="A27" s="25" t="s">
        <v>11305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 x14ac:dyDescent="0.25">
      <c r="A28" s="25" t="s">
        <v>11306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 x14ac:dyDescent="0.25">
      <c r="A29" s="25" t="s">
        <v>12476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 x14ac:dyDescent="0.25">
      <c r="A30" s="25" t="s">
        <v>11307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 x14ac:dyDescent="0.25">
      <c r="A31" s="25" t="s">
        <v>11308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 x14ac:dyDescent="0.25">
      <c r="A32" s="25" t="s">
        <v>14167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 x14ac:dyDescent="0.25">
      <c r="A33" s="25" t="s">
        <v>11309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 x14ac:dyDescent="0.25">
      <c r="A34" s="25" t="s">
        <v>14167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 x14ac:dyDescent="0.25">
      <c r="A35" s="25" t="s">
        <v>11310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 x14ac:dyDescent="0.25">
      <c r="A36" s="25" t="s">
        <v>14167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 x14ac:dyDescent="0.25">
      <c r="A37" s="25" t="s">
        <v>11311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 x14ac:dyDescent="0.25">
      <c r="A38" s="25" t="s">
        <v>14167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 x14ac:dyDescent="0.25">
      <c r="A39" s="25" t="s">
        <v>11312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 x14ac:dyDescent="0.25">
      <c r="A40" s="25" t="s">
        <v>14167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 x14ac:dyDescent="0.25">
      <c r="A41" s="25" t="s">
        <v>11313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 x14ac:dyDescent="0.25">
      <c r="A42" s="25" t="s">
        <v>14167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 x14ac:dyDescent="0.25">
      <c r="A43" s="25" t="s">
        <v>12745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 x14ac:dyDescent="0.25">
      <c r="A44" s="25" t="s">
        <v>12746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 x14ac:dyDescent="0.25">
      <c r="A45" s="25" t="s">
        <v>12747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 x14ac:dyDescent="0.25">
      <c r="A46" s="25" t="s">
        <v>12748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 x14ac:dyDescent="0.25">
      <c r="A47" s="25" t="s">
        <v>12749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 x14ac:dyDescent="0.25">
      <c r="A48" s="25" t="s">
        <v>12750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 x14ac:dyDescent="0.25">
      <c r="A49" s="25" t="s">
        <v>12751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 x14ac:dyDescent="0.25">
      <c r="A50" s="25" t="s">
        <v>12752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 x14ac:dyDescent="0.25">
      <c r="A51" s="25" t="s">
        <v>12753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 x14ac:dyDescent="0.25">
      <c r="A52" s="25" t="s">
        <v>10456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 x14ac:dyDescent="0.25">
      <c r="A53" s="25" t="s">
        <v>10457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U18:AU19"/>
    <mergeCell ref="AT18:AT19"/>
    <mergeCell ref="AM18:AM19"/>
    <mergeCell ref="AN18:AN19"/>
    <mergeCell ref="AO18:AO19"/>
    <mergeCell ref="AP18:AP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20885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3" t="s">
        <v>13946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14185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 x14ac:dyDescent="0.2">
      <c r="A17" s="294" t="s">
        <v>15412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21122</v>
      </c>
      <c r="Q17" s="286" t="s">
        <v>14186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  <c r="BI17" s="279" t="s">
        <v>11769</v>
      </c>
      <c r="BJ17" s="279"/>
      <c r="BK17" s="279"/>
      <c r="BL17" s="279"/>
      <c r="BM17" s="279"/>
    </row>
    <row r="18" spans="1:65" ht="20.100000000000001" customHeight="1" x14ac:dyDescent="0.2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  <c r="BI18" s="279" t="s">
        <v>9443</v>
      </c>
      <c r="BJ18" s="286" t="s">
        <v>9444</v>
      </c>
      <c r="BK18" s="287"/>
      <c r="BL18" s="279" t="s">
        <v>9445</v>
      </c>
      <c r="BM18" s="279" t="s">
        <v>9446</v>
      </c>
    </row>
    <row r="19" spans="1:65" ht="60" customHeight="1" x14ac:dyDescent="0.2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9447</v>
      </c>
      <c r="BK19" s="23" t="s">
        <v>9448</v>
      </c>
      <c r="BL19" s="279"/>
      <c r="BM19" s="279"/>
    </row>
    <row r="20" spans="1:65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9449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 x14ac:dyDescent="0.25">
      <c r="A22" s="2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 x14ac:dyDescent="0.25">
      <c r="A23" s="25" t="s">
        <v>11303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 x14ac:dyDescent="0.25">
      <c r="A24" s="25" t="s">
        <v>14167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 x14ac:dyDescent="0.25">
      <c r="A25" s="25" t="s">
        <v>11304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 x14ac:dyDescent="0.25">
      <c r="A26" s="25" t="s">
        <v>12475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 x14ac:dyDescent="0.25">
      <c r="A27" s="25" t="s">
        <v>11305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 x14ac:dyDescent="0.25">
      <c r="A28" s="25" t="s">
        <v>11306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 x14ac:dyDescent="0.25">
      <c r="A29" s="25" t="s">
        <v>12476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 x14ac:dyDescent="0.25">
      <c r="A30" s="25" t="s">
        <v>11307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 x14ac:dyDescent="0.25">
      <c r="A31" s="25" t="s">
        <v>11308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 x14ac:dyDescent="0.25">
      <c r="A32" s="25" t="s">
        <v>14167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 x14ac:dyDescent="0.25">
      <c r="A33" s="25" t="s">
        <v>11309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 x14ac:dyDescent="0.25">
      <c r="A34" s="25" t="s">
        <v>14167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 x14ac:dyDescent="0.25">
      <c r="A35" s="25" t="s">
        <v>11310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 x14ac:dyDescent="0.25">
      <c r="A36" s="25" t="s">
        <v>14167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 x14ac:dyDescent="0.25">
      <c r="A37" s="25" t="s">
        <v>11311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 x14ac:dyDescent="0.25">
      <c r="A38" s="25" t="s">
        <v>14167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 x14ac:dyDescent="0.25">
      <c r="A39" s="25" t="s">
        <v>11312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 x14ac:dyDescent="0.25">
      <c r="A40" s="25" t="s">
        <v>14167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 x14ac:dyDescent="0.25">
      <c r="A41" s="25" t="s">
        <v>11313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 x14ac:dyDescent="0.25">
      <c r="A42" s="25" t="s">
        <v>14167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 x14ac:dyDescent="0.25">
      <c r="A43" s="25" t="s">
        <v>12745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 x14ac:dyDescent="0.25">
      <c r="A44" s="25" t="s">
        <v>12746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 x14ac:dyDescent="0.25">
      <c r="A45" s="25" t="s">
        <v>12747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 x14ac:dyDescent="0.25">
      <c r="A46" s="25" t="s">
        <v>12748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 x14ac:dyDescent="0.25">
      <c r="A47" s="25" t="s">
        <v>12749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 x14ac:dyDescent="0.25">
      <c r="A48" s="25" t="s">
        <v>12750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 x14ac:dyDescent="0.25">
      <c r="A49" s="25" t="s">
        <v>12751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 x14ac:dyDescent="0.25">
      <c r="A50" s="25" t="s">
        <v>12752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 x14ac:dyDescent="0.25">
      <c r="A51" s="25" t="s">
        <v>12753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 x14ac:dyDescent="0.25">
      <c r="A52" s="25" t="s">
        <v>10456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 x14ac:dyDescent="0.25">
      <c r="A53" s="25" t="s">
        <v>10457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U18:AU19"/>
    <mergeCell ref="AT18:AT19"/>
    <mergeCell ref="AM18:AM19"/>
    <mergeCell ref="AN18:AN19"/>
    <mergeCell ref="AO18:AO19"/>
    <mergeCell ref="AP18:AP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6" t="s">
        <v>12477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11097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15412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5" t="s">
        <v>11375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 x14ac:dyDescent="0.25">
      <c r="A22" s="4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11376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14167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 x14ac:dyDescent="0.25">
      <c r="A25" s="45" t="s">
        <v>11377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45" t="s">
        <v>14167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45" t="s">
        <v>11378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45" t="s">
        <v>14167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 x14ac:dyDescent="0.25">
      <c r="A29" s="45" t="s">
        <v>11379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11380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11381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12748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45" t="s">
        <v>12749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 x14ac:dyDescent="0.25">
      <c r="A34" s="45" t="s">
        <v>11382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45" t="s">
        <v>12751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45" t="s">
        <v>11383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45" t="s">
        <v>11384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45" t="s">
        <v>12509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45" t="s">
        <v>10457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6" t="s">
        <v>12478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13945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15412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5" t="s">
        <v>11375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 x14ac:dyDescent="0.25">
      <c r="A22" s="4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11376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14167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 x14ac:dyDescent="0.25">
      <c r="A25" s="45" t="s">
        <v>11377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45" t="s">
        <v>14167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45" t="s">
        <v>11378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45" t="s">
        <v>14167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 x14ac:dyDescent="0.25">
      <c r="A29" s="45" t="s">
        <v>11379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11380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11381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12748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45" t="s">
        <v>12749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 x14ac:dyDescent="0.25">
      <c r="A34" s="45" t="s">
        <v>11382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45" t="s">
        <v>12751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45" t="s">
        <v>11383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45" t="s">
        <v>11384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45" t="s">
        <v>12509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45" t="s">
        <v>10457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6" t="s">
        <v>12479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13946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15412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5" t="s">
        <v>11375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 x14ac:dyDescent="0.25">
      <c r="A22" s="4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11376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14167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 x14ac:dyDescent="0.25">
      <c r="A25" s="45" t="s">
        <v>11377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45" t="s">
        <v>14167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45" t="s">
        <v>11378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45" t="s">
        <v>14167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 x14ac:dyDescent="0.25">
      <c r="A29" s="45" t="s">
        <v>11379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11380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11381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12748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45" t="s">
        <v>12749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 x14ac:dyDescent="0.25">
      <c r="A34" s="45" t="s">
        <v>11382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45" t="s">
        <v>12751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45" t="s">
        <v>11383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45" t="s">
        <v>11384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45" t="s">
        <v>12509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45" t="s">
        <v>10457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6" t="s">
        <v>6171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 x14ac:dyDescent="0.2">
      <c r="A18" s="279" t="s">
        <v>15412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16355</v>
      </c>
      <c r="Q18" s="279" t="s">
        <v>15210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6" t="s">
        <v>15211</v>
      </c>
      <c r="AE18" s="287"/>
    </row>
    <row r="19" spans="1:31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3" t="s">
        <v>9447</v>
      </c>
      <c r="AE19" s="23" t="s">
        <v>9448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5" t="s">
        <v>15212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 x14ac:dyDescent="0.25">
      <c r="A22" s="45" t="s">
        <v>15213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 x14ac:dyDescent="0.25">
      <c r="A23" s="45" t="s">
        <v>15214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 x14ac:dyDescent="0.25">
      <c r="A24" s="45" t="s">
        <v>15215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 x14ac:dyDescent="0.25">
      <c r="A25" s="45" t="s">
        <v>15216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 x14ac:dyDescent="0.25">
      <c r="A26" s="45" t="s">
        <v>15217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 x14ac:dyDescent="0.25">
      <c r="A27" s="45" t="s">
        <v>15218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 x14ac:dyDescent="0.25">
      <c r="A28" s="45" t="s">
        <v>11410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 x14ac:dyDescent="0.25">
      <c r="A29" s="45" t="s">
        <v>15219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 x14ac:dyDescent="0.25">
      <c r="A30" s="45" t="s">
        <v>11412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</row>
    <row r="31" spans="1:31" ht="25.5" x14ac:dyDescent="0.25">
      <c r="A31" s="45" t="s">
        <v>15220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</row>
    <row r="32" spans="1:31" ht="15.75" x14ac:dyDescent="0.25">
      <c r="A32" s="45" t="s">
        <v>11413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 x14ac:dyDescent="0.25">
      <c r="A33" s="45" t="s">
        <v>11414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 x14ac:dyDescent="0.25">
      <c r="A34" s="45" t="s">
        <v>15221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6" t="s">
        <v>5379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 x14ac:dyDescent="0.2">
      <c r="A18" s="279" t="s">
        <v>15412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16355</v>
      </c>
      <c r="Q18" s="279" t="s">
        <v>15210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6" t="s">
        <v>15211</v>
      </c>
      <c r="AE18" s="287"/>
    </row>
    <row r="19" spans="1:31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3" t="s">
        <v>9447</v>
      </c>
      <c r="AE19" s="23" t="s">
        <v>9448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5" t="s">
        <v>15212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 x14ac:dyDescent="0.25">
      <c r="A22" s="45" t="s">
        <v>15213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 x14ac:dyDescent="0.25">
      <c r="A23" s="45" t="s">
        <v>15214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 x14ac:dyDescent="0.25">
      <c r="A24" s="45" t="s">
        <v>15215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 x14ac:dyDescent="0.25">
      <c r="A25" s="45" t="s">
        <v>15216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 x14ac:dyDescent="0.25">
      <c r="A26" s="45" t="s">
        <v>15217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 x14ac:dyDescent="0.25">
      <c r="A27" s="45" t="s">
        <v>15218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 x14ac:dyDescent="0.25">
      <c r="A28" s="45" t="s">
        <v>11410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 x14ac:dyDescent="0.25">
      <c r="A29" s="45" t="s">
        <v>15219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 x14ac:dyDescent="0.25">
      <c r="A30" s="45" t="s">
        <v>11412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</row>
    <row r="31" spans="1:31" ht="25.5" x14ac:dyDescent="0.25">
      <c r="A31" s="45" t="s">
        <v>15220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</row>
    <row r="32" spans="1:31" ht="15.75" x14ac:dyDescent="0.25">
      <c r="A32" s="45" t="s">
        <v>11413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 x14ac:dyDescent="0.25">
      <c r="A33" s="45" t="s">
        <v>11414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 x14ac:dyDescent="0.25">
      <c r="A34" s="45" t="s">
        <v>15221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6" t="s">
        <v>5380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 x14ac:dyDescent="0.2">
      <c r="A18" s="279" t="s">
        <v>15412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16355</v>
      </c>
      <c r="Q18" s="279" t="s">
        <v>15210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6" t="s">
        <v>15211</v>
      </c>
      <c r="AE18" s="287"/>
    </row>
    <row r="19" spans="1:31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3" t="s">
        <v>9447</v>
      </c>
      <c r="AE19" s="23" t="s">
        <v>9448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5" t="s">
        <v>15212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 x14ac:dyDescent="0.25">
      <c r="A22" s="45" t="s">
        <v>15213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 x14ac:dyDescent="0.25">
      <c r="A23" s="45" t="s">
        <v>15214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 x14ac:dyDescent="0.25">
      <c r="A24" s="45" t="s">
        <v>15215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 x14ac:dyDescent="0.25">
      <c r="A25" s="45" t="s">
        <v>15216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 x14ac:dyDescent="0.25">
      <c r="A26" s="45" t="s">
        <v>15217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 x14ac:dyDescent="0.25">
      <c r="A27" s="45" t="s">
        <v>15218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 x14ac:dyDescent="0.25">
      <c r="A28" s="45" t="s">
        <v>11410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 x14ac:dyDescent="0.25">
      <c r="A29" s="45" t="s">
        <v>15219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 x14ac:dyDescent="0.25">
      <c r="A30" s="45" t="s">
        <v>11412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</row>
    <row r="31" spans="1:31" ht="25.5" x14ac:dyDescent="0.25">
      <c r="A31" s="45" t="s">
        <v>15220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</row>
    <row r="32" spans="1:31" ht="15.75" x14ac:dyDescent="0.25">
      <c r="A32" s="45" t="s">
        <v>11413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 x14ac:dyDescent="0.25">
      <c r="A33" s="45" t="s">
        <v>11414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 x14ac:dyDescent="0.25">
      <c r="A34" s="45" t="s">
        <v>15221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6" t="s">
        <v>10426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 x14ac:dyDescent="0.2">
      <c r="A14" s="103" t="s">
        <v>11097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 x14ac:dyDescent="0.2">
      <c r="A15" s="277" t="s">
        <v>14381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15222</v>
      </c>
      <c r="Q16" s="279"/>
      <c r="R16" s="279"/>
      <c r="S16" s="279"/>
      <c r="T16" s="279"/>
      <c r="U16" s="279"/>
      <c r="V16" s="279" t="s">
        <v>16423</v>
      </c>
      <c r="W16" s="279"/>
      <c r="X16" s="279"/>
      <c r="Y16" s="279"/>
      <c r="Z16" s="279"/>
      <c r="AA16" s="279"/>
    </row>
    <row r="17" spans="1:2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14382</v>
      </c>
      <c r="Q17" s="286" t="s">
        <v>16424</v>
      </c>
      <c r="R17" s="288"/>
      <c r="S17" s="288"/>
      <c r="T17" s="288"/>
      <c r="U17" s="287"/>
      <c r="V17" s="279" t="s">
        <v>14382</v>
      </c>
      <c r="W17" s="286" t="s">
        <v>16425</v>
      </c>
      <c r="X17" s="288"/>
      <c r="Y17" s="288"/>
      <c r="Z17" s="288"/>
      <c r="AA17" s="287"/>
    </row>
    <row r="18" spans="1:2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16426</v>
      </c>
      <c r="R18" s="286" t="s">
        <v>12735</v>
      </c>
      <c r="S18" s="287"/>
      <c r="T18" s="294" t="s">
        <v>12736</v>
      </c>
      <c r="U18" s="294" t="s">
        <v>12737</v>
      </c>
      <c r="V18" s="279"/>
      <c r="W18" s="294" t="s">
        <v>16426</v>
      </c>
      <c r="X18" s="286" t="s">
        <v>12738</v>
      </c>
      <c r="Y18" s="287"/>
      <c r="Z18" s="294" t="s">
        <v>12739</v>
      </c>
      <c r="AA18" s="294" t="s">
        <v>12740</v>
      </c>
    </row>
    <row r="19" spans="1:27" ht="5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9447</v>
      </c>
      <c r="S19" s="23" t="s">
        <v>9448</v>
      </c>
      <c r="T19" s="296"/>
      <c r="U19" s="296"/>
      <c r="V19" s="279"/>
      <c r="W19" s="296"/>
      <c r="X19" s="23" t="s">
        <v>9447</v>
      </c>
      <c r="Y19" s="23" t="s">
        <v>9448</v>
      </c>
      <c r="Z19" s="296"/>
      <c r="AA19" s="296"/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45" t="s">
        <v>12741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33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 x14ac:dyDescent="0.25">
      <c r="A22" s="45" t="s">
        <v>12742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12743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12744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14201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14202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14203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 x14ac:dyDescent="0.25">
      <c r="A28" s="45" t="s">
        <v>14204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14205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T18:T19"/>
    <mergeCell ref="U18:U19"/>
    <mergeCell ref="W18:W19"/>
    <mergeCell ref="X18:Y18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6" t="s">
        <v>12754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 x14ac:dyDescent="0.2">
      <c r="A14" s="103" t="s">
        <v>13945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 x14ac:dyDescent="0.2">
      <c r="A15" s="277" t="s">
        <v>14381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15222</v>
      </c>
      <c r="Q16" s="279"/>
      <c r="R16" s="279"/>
      <c r="S16" s="279"/>
      <c r="T16" s="279"/>
      <c r="U16" s="279"/>
      <c r="V16" s="279" t="s">
        <v>16423</v>
      </c>
      <c r="W16" s="279"/>
      <c r="X16" s="279"/>
      <c r="Y16" s="279"/>
      <c r="Z16" s="279"/>
      <c r="AA16" s="279"/>
    </row>
    <row r="17" spans="1:2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14382</v>
      </c>
      <c r="Q17" s="286" t="s">
        <v>16424</v>
      </c>
      <c r="R17" s="288"/>
      <c r="S17" s="288"/>
      <c r="T17" s="288"/>
      <c r="U17" s="287"/>
      <c r="V17" s="279" t="s">
        <v>14382</v>
      </c>
      <c r="W17" s="286" t="s">
        <v>16425</v>
      </c>
      <c r="X17" s="288"/>
      <c r="Y17" s="288"/>
      <c r="Z17" s="288"/>
      <c r="AA17" s="287"/>
    </row>
    <row r="18" spans="1:2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16426</v>
      </c>
      <c r="R18" s="286" t="s">
        <v>12735</v>
      </c>
      <c r="S18" s="287"/>
      <c r="T18" s="294" t="s">
        <v>12736</v>
      </c>
      <c r="U18" s="294" t="s">
        <v>12737</v>
      </c>
      <c r="V18" s="279"/>
      <c r="W18" s="294" t="s">
        <v>16426</v>
      </c>
      <c r="X18" s="286" t="s">
        <v>12738</v>
      </c>
      <c r="Y18" s="287"/>
      <c r="Z18" s="294" t="s">
        <v>12739</v>
      </c>
      <c r="AA18" s="294" t="s">
        <v>12740</v>
      </c>
    </row>
    <row r="19" spans="1:27" ht="5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9447</v>
      </c>
      <c r="S19" s="23" t="s">
        <v>9448</v>
      </c>
      <c r="T19" s="296"/>
      <c r="U19" s="296"/>
      <c r="V19" s="279"/>
      <c r="W19" s="296"/>
      <c r="X19" s="23" t="s">
        <v>9447</v>
      </c>
      <c r="Y19" s="23" t="s">
        <v>9448</v>
      </c>
      <c r="Z19" s="296"/>
      <c r="AA19" s="296"/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45" t="s">
        <v>12741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 x14ac:dyDescent="0.25">
      <c r="A22" s="45" t="s">
        <v>12742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12743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12744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14201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14202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14203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 x14ac:dyDescent="0.25">
      <c r="A28" s="45" t="s">
        <v>14204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14205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P16:U16"/>
    <mergeCell ref="V16:AA16"/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33"/>
  <sheetViews>
    <sheetView showGridLines="0" workbookViewId="0">
      <selection activeCell="P22" sqref="P22"/>
    </sheetView>
  </sheetViews>
  <sheetFormatPr defaultRowHeight="12.75" x14ac:dyDescent="0.2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 x14ac:dyDescent="0.2"/>
    <row r="2" spans="1:16" hidden="1" x14ac:dyDescent="0.2"/>
    <row r="3" spans="1:16" hidden="1" x14ac:dyDescent="0.2"/>
    <row r="4" spans="1:16" hidden="1" x14ac:dyDescent="0.2"/>
    <row r="5" spans="1:16" hidden="1" x14ac:dyDescent="0.2"/>
    <row r="6" spans="1:16" hidden="1" x14ac:dyDescent="0.2"/>
    <row r="7" spans="1:16" hidden="1" x14ac:dyDescent="0.2"/>
    <row r="8" spans="1:16" hidden="1" x14ac:dyDescent="0.2"/>
    <row r="9" spans="1:16" hidden="1" x14ac:dyDescent="0.2"/>
    <row r="10" spans="1:16" hidden="1" x14ac:dyDescent="0.2"/>
    <row r="11" spans="1:16" hidden="1" x14ac:dyDescent="0.2"/>
    <row r="12" spans="1:16" hidden="1" x14ac:dyDescent="0.2"/>
    <row r="13" spans="1:16" hidden="1" x14ac:dyDescent="0.2"/>
    <row r="14" spans="1:16" hidden="1" x14ac:dyDescent="0.2"/>
    <row r="15" spans="1:16" hidden="1" x14ac:dyDescent="0.2"/>
    <row r="16" spans="1:16" ht="20.100000000000001" customHeight="1" x14ac:dyDescent="0.2">
      <c r="A16" s="275" t="s">
        <v>13204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</row>
    <row r="17" spans="1:17" ht="50.1" customHeight="1" x14ac:dyDescent="0.2">
      <c r="A17" s="276" t="s">
        <v>13492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</row>
    <row r="18" spans="1:17" hidden="1" x14ac:dyDescent="0.2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</row>
    <row r="19" spans="1:17" ht="25.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13495</v>
      </c>
      <c r="Q19" s="24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 x14ac:dyDescent="0.25">
      <c r="A21" s="31" t="s">
        <v>13496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 x14ac:dyDescent="0.25">
      <c r="A22" s="31" t="s">
        <v>10112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 x14ac:dyDescent="0.25">
      <c r="A23" s="31" t="s">
        <v>12810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 x14ac:dyDescent="0.25">
      <c r="A24" s="31" t="s">
        <v>13497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4"/>
    </row>
    <row r="25" spans="1:17" ht="15.75" x14ac:dyDescent="0.25">
      <c r="A25" s="31" t="s">
        <v>13498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 x14ac:dyDescent="0.25">
      <c r="A26" s="31" t="s">
        <v>12072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 x14ac:dyDescent="0.25">
      <c r="A27" s="31" t="s">
        <v>11397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4"/>
    </row>
    <row r="28" spans="1:17" ht="15.75" x14ac:dyDescent="0.25">
      <c r="A28" s="31" t="s">
        <v>11398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 x14ac:dyDescent="0.25">
      <c r="A29" s="31" t="s">
        <v>11399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 x14ac:dyDescent="0.25">
      <c r="A30" s="31" t="s">
        <v>12812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4"/>
    </row>
    <row r="31" spans="1:17" ht="15.75" x14ac:dyDescent="0.25">
      <c r="A31" s="31" t="s">
        <v>11400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4"/>
    </row>
    <row r="32" spans="1:17" ht="15.75" x14ac:dyDescent="0.25">
      <c r="A32" s="31" t="s">
        <v>11401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4"/>
    </row>
    <row r="33" spans="1:17" ht="15.75" x14ac:dyDescent="0.25">
      <c r="A33" s="31" t="s">
        <v>10111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6" t="s">
        <v>14227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 x14ac:dyDescent="0.2">
      <c r="A14" s="103" t="s">
        <v>13946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 x14ac:dyDescent="0.2">
      <c r="A15" s="277" t="s">
        <v>14381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15222</v>
      </c>
      <c r="Q16" s="279"/>
      <c r="R16" s="279"/>
      <c r="S16" s="279"/>
      <c r="T16" s="279"/>
      <c r="U16" s="279"/>
      <c r="V16" s="279" t="s">
        <v>16423</v>
      </c>
      <c r="W16" s="279"/>
      <c r="X16" s="279"/>
      <c r="Y16" s="279"/>
      <c r="Z16" s="279"/>
      <c r="AA16" s="279"/>
    </row>
    <row r="17" spans="1:2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14382</v>
      </c>
      <c r="Q17" s="286" t="s">
        <v>16424</v>
      </c>
      <c r="R17" s="288"/>
      <c r="S17" s="288"/>
      <c r="T17" s="288"/>
      <c r="U17" s="287"/>
      <c r="V17" s="279" t="s">
        <v>14382</v>
      </c>
      <c r="W17" s="286" t="s">
        <v>16425</v>
      </c>
      <c r="X17" s="288"/>
      <c r="Y17" s="288"/>
      <c r="Z17" s="288"/>
      <c r="AA17" s="287"/>
    </row>
    <row r="18" spans="1:2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16426</v>
      </c>
      <c r="R18" s="286" t="s">
        <v>12735</v>
      </c>
      <c r="S18" s="287"/>
      <c r="T18" s="294" t="s">
        <v>12736</v>
      </c>
      <c r="U18" s="294" t="s">
        <v>12737</v>
      </c>
      <c r="V18" s="279"/>
      <c r="W18" s="294" t="s">
        <v>16426</v>
      </c>
      <c r="X18" s="286" t="s">
        <v>12738</v>
      </c>
      <c r="Y18" s="287"/>
      <c r="Z18" s="294" t="s">
        <v>12739</v>
      </c>
      <c r="AA18" s="294" t="s">
        <v>12740</v>
      </c>
    </row>
    <row r="19" spans="1:27" ht="5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9447</v>
      </c>
      <c r="S19" s="23" t="s">
        <v>9448</v>
      </c>
      <c r="T19" s="296"/>
      <c r="U19" s="296"/>
      <c r="V19" s="279"/>
      <c r="W19" s="296"/>
      <c r="X19" s="23" t="s">
        <v>9447</v>
      </c>
      <c r="Y19" s="23" t="s">
        <v>9448</v>
      </c>
      <c r="Z19" s="296"/>
      <c r="AA19" s="296"/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45" t="s">
        <v>12741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 x14ac:dyDescent="0.25">
      <c r="A22" s="45" t="s">
        <v>12742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12743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12744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14201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14202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14203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 x14ac:dyDescent="0.25">
      <c r="A28" s="45" t="s">
        <v>14204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14205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P16:U16"/>
    <mergeCell ref="V16:AA16"/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6" t="s">
        <v>12874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 x14ac:dyDescent="0.2">
      <c r="A17" s="277" t="s">
        <v>14206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14207</v>
      </c>
      <c r="Q18" s="279" t="s">
        <v>14208</v>
      </c>
      <c r="R18" s="279"/>
      <c r="S18" s="279"/>
    </row>
    <row r="19" spans="1:19" ht="5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14209</v>
      </c>
      <c r="R19" s="23" t="s">
        <v>14210</v>
      </c>
      <c r="S19" s="23" t="s">
        <v>14211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5" t="s">
        <v>11507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9</v>
      </c>
      <c r="Q21" s="197">
        <v>7</v>
      </c>
      <c r="R21" s="197">
        <v>2</v>
      </c>
      <c r="S21" s="197">
        <v>3</v>
      </c>
    </row>
    <row r="22" spans="1:19" ht="25.5" x14ac:dyDescent="0.25">
      <c r="A22" s="45" t="s">
        <v>11508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2</v>
      </c>
      <c r="Q22" s="197">
        <v>0</v>
      </c>
      <c r="R22" s="197">
        <v>2</v>
      </c>
      <c r="S22" s="197">
        <v>3</v>
      </c>
    </row>
    <row r="23" spans="1:19" ht="15.75" x14ac:dyDescent="0.25">
      <c r="A23" s="45" t="s">
        <v>11509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5</v>
      </c>
      <c r="Q23" s="197">
        <v>5</v>
      </c>
      <c r="R23" s="197">
        <v>0</v>
      </c>
      <c r="S23" s="197">
        <v>0</v>
      </c>
    </row>
    <row r="24" spans="1:19" ht="15.75" x14ac:dyDescent="0.25">
      <c r="A24" s="45" t="s">
        <v>11510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2</v>
      </c>
      <c r="Q24" s="197">
        <v>2</v>
      </c>
      <c r="R24" s="197">
        <v>0</v>
      </c>
      <c r="S24" s="197">
        <v>0</v>
      </c>
    </row>
    <row r="25" spans="1:19" ht="38.25" x14ac:dyDescent="0.25">
      <c r="A25" s="45" t="s">
        <v>12794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9</v>
      </c>
      <c r="Q25" s="197">
        <v>7</v>
      </c>
      <c r="R25" s="197">
        <v>2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6" t="s">
        <v>11835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 x14ac:dyDescent="0.2">
      <c r="A17" s="277" t="s">
        <v>14206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14207</v>
      </c>
      <c r="Q18" s="279" t="s">
        <v>14208</v>
      </c>
      <c r="R18" s="279"/>
      <c r="S18" s="279"/>
    </row>
    <row r="19" spans="1:19" ht="5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14209</v>
      </c>
      <c r="R19" s="23" t="s">
        <v>14210</v>
      </c>
      <c r="S19" s="23" t="s">
        <v>14211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5" t="s">
        <v>11507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</row>
    <row r="22" spans="1:19" ht="25.5" x14ac:dyDescent="0.25">
      <c r="A22" s="45" t="s">
        <v>11508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</row>
    <row r="23" spans="1:19" ht="15.75" x14ac:dyDescent="0.25">
      <c r="A23" s="45" t="s">
        <v>11509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</row>
    <row r="24" spans="1:19" ht="15.75" x14ac:dyDescent="0.25">
      <c r="A24" s="45" t="s">
        <v>11510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</row>
    <row r="25" spans="1:19" ht="38.25" x14ac:dyDescent="0.25">
      <c r="A25" s="45" t="s">
        <v>12794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6" t="s">
        <v>10460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 x14ac:dyDescent="0.2">
      <c r="A17" s="277" t="s">
        <v>14206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14207</v>
      </c>
      <c r="Q18" s="279" t="s">
        <v>14208</v>
      </c>
      <c r="R18" s="279"/>
      <c r="S18" s="279"/>
    </row>
    <row r="19" spans="1:19" ht="5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14209</v>
      </c>
      <c r="R19" s="23" t="s">
        <v>14210</v>
      </c>
      <c r="S19" s="23" t="s">
        <v>14211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5" t="s">
        <v>11507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</row>
    <row r="22" spans="1:19" ht="25.5" x14ac:dyDescent="0.25">
      <c r="A22" s="45" t="s">
        <v>11508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</row>
    <row r="23" spans="1:19" ht="15.75" x14ac:dyDescent="0.25">
      <c r="A23" s="45" t="s">
        <v>11509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</row>
    <row r="24" spans="1:19" ht="15.75" x14ac:dyDescent="0.25">
      <c r="A24" s="45" t="s">
        <v>11510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</row>
    <row r="25" spans="1:19" ht="38.25" x14ac:dyDescent="0.25">
      <c r="A25" s="45" t="s">
        <v>12794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customHeight="1" x14ac:dyDescent="0.2">
      <c r="A14" s="276" t="s">
        <v>12816</v>
      </c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 x14ac:dyDescent="0.2">
      <c r="A15" s="276" t="s">
        <v>16341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 x14ac:dyDescent="0.2">
      <c r="A16" s="103" t="s">
        <v>11097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32</v>
      </c>
      <c r="Q21" s="197">
        <v>3</v>
      </c>
      <c r="R21" s="197">
        <v>2</v>
      </c>
      <c r="S21" s="197">
        <v>0</v>
      </c>
      <c r="T21" s="197">
        <v>3</v>
      </c>
      <c r="U21" s="197">
        <v>8</v>
      </c>
      <c r="V21" s="197">
        <v>1</v>
      </c>
      <c r="W21" s="197">
        <v>3</v>
      </c>
      <c r="X21" s="197">
        <v>4</v>
      </c>
      <c r="Y21" s="197">
        <v>3</v>
      </c>
      <c r="Z21" s="197">
        <v>3</v>
      </c>
      <c r="AA21" s="197">
        <v>2</v>
      </c>
      <c r="AB21" s="197">
        <v>0</v>
      </c>
      <c r="AC21" s="197">
        <v>0</v>
      </c>
      <c r="AD21" s="24"/>
    </row>
    <row r="22" spans="1:30" ht="25.5" x14ac:dyDescent="0.2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32</v>
      </c>
      <c r="Q22" s="197">
        <v>3</v>
      </c>
      <c r="R22" s="197">
        <v>2</v>
      </c>
      <c r="S22" s="197">
        <v>0</v>
      </c>
      <c r="T22" s="197">
        <v>3</v>
      </c>
      <c r="U22" s="197">
        <v>8</v>
      </c>
      <c r="V22" s="197">
        <v>1</v>
      </c>
      <c r="W22" s="197">
        <v>3</v>
      </c>
      <c r="X22" s="197">
        <v>4</v>
      </c>
      <c r="Y22" s="197">
        <v>3</v>
      </c>
      <c r="Z22" s="197">
        <v>3</v>
      </c>
      <c r="AA22" s="197">
        <v>2</v>
      </c>
      <c r="AB22" s="197">
        <v>0</v>
      </c>
      <c r="AC22" s="197">
        <v>0</v>
      </c>
      <c r="AD22" s="24"/>
    </row>
    <row r="23" spans="1:30" ht="15.75" x14ac:dyDescent="0.2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 x14ac:dyDescent="0.2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 x14ac:dyDescent="0.2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 x14ac:dyDescent="0.2">
      <c r="A15" s="276" t="s">
        <v>16342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 x14ac:dyDescent="0.2">
      <c r="A16" s="103" t="s">
        <v>13945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 x14ac:dyDescent="0.2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x14ac:dyDescent="0.2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 x14ac:dyDescent="0.2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 x14ac:dyDescent="0.2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 x14ac:dyDescent="0.2">
      <c r="A15" s="276" t="s">
        <v>15083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 x14ac:dyDescent="0.2">
      <c r="A16" s="103" t="s">
        <v>13946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 x14ac:dyDescent="0.2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x14ac:dyDescent="0.2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 x14ac:dyDescent="0.2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 x14ac:dyDescent="0.2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 x14ac:dyDescent="0.2">
      <c r="A15" s="276" t="s">
        <v>15084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 x14ac:dyDescent="0.2">
      <c r="A16" s="103" t="s">
        <v>5381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 x14ac:dyDescent="0.2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x14ac:dyDescent="0.2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 x14ac:dyDescent="0.2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 x14ac:dyDescent="0.2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17070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2" t="s">
        <v>11097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14381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 x14ac:dyDescent="0.2">
      <c r="A17" s="294" t="s">
        <v>13493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10078</v>
      </c>
      <c r="Q17" s="286" t="s">
        <v>12207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</row>
    <row r="18" spans="1:60" ht="20.100000000000001" customHeight="1" x14ac:dyDescent="0.2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</row>
    <row r="19" spans="1:60" ht="60" customHeight="1" x14ac:dyDescent="0.2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12208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 x14ac:dyDescent="0.25">
      <c r="A22" s="25" t="s">
        <v>12209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 x14ac:dyDescent="0.25">
      <c r="A23" s="25" t="s">
        <v>12808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 x14ac:dyDescent="0.25">
      <c r="A24" s="25" t="s">
        <v>12809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 x14ac:dyDescent="0.25">
      <c r="A25" s="25" t="s">
        <v>12815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 x14ac:dyDescent="0.2">
      <c r="A26" s="51"/>
    </row>
  </sheetData>
  <sheetProtection password="D949" sheet="1" objects="1" scenarios="1" selectLockedCells="1"/>
  <mergeCells count="58"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15:C15"/>
    <mergeCell ref="AG18:AG19"/>
    <mergeCell ref="AH18:AH19"/>
    <mergeCell ref="AI18:AI19"/>
    <mergeCell ref="AB18:AB19"/>
    <mergeCell ref="AC18:AC19"/>
    <mergeCell ref="AD18:AD19"/>
    <mergeCell ref="AE18:AE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N18:AN19"/>
    <mergeCell ref="AU18:AU19"/>
    <mergeCell ref="AV18:AV19"/>
    <mergeCell ref="AO18:AO19"/>
    <mergeCell ref="AP18:AP19"/>
    <mergeCell ref="AQ18:AQ19"/>
    <mergeCell ref="AR18:AR19"/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  <mergeCell ref="BA18:BA19"/>
    <mergeCell ref="BB18:BB19"/>
    <mergeCell ref="BG18:BG19"/>
    <mergeCell ref="AW18:AW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16101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2" t="s">
        <v>13945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14381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 x14ac:dyDescent="0.2">
      <c r="A17" s="294" t="s">
        <v>13493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10078</v>
      </c>
      <c r="Q17" s="286" t="s">
        <v>12207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</row>
    <row r="18" spans="1:60" ht="20.100000000000001" customHeight="1" x14ac:dyDescent="0.2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</row>
    <row r="19" spans="1:60" ht="60" customHeight="1" x14ac:dyDescent="0.2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12208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 x14ac:dyDescent="0.25">
      <c r="A22" s="25" t="s">
        <v>12209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 x14ac:dyDescent="0.25">
      <c r="A23" s="25" t="s">
        <v>12808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 x14ac:dyDescent="0.25">
      <c r="A24" s="25" t="s">
        <v>12809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 x14ac:dyDescent="0.25">
      <c r="A25" s="25" t="s">
        <v>12815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 x14ac:dyDescent="0.2">
      <c r="A26" s="51"/>
    </row>
  </sheetData>
  <sheetProtection password="D949" sheet="1" objects="1" scenarios="1" selectLockedCells="1"/>
  <mergeCells count="57"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AA18:AA19"/>
    <mergeCell ref="AB18:AB19"/>
    <mergeCell ref="AC18:AC19"/>
    <mergeCell ref="Y18:Y19"/>
    <mergeCell ref="BA17:BB17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BA18:BA19"/>
    <mergeCell ref="BB18:BB19"/>
    <mergeCell ref="AV18:AV19"/>
    <mergeCell ref="AW18:AW19"/>
    <mergeCell ref="AX18:AX19"/>
    <mergeCell ref="AY18:AY19"/>
    <mergeCell ref="AZ18:AZ19"/>
    <mergeCell ref="BH18:BH19"/>
    <mergeCell ref="BC18:BC19"/>
    <mergeCell ref="BD18:BD19"/>
    <mergeCell ref="BE18:BE19"/>
    <mergeCell ref="BF18:BF19"/>
    <mergeCell ref="BG18:BG19"/>
    <mergeCell ref="A1:O1"/>
    <mergeCell ref="P14:AF14"/>
    <mergeCell ref="A15:C15"/>
    <mergeCell ref="P16:AF16"/>
    <mergeCell ref="AU18:AU19"/>
    <mergeCell ref="AG18:AG19"/>
    <mergeCell ref="AH18:AH19"/>
    <mergeCell ref="AO18:AO19"/>
    <mergeCell ref="AP18:AP19"/>
    <mergeCell ref="AD18:AD19"/>
    <mergeCell ref="AE18:AE19"/>
    <mergeCell ref="AF18:AF19"/>
    <mergeCell ref="X18:X19"/>
    <mergeCell ref="AG17:AK17"/>
    <mergeCell ref="AL17:AZ17"/>
    <mergeCell ref="AI18:A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60"/>
  <sheetViews>
    <sheetView showGridLines="0" workbookViewId="0">
      <selection activeCell="P21" sqref="P21"/>
    </sheetView>
  </sheetViews>
  <sheetFormatPr defaultRowHeight="12.75" x14ac:dyDescent="0.2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8" t="s">
        <v>12813</v>
      </c>
      <c r="B17" s="278"/>
      <c r="C17" s="278"/>
      <c r="D17" s="278"/>
      <c r="E17" s="278"/>
      <c r="F17" s="278"/>
      <c r="G17" s="278"/>
      <c r="H17" s="278"/>
      <c r="I17" s="278"/>
      <c r="J17" s="278"/>
      <c r="K17" s="278"/>
      <c r="L17" s="278"/>
      <c r="M17" s="278"/>
      <c r="N17" s="278"/>
      <c r="O17" s="278"/>
      <c r="P17" s="278"/>
    </row>
    <row r="18" spans="1:17" hidden="1" x14ac:dyDescent="0.2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</row>
    <row r="19" spans="1:17" ht="25.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12814</v>
      </c>
      <c r="P19" s="23" t="s">
        <v>13495</v>
      </c>
      <c r="Q19" s="32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 x14ac:dyDescent="0.25">
      <c r="A21" s="31" t="s">
        <v>21593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 x14ac:dyDescent="0.25">
      <c r="A22" s="31" t="s">
        <v>21592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 x14ac:dyDescent="0.25">
      <c r="A23" s="35" t="s">
        <v>11402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 x14ac:dyDescent="0.25">
      <c r="A24" s="35" t="s">
        <v>11403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 x14ac:dyDescent="0.25">
      <c r="A25" s="35" t="s">
        <v>11404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 x14ac:dyDescent="0.25">
      <c r="A26" s="35" t="s">
        <v>11405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 x14ac:dyDescent="0.25">
      <c r="A27" s="35" t="s">
        <v>11406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 x14ac:dyDescent="0.25">
      <c r="A28" s="35" t="s">
        <v>11407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 x14ac:dyDescent="0.25">
      <c r="A29" s="35" t="s">
        <v>11408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 x14ac:dyDescent="0.25">
      <c r="A30" s="35" t="s">
        <v>11409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 x14ac:dyDescent="0.25">
      <c r="A31" s="35" t="s">
        <v>11410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 x14ac:dyDescent="0.25">
      <c r="A32" s="35" t="s">
        <v>11411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 x14ac:dyDescent="0.25">
      <c r="A33" s="35" t="s">
        <v>11412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 x14ac:dyDescent="0.25">
      <c r="A34" s="35" t="s">
        <v>11413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 x14ac:dyDescent="0.25">
      <c r="A35" s="35" t="s">
        <v>11414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 x14ac:dyDescent="0.25">
      <c r="A36" s="35" t="s">
        <v>11415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 x14ac:dyDescent="0.25">
      <c r="A37" s="35" t="s">
        <v>11418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25.5" x14ac:dyDescent="0.25">
      <c r="A38" s="35" t="s">
        <v>11419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 x14ac:dyDescent="0.25">
      <c r="A39" s="36" t="s">
        <v>11420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 x14ac:dyDescent="0.25">
      <c r="A40" s="35" t="s">
        <v>11421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 x14ac:dyDescent="0.25">
      <c r="A41" s="36" t="s">
        <v>11422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 x14ac:dyDescent="0.25">
      <c r="A42" s="36" t="s">
        <v>11423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 x14ac:dyDescent="0.25">
      <c r="A43" s="36" t="s">
        <v>12187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 x14ac:dyDescent="0.25">
      <c r="A44" s="35" t="s">
        <v>10889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 x14ac:dyDescent="0.25">
      <c r="A45" s="31" t="s">
        <v>10890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 x14ac:dyDescent="0.25">
      <c r="A46" s="35" t="s">
        <v>10927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 x14ac:dyDescent="0.25">
      <c r="A47" s="35" t="s">
        <v>10928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 x14ac:dyDescent="0.25">
      <c r="A48" s="35" t="s">
        <v>10929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 x14ac:dyDescent="0.25">
      <c r="A49" s="35" t="s">
        <v>10931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 x14ac:dyDescent="0.25">
      <c r="A50" s="35" t="s">
        <v>10930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 x14ac:dyDescent="0.25">
      <c r="A51" s="31" t="s">
        <v>13926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 x14ac:dyDescent="0.25">
      <c r="A52" s="35" t="s">
        <v>13927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 x14ac:dyDescent="0.25">
      <c r="A53" s="35" t="s">
        <v>13928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 x14ac:dyDescent="0.25">
      <c r="A54" s="35" t="s">
        <v>13929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 x14ac:dyDescent="0.25">
      <c r="A55" s="35" t="s">
        <v>13930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 x14ac:dyDescent="0.25">
      <c r="A56" s="35" t="s">
        <v>13931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 x14ac:dyDescent="0.25">
      <c r="A57" s="35" t="s">
        <v>13932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 x14ac:dyDescent="0.25">
      <c r="A58" s="25" t="s">
        <v>11416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 x14ac:dyDescent="0.25">
      <c r="A59" s="25" t="s">
        <v>11417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 x14ac:dyDescent="0.25">
      <c r="A60" s="25" t="s">
        <v>12328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1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16100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2" t="s">
        <v>13946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14381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 x14ac:dyDescent="0.2">
      <c r="A17" s="294" t="s">
        <v>13493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10078</v>
      </c>
      <c r="Q17" s="286" t="s">
        <v>12207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</row>
    <row r="18" spans="1:60" ht="20.100000000000001" customHeight="1" x14ac:dyDescent="0.2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</row>
    <row r="19" spans="1:60" ht="60" customHeight="1" x14ac:dyDescent="0.2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12208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 x14ac:dyDescent="0.25">
      <c r="A22" s="25" t="s">
        <v>12209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 x14ac:dyDescent="0.25">
      <c r="A23" s="25" t="s">
        <v>12808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 x14ac:dyDescent="0.25">
      <c r="A24" s="25" t="s">
        <v>12809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 x14ac:dyDescent="0.25">
      <c r="A25" s="25" t="s">
        <v>12815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 x14ac:dyDescent="0.2">
      <c r="A26" s="51"/>
    </row>
  </sheetData>
  <sheetProtection password="D949" sheet="1" objects="1" scenarios="1" selectLockedCells="1"/>
  <mergeCells count="57"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G17:AK17"/>
    <mergeCell ref="AL17:AZ17"/>
    <mergeCell ref="AD18:AD19"/>
    <mergeCell ref="AE18:AE19"/>
    <mergeCell ref="AA18:AA19"/>
    <mergeCell ref="A17:A19"/>
    <mergeCell ref="O17:O19"/>
    <mergeCell ref="P17:P19"/>
    <mergeCell ref="Q17:T17"/>
    <mergeCell ref="S18:S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BH18:BH19"/>
    <mergeCell ref="BC18:BC19"/>
    <mergeCell ref="BD18:BD19"/>
    <mergeCell ref="BE18:BE19"/>
    <mergeCell ref="BF18:BF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B18:BB19"/>
    <mergeCell ref="AX18:AX19"/>
    <mergeCell ref="AY18:AY19"/>
    <mergeCell ref="AZ18:AZ19"/>
    <mergeCell ref="BA18:B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6" t="s">
        <v>16099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11097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5" t="s">
        <v>12210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 x14ac:dyDescent="0.25">
      <c r="A22" s="45" t="s">
        <v>12211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12212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13607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45" t="s">
        <v>13608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 x14ac:dyDescent="0.25">
      <c r="A26" s="45" t="s">
        <v>13609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 x14ac:dyDescent="0.25">
      <c r="A27" s="45" t="s">
        <v>12211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 x14ac:dyDescent="0.25">
      <c r="A28" s="45" t="s">
        <v>12212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 x14ac:dyDescent="0.25">
      <c r="A29" s="45" t="s">
        <v>13607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13608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13610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12815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6" t="s">
        <v>17071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13945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5" t="s">
        <v>12210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 x14ac:dyDescent="0.25">
      <c r="A22" s="45" t="s">
        <v>12211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12212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13607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45" t="s">
        <v>13608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 x14ac:dyDescent="0.25">
      <c r="A26" s="45" t="s">
        <v>13609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 x14ac:dyDescent="0.25">
      <c r="A27" s="45" t="s">
        <v>12211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 x14ac:dyDescent="0.25">
      <c r="A28" s="45" t="s">
        <v>12212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 x14ac:dyDescent="0.25">
      <c r="A29" s="45" t="s">
        <v>13607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13608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13610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12815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6" t="s">
        <v>14862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13946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5" t="s">
        <v>12210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 x14ac:dyDescent="0.25">
      <c r="A22" s="45" t="s">
        <v>12211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12212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13607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45" t="s">
        <v>13608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 x14ac:dyDescent="0.25">
      <c r="A26" s="45" t="s">
        <v>13609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 x14ac:dyDescent="0.25">
      <c r="A27" s="45" t="s">
        <v>12211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 x14ac:dyDescent="0.25">
      <c r="A28" s="45" t="s">
        <v>12212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 x14ac:dyDescent="0.25">
      <c r="A29" s="45" t="s">
        <v>13607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13608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13610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12815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K44"/>
  <sheetViews>
    <sheetView showGridLines="0" zoomScaleNormal="10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12734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 x14ac:dyDescent="0.2">
      <c r="A14" s="292" t="s">
        <v>11097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86" t="s">
        <v>13611</v>
      </c>
      <c r="Q16" s="288"/>
      <c r="R16" s="288"/>
      <c r="S16" s="288"/>
      <c r="T16" s="288"/>
      <c r="U16" s="288"/>
      <c r="V16" s="288"/>
      <c r="W16" s="288"/>
      <c r="X16" s="287"/>
      <c r="Y16" s="286" t="s">
        <v>16423</v>
      </c>
      <c r="Z16" s="288"/>
      <c r="AA16" s="288"/>
      <c r="AB16" s="288"/>
      <c r="AC16" s="288"/>
      <c r="AD16" s="287"/>
      <c r="AE16" s="294" t="s">
        <v>13612</v>
      </c>
      <c r="AF16" s="294" t="s">
        <v>13613</v>
      </c>
      <c r="AG16" s="286" t="s">
        <v>13614</v>
      </c>
      <c r="AH16" s="288"/>
      <c r="AI16" s="288"/>
      <c r="AJ16" s="288"/>
      <c r="AK16" s="287"/>
    </row>
    <row r="17" spans="1:3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13615</v>
      </c>
      <c r="Q17" s="286" t="s">
        <v>13614</v>
      </c>
      <c r="R17" s="288"/>
      <c r="S17" s="288"/>
      <c r="T17" s="288"/>
      <c r="U17" s="287"/>
      <c r="V17" s="286" t="s">
        <v>13616</v>
      </c>
      <c r="W17" s="288"/>
      <c r="X17" s="287"/>
      <c r="Y17" s="294" t="s">
        <v>14382</v>
      </c>
      <c r="Z17" s="286" t="s">
        <v>13614</v>
      </c>
      <c r="AA17" s="288"/>
      <c r="AB17" s="288"/>
      <c r="AC17" s="288"/>
      <c r="AD17" s="287"/>
      <c r="AE17" s="295"/>
      <c r="AF17" s="295"/>
      <c r="AG17" s="294" t="s">
        <v>13617</v>
      </c>
      <c r="AH17" s="286" t="s">
        <v>13618</v>
      </c>
      <c r="AI17" s="287"/>
      <c r="AJ17" s="294" t="s">
        <v>13619</v>
      </c>
      <c r="AK17" s="294" t="s">
        <v>13620</v>
      </c>
    </row>
    <row r="18" spans="1:3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13617</v>
      </c>
      <c r="R18" s="286" t="s">
        <v>13621</v>
      </c>
      <c r="S18" s="287"/>
      <c r="T18" s="294" t="s">
        <v>13622</v>
      </c>
      <c r="U18" s="294" t="s">
        <v>10082</v>
      </c>
      <c r="V18" s="294" t="s">
        <v>10083</v>
      </c>
      <c r="W18" s="294" t="s">
        <v>10084</v>
      </c>
      <c r="X18" s="294" t="s">
        <v>10085</v>
      </c>
      <c r="Y18" s="295"/>
      <c r="Z18" s="294" t="s">
        <v>13617</v>
      </c>
      <c r="AA18" s="286" t="s">
        <v>10086</v>
      </c>
      <c r="AB18" s="287"/>
      <c r="AC18" s="294" t="s">
        <v>10087</v>
      </c>
      <c r="AD18" s="294" t="s">
        <v>9142</v>
      </c>
      <c r="AE18" s="295"/>
      <c r="AF18" s="295"/>
      <c r="AG18" s="295"/>
      <c r="AH18" s="294" t="s">
        <v>9447</v>
      </c>
      <c r="AI18" s="294" t="s">
        <v>9448</v>
      </c>
      <c r="AJ18" s="295"/>
      <c r="AK18" s="295"/>
    </row>
    <row r="19" spans="1:37" ht="39.950000000000003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9447</v>
      </c>
      <c r="S19" s="23" t="s">
        <v>9448</v>
      </c>
      <c r="T19" s="296"/>
      <c r="U19" s="296"/>
      <c r="V19" s="296"/>
      <c r="W19" s="296"/>
      <c r="X19" s="296"/>
      <c r="Y19" s="296"/>
      <c r="Z19" s="296"/>
      <c r="AA19" s="23" t="s">
        <v>9447</v>
      </c>
      <c r="AB19" s="23" t="s">
        <v>9448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3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3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3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 x14ac:dyDescent="0.2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3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3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3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 x14ac:dyDescent="0.2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1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1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1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 x14ac:dyDescent="0.2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 x14ac:dyDescent="0.2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 x14ac:dyDescent="0.2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 x14ac:dyDescent="0.2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 x14ac:dyDescent="0.2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 x14ac:dyDescent="0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2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2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2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 x14ac:dyDescent="0.2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2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2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2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 x14ac:dyDescent="0.2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 x14ac:dyDescent="0.2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 x14ac:dyDescent="0.2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 x14ac:dyDescent="0.2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 x14ac:dyDescent="0.2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 x14ac:dyDescent="0.2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2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2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2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 x14ac:dyDescent="0.2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2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2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2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 x14ac:dyDescent="0.2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2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2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2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 x14ac:dyDescent="0.2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2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2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2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 x14ac:dyDescent="0.2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2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2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2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 x14ac:dyDescent="0.2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 x14ac:dyDescent="0.2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 x14ac:dyDescent="0.2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14388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 x14ac:dyDescent="0.2">
      <c r="A14" s="292" t="s">
        <v>13945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86" t="s">
        <v>13611</v>
      </c>
      <c r="Q16" s="288"/>
      <c r="R16" s="288"/>
      <c r="S16" s="288"/>
      <c r="T16" s="288"/>
      <c r="U16" s="288"/>
      <c r="V16" s="288"/>
      <c r="W16" s="288"/>
      <c r="X16" s="287"/>
      <c r="Y16" s="286" t="s">
        <v>16423</v>
      </c>
      <c r="Z16" s="288"/>
      <c r="AA16" s="288"/>
      <c r="AB16" s="288"/>
      <c r="AC16" s="288"/>
      <c r="AD16" s="287"/>
      <c r="AE16" s="294" t="s">
        <v>13612</v>
      </c>
      <c r="AF16" s="294" t="s">
        <v>13613</v>
      </c>
      <c r="AG16" s="286" t="s">
        <v>13614</v>
      </c>
      <c r="AH16" s="288"/>
      <c r="AI16" s="288"/>
      <c r="AJ16" s="288"/>
      <c r="AK16" s="287"/>
    </row>
    <row r="17" spans="1:3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13615</v>
      </c>
      <c r="Q17" s="286" t="s">
        <v>13614</v>
      </c>
      <c r="R17" s="288"/>
      <c r="S17" s="288"/>
      <c r="T17" s="288"/>
      <c r="U17" s="287"/>
      <c r="V17" s="286" t="s">
        <v>13616</v>
      </c>
      <c r="W17" s="288"/>
      <c r="X17" s="287"/>
      <c r="Y17" s="294" t="s">
        <v>14382</v>
      </c>
      <c r="Z17" s="286" t="s">
        <v>13614</v>
      </c>
      <c r="AA17" s="288"/>
      <c r="AB17" s="288"/>
      <c r="AC17" s="288"/>
      <c r="AD17" s="287"/>
      <c r="AE17" s="295"/>
      <c r="AF17" s="295"/>
      <c r="AG17" s="294" t="s">
        <v>13617</v>
      </c>
      <c r="AH17" s="286" t="s">
        <v>13618</v>
      </c>
      <c r="AI17" s="287"/>
      <c r="AJ17" s="294" t="s">
        <v>13619</v>
      </c>
      <c r="AK17" s="294" t="s">
        <v>13620</v>
      </c>
    </row>
    <row r="18" spans="1:3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13617</v>
      </c>
      <c r="R18" s="286" t="s">
        <v>13621</v>
      </c>
      <c r="S18" s="287"/>
      <c r="T18" s="294" t="s">
        <v>13622</v>
      </c>
      <c r="U18" s="294" t="s">
        <v>10082</v>
      </c>
      <c r="V18" s="294" t="s">
        <v>10083</v>
      </c>
      <c r="W18" s="294" t="s">
        <v>10084</v>
      </c>
      <c r="X18" s="294" t="s">
        <v>10085</v>
      </c>
      <c r="Y18" s="295"/>
      <c r="Z18" s="294" t="s">
        <v>13617</v>
      </c>
      <c r="AA18" s="286" t="s">
        <v>10086</v>
      </c>
      <c r="AB18" s="287"/>
      <c r="AC18" s="294" t="s">
        <v>10087</v>
      </c>
      <c r="AD18" s="294" t="s">
        <v>9142</v>
      </c>
      <c r="AE18" s="295"/>
      <c r="AF18" s="295"/>
      <c r="AG18" s="295"/>
      <c r="AH18" s="294" t="s">
        <v>9447</v>
      </c>
      <c r="AI18" s="294" t="s">
        <v>9448</v>
      </c>
      <c r="AJ18" s="295"/>
      <c r="AK18" s="295"/>
    </row>
    <row r="19" spans="1:37" ht="39.950000000000003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9447</v>
      </c>
      <c r="S19" s="23" t="s">
        <v>9448</v>
      </c>
      <c r="T19" s="296"/>
      <c r="U19" s="296"/>
      <c r="V19" s="296"/>
      <c r="W19" s="296"/>
      <c r="X19" s="296"/>
      <c r="Y19" s="296"/>
      <c r="Z19" s="296"/>
      <c r="AA19" s="23" t="s">
        <v>9447</v>
      </c>
      <c r="AB19" s="23" t="s">
        <v>9448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 x14ac:dyDescent="0.2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 x14ac:dyDescent="0.2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 x14ac:dyDescent="0.2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 x14ac:dyDescent="0.2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 x14ac:dyDescent="0.2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 x14ac:dyDescent="0.2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 x14ac:dyDescent="0.2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 x14ac:dyDescent="0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 x14ac:dyDescent="0.2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 x14ac:dyDescent="0.2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 x14ac:dyDescent="0.2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 x14ac:dyDescent="0.2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 x14ac:dyDescent="0.2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 x14ac:dyDescent="0.2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 x14ac:dyDescent="0.2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 x14ac:dyDescent="0.2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 x14ac:dyDescent="0.2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 x14ac:dyDescent="0.2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 x14ac:dyDescent="0.2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 x14ac:dyDescent="0.2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 x14ac:dyDescent="0.2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 x14ac:dyDescent="0.2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AC18:AC19"/>
    <mergeCell ref="X18:X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A18:AB18"/>
    <mergeCell ref="AG17:AG19"/>
    <mergeCell ref="AH17:AI17"/>
    <mergeCell ref="P13:X13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14389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 x14ac:dyDescent="0.2">
      <c r="A14" s="292" t="s">
        <v>13946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86" t="s">
        <v>13611</v>
      </c>
      <c r="Q16" s="288"/>
      <c r="R16" s="288"/>
      <c r="S16" s="288"/>
      <c r="T16" s="288"/>
      <c r="U16" s="288"/>
      <c r="V16" s="288"/>
      <c r="W16" s="288"/>
      <c r="X16" s="287"/>
      <c r="Y16" s="286" t="s">
        <v>16423</v>
      </c>
      <c r="Z16" s="288"/>
      <c r="AA16" s="288"/>
      <c r="AB16" s="288"/>
      <c r="AC16" s="288"/>
      <c r="AD16" s="287"/>
      <c r="AE16" s="294" t="s">
        <v>13612</v>
      </c>
      <c r="AF16" s="294" t="s">
        <v>13613</v>
      </c>
      <c r="AG16" s="286" t="s">
        <v>13614</v>
      </c>
      <c r="AH16" s="288"/>
      <c r="AI16" s="288"/>
      <c r="AJ16" s="288"/>
      <c r="AK16" s="287"/>
    </row>
    <row r="17" spans="1:3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13615</v>
      </c>
      <c r="Q17" s="286" t="s">
        <v>13614</v>
      </c>
      <c r="R17" s="288"/>
      <c r="S17" s="288"/>
      <c r="T17" s="288"/>
      <c r="U17" s="287"/>
      <c r="V17" s="286" t="s">
        <v>13616</v>
      </c>
      <c r="W17" s="288"/>
      <c r="X17" s="287"/>
      <c r="Y17" s="294" t="s">
        <v>14382</v>
      </c>
      <c r="Z17" s="286" t="s">
        <v>13614</v>
      </c>
      <c r="AA17" s="288"/>
      <c r="AB17" s="288"/>
      <c r="AC17" s="288"/>
      <c r="AD17" s="287"/>
      <c r="AE17" s="295"/>
      <c r="AF17" s="295"/>
      <c r="AG17" s="294" t="s">
        <v>13617</v>
      </c>
      <c r="AH17" s="286" t="s">
        <v>13618</v>
      </c>
      <c r="AI17" s="287"/>
      <c r="AJ17" s="294" t="s">
        <v>13619</v>
      </c>
      <c r="AK17" s="294" t="s">
        <v>13620</v>
      </c>
    </row>
    <row r="18" spans="1:3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13617</v>
      </c>
      <c r="R18" s="286" t="s">
        <v>13621</v>
      </c>
      <c r="S18" s="287"/>
      <c r="T18" s="294" t="s">
        <v>13622</v>
      </c>
      <c r="U18" s="294" t="s">
        <v>10082</v>
      </c>
      <c r="V18" s="294" t="s">
        <v>10083</v>
      </c>
      <c r="W18" s="294" t="s">
        <v>10084</v>
      </c>
      <c r="X18" s="294" t="s">
        <v>10085</v>
      </c>
      <c r="Y18" s="295"/>
      <c r="Z18" s="294" t="s">
        <v>13617</v>
      </c>
      <c r="AA18" s="286" t="s">
        <v>10086</v>
      </c>
      <c r="AB18" s="287"/>
      <c r="AC18" s="294" t="s">
        <v>10087</v>
      </c>
      <c r="AD18" s="294" t="s">
        <v>9142</v>
      </c>
      <c r="AE18" s="295"/>
      <c r="AF18" s="295"/>
      <c r="AG18" s="295"/>
      <c r="AH18" s="294" t="s">
        <v>9447</v>
      </c>
      <c r="AI18" s="294" t="s">
        <v>9448</v>
      </c>
      <c r="AJ18" s="295"/>
      <c r="AK18" s="295"/>
    </row>
    <row r="19" spans="1:37" ht="39.950000000000003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9447</v>
      </c>
      <c r="S19" s="23" t="s">
        <v>9448</v>
      </c>
      <c r="T19" s="296"/>
      <c r="U19" s="296"/>
      <c r="V19" s="296"/>
      <c r="W19" s="296"/>
      <c r="X19" s="296"/>
      <c r="Y19" s="296"/>
      <c r="Z19" s="296"/>
      <c r="AA19" s="23" t="s">
        <v>9447</v>
      </c>
      <c r="AB19" s="23" t="s">
        <v>9448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 x14ac:dyDescent="0.2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 x14ac:dyDescent="0.2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 x14ac:dyDescent="0.2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 x14ac:dyDescent="0.2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 x14ac:dyDescent="0.2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 x14ac:dyDescent="0.2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 x14ac:dyDescent="0.2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 x14ac:dyDescent="0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 x14ac:dyDescent="0.2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 x14ac:dyDescent="0.2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 x14ac:dyDescent="0.2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 x14ac:dyDescent="0.2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 x14ac:dyDescent="0.2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 x14ac:dyDescent="0.2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 x14ac:dyDescent="0.2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 x14ac:dyDescent="0.2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 x14ac:dyDescent="0.2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 x14ac:dyDescent="0.2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 x14ac:dyDescent="0.2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 x14ac:dyDescent="0.2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 x14ac:dyDescent="0.2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 x14ac:dyDescent="0.2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AC18:AC19"/>
    <mergeCell ref="X18:X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A18:AB18"/>
    <mergeCell ref="AG17:AG19"/>
    <mergeCell ref="AH17:AI17"/>
    <mergeCell ref="P13:X13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12962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 x14ac:dyDescent="0.2">
      <c r="A14" s="292" t="s">
        <v>5385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86" t="s">
        <v>13611</v>
      </c>
      <c r="Q16" s="288"/>
      <c r="R16" s="288"/>
      <c r="S16" s="288"/>
      <c r="T16" s="288"/>
      <c r="U16" s="288"/>
      <c r="V16" s="288"/>
      <c r="W16" s="288"/>
      <c r="X16" s="287"/>
      <c r="Y16" s="286" t="s">
        <v>16423</v>
      </c>
      <c r="Z16" s="288"/>
      <c r="AA16" s="288"/>
      <c r="AB16" s="288"/>
      <c r="AC16" s="288"/>
      <c r="AD16" s="287"/>
      <c r="AE16" s="294" t="s">
        <v>13612</v>
      </c>
      <c r="AF16" s="294" t="s">
        <v>13613</v>
      </c>
      <c r="AG16" s="286" t="s">
        <v>13614</v>
      </c>
      <c r="AH16" s="288"/>
      <c r="AI16" s="288"/>
      <c r="AJ16" s="288"/>
      <c r="AK16" s="287"/>
    </row>
    <row r="17" spans="1:3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13615</v>
      </c>
      <c r="Q17" s="286" t="s">
        <v>13614</v>
      </c>
      <c r="R17" s="288"/>
      <c r="S17" s="288"/>
      <c r="T17" s="288"/>
      <c r="U17" s="287"/>
      <c r="V17" s="286" t="s">
        <v>13616</v>
      </c>
      <c r="W17" s="288"/>
      <c r="X17" s="287"/>
      <c r="Y17" s="294" t="s">
        <v>14382</v>
      </c>
      <c r="Z17" s="286" t="s">
        <v>13614</v>
      </c>
      <c r="AA17" s="288"/>
      <c r="AB17" s="288"/>
      <c r="AC17" s="288"/>
      <c r="AD17" s="287"/>
      <c r="AE17" s="295"/>
      <c r="AF17" s="295"/>
      <c r="AG17" s="294" t="s">
        <v>13617</v>
      </c>
      <c r="AH17" s="286" t="s">
        <v>13618</v>
      </c>
      <c r="AI17" s="287"/>
      <c r="AJ17" s="294" t="s">
        <v>13619</v>
      </c>
      <c r="AK17" s="294" t="s">
        <v>13620</v>
      </c>
    </row>
    <row r="18" spans="1:3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13617</v>
      </c>
      <c r="R18" s="286" t="s">
        <v>13621</v>
      </c>
      <c r="S18" s="287"/>
      <c r="T18" s="294" t="s">
        <v>13622</v>
      </c>
      <c r="U18" s="294" t="s">
        <v>10082</v>
      </c>
      <c r="V18" s="294" t="s">
        <v>10083</v>
      </c>
      <c r="W18" s="294" t="s">
        <v>10084</v>
      </c>
      <c r="X18" s="294" t="s">
        <v>10085</v>
      </c>
      <c r="Y18" s="295"/>
      <c r="Z18" s="294" t="s">
        <v>13617</v>
      </c>
      <c r="AA18" s="286" t="s">
        <v>10086</v>
      </c>
      <c r="AB18" s="287"/>
      <c r="AC18" s="294" t="s">
        <v>10087</v>
      </c>
      <c r="AD18" s="294" t="s">
        <v>9142</v>
      </c>
      <c r="AE18" s="295"/>
      <c r="AF18" s="295"/>
      <c r="AG18" s="295"/>
      <c r="AH18" s="294" t="s">
        <v>9447</v>
      </c>
      <c r="AI18" s="294" t="s">
        <v>9448</v>
      </c>
      <c r="AJ18" s="295"/>
      <c r="AK18" s="295"/>
    </row>
    <row r="19" spans="1:37" ht="39.950000000000003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9447</v>
      </c>
      <c r="S19" s="23" t="s">
        <v>9448</v>
      </c>
      <c r="T19" s="296"/>
      <c r="U19" s="296"/>
      <c r="V19" s="296"/>
      <c r="W19" s="296"/>
      <c r="X19" s="296"/>
      <c r="Y19" s="296"/>
      <c r="Z19" s="296"/>
      <c r="AA19" s="23" t="s">
        <v>9447</v>
      </c>
      <c r="AB19" s="23" t="s">
        <v>9448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 x14ac:dyDescent="0.2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 x14ac:dyDescent="0.2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 x14ac:dyDescent="0.2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 x14ac:dyDescent="0.2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 x14ac:dyDescent="0.2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 x14ac:dyDescent="0.2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 x14ac:dyDescent="0.2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 x14ac:dyDescent="0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 x14ac:dyDescent="0.2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 x14ac:dyDescent="0.2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 x14ac:dyDescent="0.2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 x14ac:dyDescent="0.2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 x14ac:dyDescent="0.2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 x14ac:dyDescent="0.2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 x14ac:dyDescent="0.2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 x14ac:dyDescent="0.2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 x14ac:dyDescent="0.2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 x14ac:dyDescent="0.2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 x14ac:dyDescent="0.2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 x14ac:dyDescent="0.2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 x14ac:dyDescent="0.2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 x14ac:dyDescent="0.2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I18:AI19"/>
    <mergeCell ref="AF16:AF19"/>
    <mergeCell ref="AG16:AK16"/>
    <mergeCell ref="AG17:AG19"/>
    <mergeCell ref="AH17:AI17"/>
    <mergeCell ref="AJ17:AJ19"/>
    <mergeCell ref="AK17:AK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tabSelected="1" workbookViewId="0">
      <selection activeCell="R24" sqref="R24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 x14ac:dyDescent="0.2">
      <c r="A15" s="276" t="s">
        <v>12963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11944</v>
      </c>
      <c r="Q18" s="285"/>
      <c r="R18" s="285"/>
      <c r="S18" s="279" t="s">
        <v>11945</v>
      </c>
      <c r="T18" s="285"/>
      <c r="U18" s="285"/>
      <c r="V18" s="285"/>
    </row>
    <row r="19" spans="1:23" ht="9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12970</v>
      </c>
      <c r="Q19" s="23" t="s">
        <v>11946</v>
      </c>
      <c r="R19" s="23" t="s">
        <v>11947</v>
      </c>
      <c r="S19" s="23" t="s">
        <v>12970</v>
      </c>
      <c r="T19" s="23" t="s">
        <v>11946</v>
      </c>
      <c r="U19" s="23" t="s">
        <v>11947</v>
      </c>
      <c r="V19" s="23" t="s">
        <v>11948</v>
      </c>
      <c r="W19" s="24"/>
    </row>
    <row r="20" spans="1:23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 x14ac:dyDescent="0.25">
      <c r="A21" s="25" t="s">
        <v>12741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9</v>
      </c>
      <c r="Q21" s="197">
        <v>20</v>
      </c>
      <c r="R21" s="197">
        <v>4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 x14ac:dyDescent="0.25">
      <c r="A22" s="25" t="s">
        <v>13396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 x14ac:dyDescent="0.25">
      <c r="A23" s="25" t="s">
        <v>13397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9</v>
      </c>
      <c r="Q23" s="197">
        <v>20</v>
      </c>
      <c r="R23" s="197">
        <v>4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 x14ac:dyDescent="0.25">
      <c r="A24" s="25" t="s">
        <v>13398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 x14ac:dyDescent="0.25">
      <c r="A25" s="25" t="s">
        <v>13399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 x14ac:dyDescent="0.25">
      <c r="A26" s="25" t="s">
        <v>13400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 x14ac:dyDescent="0.25">
      <c r="A27" s="25" t="s">
        <v>13401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 x14ac:dyDescent="0.2">
      <c r="A15" s="276" t="s">
        <v>12964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11944</v>
      </c>
      <c r="Q18" s="285"/>
      <c r="R18" s="285"/>
      <c r="S18" s="279" t="s">
        <v>11945</v>
      </c>
      <c r="T18" s="285"/>
      <c r="U18" s="285"/>
      <c r="V18" s="285"/>
    </row>
    <row r="19" spans="1:23" ht="9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12970</v>
      </c>
      <c r="Q19" s="23" t="s">
        <v>11946</v>
      </c>
      <c r="R19" s="23" t="s">
        <v>11947</v>
      </c>
      <c r="S19" s="23" t="s">
        <v>12970</v>
      </c>
      <c r="T19" s="23" t="s">
        <v>11946</v>
      </c>
      <c r="U19" s="23" t="s">
        <v>11947</v>
      </c>
      <c r="V19" s="23" t="s">
        <v>11948</v>
      </c>
      <c r="W19" s="24"/>
    </row>
    <row r="20" spans="1:23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 x14ac:dyDescent="0.25">
      <c r="A21" s="25" t="s">
        <v>12741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 x14ac:dyDescent="0.25">
      <c r="A22" s="25" t="s">
        <v>13396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 x14ac:dyDescent="0.25">
      <c r="A23" s="25" t="s">
        <v>13397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 x14ac:dyDescent="0.25">
      <c r="A24" s="25" t="s">
        <v>13398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 x14ac:dyDescent="0.25">
      <c r="A25" s="25" t="s">
        <v>13399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 x14ac:dyDescent="0.25">
      <c r="A26" s="25" t="s">
        <v>13400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 x14ac:dyDescent="0.25">
      <c r="A27" s="25" t="s">
        <v>13401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workbookViewId="0">
      <selection activeCell="P21" sqref="P21"/>
    </sheetView>
  </sheetViews>
  <sheetFormatPr defaultRowHeight="12.75" x14ac:dyDescent="0.2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 x14ac:dyDescent="0.2"/>
    <row r="2" spans="1:22" hidden="1" x14ac:dyDescent="0.2"/>
    <row r="3" spans="1:22" hidden="1" x14ac:dyDescent="0.2"/>
    <row r="4" spans="1:22" hidden="1" x14ac:dyDescent="0.2"/>
    <row r="5" spans="1:22" hidden="1" x14ac:dyDescent="0.2"/>
    <row r="6" spans="1:22" hidden="1" x14ac:dyDescent="0.2"/>
    <row r="7" spans="1:22" hidden="1" x14ac:dyDescent="0.2"/>
    <row r="8" spans="1:22" hidden="1" x14ac:dyDescent="0.2"/>
    <row r="9" spans="1:22" hidden="1" x14ac:dyDescent="0.2"/>
    <row r="10" spans="1:22" hidden="1" x14ac:dyDescent="0.2"/>
    <row r="11" spans="1:22" hidden="1" x14ac:dyDescent="0.2"/>
    <row r="12" spans="1:22" hidden="1" x14ac:dyDescent="0.2"/>
    <row r="13" spans="1:22" hidden="1" x14ac:dyDescent="0.2"/>
    <row r="14" spans="1:22" hidden="1" x14ac:dyDescent="0.2"/>
    <row r="15" spans="1:22" hidden="1" x14ac:dyDescent="0.2"/>
    <row r="16" spans="1:22" ht="20.100000000000001" customHeight="1" x14ac:dyDescent="0.2">
      <c r="A16" s="280" t="s">
        <v>14184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</row>
    <row r="17" spans="1:22" x14ac:dyDescent="0.2">
      <c r="A17" s="281" t="s">
        <v>14380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</row>
    <row r="18" spans="1:22" ht="30" customHeight="1" x14ac:dyDescent="0.2">
      <c r="A18" s="279" t="s">
        <v>13933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13934</v>
      </c>
      <c r="Q18" s="279" t="s">
        <v>13935</v>
      </c>
      <c r="R18" s="279"/>
      <c r="S18" s="279" t="s">
        <v>13936</v>
      </c>
      <c r="T18" s="279"/>
      <c r="U18" s="279" t="s">
        <v>13937</v>
      </c>
      <c r="V18" s="279"/>
    </row>
    <row r="19" spans="1:22" ht="11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13938</v>
      </c>
      <c r="R19" s="23" t="s">
        <v>13949</v>
      </c>
      <c r="S19" s="23" t="s">
        <v>13939</v>
      </c>
      <c r="T19" s="23" t="s">
        <v>13940</v>
      </c>
      <c r="U19" s="23" t="s">
        <v>13941</v>
      </c>
      <c r="V19" s="23" t="s">
        <v>13942</v>
      </c>
    </row>
    <row r="20" spans="1:22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</row>
    <row r="21" spans="1:22" ht="15.75" x14ac:dyDescent="0.25">
      <c r="A21" s="31" t="s">
        <v>13943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7">
        <v>9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</row>
    <row r="22" spans="1:22" ht="15.75" x14ac:dyDescent="0.25">
      <c r="A22" s="31" t="s">
        <v>13950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</row>
    <row r="23" spans="1:22" ht="25.5" x14ac:dyDescent="0.25">
      <c r="A23" s="35" t="s">
        <v>13951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</row>
    <row r="24" spans="1:22" ht="15.75" x14ac:dyDescent="0.25">
      <c r="A24" s="35" t="s">
        <v>11537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</row>
    <row r="25" spans="1:22" ht="15.75" x14ac:dyDescent="0.25">
      <c r="A25" s="35" t="s">
        <v>11538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</row>
    <row r="26" spans="1:22" ht="15.75" x14ac:dyDescent="0.25">
      <c r="A26" s="35" t="s">
        <v>11539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</row>
    <row r="27" spans="1:22" ht="15.75" x14ac:dyDescent="0.25">
      <c r="A27" s="35" t="s">
        <v>11410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</row>
    <row r="28" spans="1:22" ht="15.75" x14ac:dyDescent="0.25">
      <c r="A28" s="35" t="s">
        <v>11411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</row>
    <row r="29" spans="1:22" ht="15.75" x14ac:dyDescent="0.25">
      <c r="A29" s="35" t="s">
        <v>11412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</row>
    <row r="30" spans="1:22" ht="15.75" x14ac:dyDescent="0.25">
      <c r="A30" s="35" t="s">
        <v>11413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</row>
    <row r="31" spans="1:22" ht="15.75" x14ac:dyDescent="0.25">
      <c r="A31" s="31" t="s">
        <v>15267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7">
        <v>20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</row>
    <row r="32" spans="1:22" ht="15.75" x14ac:dyDescent="0.25">
      <c r="A32" s="31" t="s">
        <v>13950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</row>
    <row r="33" spans="1:22" ht="25.5" x14ac:dyDescent="0.25">
      <c r="A33" s="35" t="s">
        <v>13951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</row>
    <row r="34" spans="1:22" ht="15.75" x14ac:dyDescent="0.25">
      <c r="A34" s="35" t="s">
        <v>11537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</row>
    <row r="35" spans="1:22" ht="15.75" x14ac:dyDescent="0.25">
      <c r="A35" s="35" t="s">
        <v>11538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</row>
    <row r="36" spans="1:22" ht="15.75" x14ac:dyDescent="0.25">
      <c r="A36" s="35" t="s">
        <v>11539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</row>
    <row r="37" spans="1:22" ht="15.75" x14ac:dyDescent="0.25">
      <c r="A37" s="35" t="s">
        <v>11410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</row>
    <row r="38" spans="1:22" ht="15.75" x14ac:dyDescent="0.25">
      <c r="A38" s="35" t="s">
        <v>11411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</row>
    <row r="39" spans="1:22" ht="15.75" x14ac:dyDescent="0.25">
      <c r="A39" s="35" t="s">
        <v>11412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</row>
    <row r="40" spans="1:22" ht="15.75" x14ac:dyDescent="0.25">
      <c r="A40" s="35" t="s">
        <v>11413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</row>
    <row r="41" spans="1:22" ht="15.75" x14ac:dyDescent="0.25">
      <c r="A41" s="31" t="s">
        <v>13947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7">
        <v>4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</row>
    <row r="42" spans="1:22" ht="15.75" x14ac:dyDescent="0.25">
      <c r="A42" s="31" t="s">
        <v>13950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</row>
    <row r="43" spans="1:22" ht="25.5" x14ac:dyDescent="0.25">
      <c r="A43" s="35" t="s">
        <v>13951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</row>
    <row r="44" spans="1:22" ht="15.75" x14ac:dyDescent="0.25">
      <c r="A44" s="35" t="s">
        <v>11537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</row>
    <row r="45" spans="1:22" ht="15.75" x14ac:dyDescent="0.25">
      <c r="A45" s="35" t="s">
        <v>11538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</row>
    <row r="46" spans="1:22" ht="15.75" x14ac:dyDescent="0.25">
      <c r="A46" s="35" t="s">
        <v>11539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</row>
    <row r="47" spans="1:22" ht="15.75" x14ac:dyDescent="0.25">
      <c r="A47" s="35" t="s">
        <v>11410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</row>
    <row r="48" spans="1:22" ht="15.75" x14ac:dyDescent="0.25">
      <c r="A48" s="35" t="s">
        <v>11411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</row>
    <row r="49" spans="1:22" ht="15.75" x14ac:dyDescent="0.25">
      <c r="A49" s="35" t="s">
        <v>11412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</row>
    <row r="50" spans="1:22" ht="15.75" x14ac:dyDescent="0.25">
      <c r="A50" s="35" t="s">
        <v>11413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</row>
    <row r="51" spans="1:22" ht="25.5" x14ac:dyDescent="0.25">
      <c r="A51" s="31" t="s">
        <v>13948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</row>
    <row r="52" spans="1:22" ht="90" customHeight="1" x14ac:dyDescent="0.25">
      <c r="A52" s="39" t="s">
        <v>11540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92">
        <v>32</v>
      </c>
      <c r="P52" s="199">
        <v>0</v>
      </c>
    </row>
    <row r="53" spans="1:22" ht="25.5" x14ac:dyDescent="0.25">
      <c r="A53" s="40" t="s">
        <v>11541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92">
        <v>33</v>
      </c>
      <c r="P53" s="200">
        <v>0</v>
      </c>
    </row>
    <row r="54" spans="1:22" ht="15.75" x14ac:dyDescent="0.25">
      <c r="A54" s="40" t="s">
        <v>12954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92">
        <v>34</v>
      </c>
      <c r="P54" s="199">
        <v>0</v>
      </c>
    </row>
    <row r="55" spans="1:22" ht="25.5" x14ac:dyDescent="0.25">
      <c r="A55" s="40" t="s">
        <v>11541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92">
        <v>35</v>
      </c>
      <c r="P55" s="200">
        <v>0</v>
      </c>
    </row>
    <row r="56" spans="1:22" ht="15.75" x14ac:dyDescent="0.25">
      <c r="A56" s="40" t="s">
        <v>12955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92">
        <v>36</v>
      </c>
      <c r="P56" s="199">
        <v>0</v>
      </c>
    </row>
    <row r="57" spans="1:22" ht="25.5" x14ac:dyDescent="0.25">
      <c r="A57" s="40" t="s">
        <v>11541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92">
        <v>37</v>
      </c>
      <c r="P57" s="200">
        <v>0</v>
      </c>
    </row>
    <row r="58" spans="1:22" ht="25.5" x14ac:dyDescent="0.25">
      <c r="A58" s="40" t="s">
        <v>14379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92">
        <v>38</v>
      </c>
      <c r="P58" s="199">
        <v>0</v>
      </c>
    </row>
    <row r="59" spans="1:22" ht="25.5" x14ac:dyDescent="0.25">
      <c r="A59" s="40" t="s">
        <v>11541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92">
        <v>39</v>
      </c>
      <c r="P59" s="199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 x14ac:dyDescent="0.2">
      <c r="A15" s="276" t="s">
        <v>12968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11944</v>
      </c>
      <c r="Q18" s="285"/>
      <c r="R18" s="285"/>
      <c r="S18" s="279" t="s">
        <v>11945</v>
      </c>
      <c r="T18" s="285"/>
      <c r="U18" s="285"/>
      <c r="V18" s="285"/>
    </row>
    <row r="19" spans="1:23" ht="9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12970</v>
      </c>
      <c r="Q19" s="23" t="s">
        <v>11946</v>
      </c>
      <c r="R19" s="23" t="s">
        <v>11947</v>
      </c>
      <c r="S19" s="23" t="s">
        <v>12970</v>
      </c>
      <c r="T19" s="23" t="s">
        <v>11946</v>
      </c>
      <c r="U19" s="23" t="s">
        <v>11947</v>
      </c>
      <c r="V19" s="23" t="s">
        <v>11948</v>
      </c>
      <c r="W19" s="24"/>
    </row>
    <row r="20" spans="1:23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 x14ac:dyDescent="0.25">
      <c r="A21" s="25" t="s">
        <v>12741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 x14ac:dyDescent="0.25">
      <c r="A22" s="25" t="s">
        <v>13396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 x14ac:dyDescent="0.25">
      <c r="A23" s="25" t="s">
        <v>13397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 x14ac:dyDescent="0.25">
      <c r="A24" s="25" t="s">
        <v>13398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 x14ac:dyDescent="0.25">
      <c r="A25" s="25" t="s">
        <v>13399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 x14ac:dyDescent="0.25">
      <c r="A26" s="25" t="s">
        <v>13400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 x14ac:dyDescent="0.25">
      <c r="A27" s="25" t="s">
        <v>13401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 x14ac:dyDescent="0.2">
      <c r="A15" s="276" t="s">
        <v>6945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94" t="s">
        <v>13402</v>
      </c>
      <c r="Q18" s="286" t="s">
        <v>11944</v>
      </c>
      <c r="R18" s="288"/>
      <c r="S18" s="287"/>
      <c r="T18" s="286" t="s">
        <v>11945</v>
      </c>
      <c r="U18" s="288"/>
      <c r="V18" s="288"/>
      <c r="W18" s="287"/>
      <c r="X18" s="294" t="s">
        <v>13403</v>
      </c>
    </row>
    <row r="19" spans="1:25" ht="95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3" t="s">
        <v>12970</v>
      </c>
      <c r="R19" s="23" t="s">
        <v>11946</v>
      </c>
      <c r="S19" s="23" t="s">
        <v>11947</v>
      </c>
      <c r="T19" s="23" t="s">
        <v>12970</v>
      </c>
      <c r="U19" s="23" t="s">
        <v>11946</v>
      </c>
      <c r="V19" s="23" t="s">
        <v>11947</v>
      </c>
      <c r="W19" s="23" t="s">
        <v>11948</v>
      </c>
      <c r="X19" s="296"/>
      <c r="Y19" s="24"/>
    </row>
    <row r="20" spans="1:25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 x14ac:dyDescent="0.25">
      <c r="A21" s="25" t="s">
        <v>13404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 x14ac:dyDescent="0.25">
      <c r="A22" s="25" t="s">
        <v>11506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 x14ac:dyDescent="0.25">
      <c r="A23" s="25" t="s">
        <v>15325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 x14ac:dyDescent="0.25">
      <c r="A24" s="25" t="s">
        <v>15326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 x14ac:dyDescent="0.25">
      <c r="A25" s="25" t="s">
        <v>15579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 x14ac:dyDescent="0.25">
      <c r="A26" s="25" t="s">
        <v>5386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 x14ac:dyDescent="0.25">
      <c r="A27" s="25" t="s">
        <v>14291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 x14ac:dyDescent="0.25">
      <c r="A28" s="25" t="s">
        <v>14292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 x14ac:dyDescent="0.25">
      <c r="A29" s="25" t="s">
        <v>14293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 x14ac:dyDescent="0.25">
      <c r="A30" s="25" t="s">
        <v>14294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 x14ac:dyDescent="0.25">
      <c r="A31" s="25" t="s">
        <v>14295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 x14ac:dyDescent="0.25">
      <c r="A32" s="25" t="s">
        <v>15582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 x14ac:dyDescent="0.25">
      <c r="A33" s="25" t="s">
        <v>15583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 x14ac:dyDescent="0.25">
      <c r="A34" s="25" t="s">
        <v>3673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31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 x14ac:dyDescent="0.2">
      <c r="A15" s="276" t="s">
        <v>6946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94" t="s">
        <v>13402</v>
      </c>
      <c r="Q18" s="286" t="s">
        <v>11944</v>
      </c>
      <c r="R18" s="288"/>
      <c r="S18" s="287"/>
      <c r="T18" s="286" t="s">
        <v>11945</v>
      </c>
      <c r="U18" s="288"/>
      <c r="V18" s="288"/>
      <c r="W18" s="287"/>
      <c r="X18" s="294" t="s">
        <v>13403</v>
      </c>
    </row>
    <row r="19" spans="1:25" ht="95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3" t="s">
        <v>12970</v>
      </c>
      <c r="R19" s="23" t="s">
        <v>11946</v>
      </c>
      <c r="S19" s="23" t="s">
        <v>11947</v>
      </c>
      <c r="T19" s="23" t="s">
        <v>12970</v>
      </c>
      <c r="U19" s="23" t="s">
        <v>11946</v>
      </c>
      <c r="V19" s="23" t="s">
        <v>11947</v>
      </c>
      <c r="W19" s="23" t="s">
        <v>11948</v>
      </c>
      <c r="X19" s="296"/>
      <c r="Y19" s="24"/>
    </row>
    <row r="20" spans="1:25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 x14ac:dyDescent="0.25">
      <c r="A21" s="25" t="s">
        <v>13404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 x14ac:dyDescent="0.25">
      <c r="A22" s="25" t="s">
        <v>11506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 x14ac:dyDescent="0.25">
      <c r="A23" s="25" t="s">
        <v>15325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 x14ac:dyDescent="0.25">
      <c r="A24" s="25" t="s">
        <v>15326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 x14ac:dyDescent="0.25">
      <c r="A25" s="25" t="s">
        <v>15579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 x14ac:dyDescent="0.25">
      <c r="A26" s="25" t="s">
        <v>5386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 x14ac:dyDescent="0.25">
      <c r="A27" s="25" t="s">
        <v>14291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 x14ac:dyDescent="0.25">
      <c r="A28" s="25" t="s">
        <v>14292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 x14ac:dyDescent="0.25">
      <c r="A29" s="25" t="s">
        <v>14293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 x14ac:dyDescent="0.25">
      <c r="A30" s="25" t="s">
        <v>14294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 x14ac:dyDescent="0.25">
      <c r="A31" s="25" t="s">
        <v>14295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 x14ac:dyDescent="0.25">
      <c r="A32" s="25" t="s">
        <v>15582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 x14ac:dyDescent="0.25">
      <c r="A33" s="25" t="s">
        <v>15583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 x14ac:dyDescent="0.25">
      <c r="A34" s="25" t="s">
        <v>3673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0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 x14ac:dyDescent="0.2">
      <c r="A15" s="276" t="s">
        <v>6947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94" t="s">
        <v>13402</v>
      </c>
      <c r="Q18" s="286" t="s">
        <v>11944</v>
      </c>
      <c r="R18" s="288"/>
      <c r="S18" s="287"/>
      <c r="T18" s="286" t="s">
        <v>11945</v>
      </c>
      <c r="U18" s="288"/>
      <c r="V18" s="288"/>
      <c r="W18" s="287"/>
      <c r="X18" s="294" t="s">
        <v>13403</v>
      </c>
    </row>
    <row r="19" spans="1:25" ht="95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3" t="s">
        <v>12970</v>
      </c>
      <c r="R19" s="23" t="s">
        <v>11946</v>
      </c>
      <c r="S19" s="23" t="s">
        <v>11947</v>
      </c>
      <c r="T19" s="23" t="s">
        <v>12970</v>
      </c>
      <c r="U19" s="23" t="s">
        <v>11946</v>
      </c>
      <c r="V19" s="23" t="s">
        <v>11947</v>
      </c>
      <c r="W19" s="23" t="s">
        <v>11948</v>
      </c>
      <c r="X19" s="296"/>
      <c r="Y19" s="24"/>
    </row>
    <row r="20" spans="1:25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 x14ac:dyDescent="0.25">
      <c r="A21" s="25" t="s">
        <v>13404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 x14ac:dyDescent="0.25">
      <c r="A22" s="25" t="s">
        <v>11506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 x14ac:dyDescent="0.25">
      <c r="A23" s="25" t="s">
        <v>15325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 x14ac:dyDescent="0.25">
      <c r="A24" s="25" t="s">
        <v>15326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 x14ac:dyDescent="0.25">
      <c r="A25" s="25" t="s">
        <v>15579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 x14ac:dyDescent="0.25">
      <c r="A26" s="25" t="s">
        <v>5386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 x14ac:dyDescent="0.25">
      <c r="A27" s="25" t="s">
        <v>14291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 x14ac:dyDescent="0.25">
      <c r="A28" s="25" t="s">
        <v>14292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 x14ac:dyDescent="0.25">
      <c r="A29" s="25" t="s">
        <v>14293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 x14ac:dyDescent="0.25">
      <c r="A30" s="25" t="s">
        <v>14294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 x14ac:dyDescent="0.25">
      <c r="A31" s="25" t="s">
        <v>14295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 x14ac:dyDescent="0.25">
      <c r="A32" s="25" t="s">
        <v>15582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 x14ac:dyDescent="0.25">
      <c r="A33" s="25" t="s">
        <v>15583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 x14ac:dyDescent="0.25">
      <c r="A34" s="25" t="s">
        <v>3673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0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 x14ac:dyDescent="0.2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 x14ac:dyDescent="0.2"/>
    <row r="2" spans="1:20" hidden="1" x14ac:dyDescent="0.2"/>
    <row r="3" spans="1:20" hidden="1" x14ac:dyDescent="0.2"/>
    <row r="4" spans="1:20" hidden="1" x14ac:dyDescent="0.2"/>
    <row r="5" spans="1:20" hidden="1" x14ac:dyDescent="0.2"/>
    <row r="6" spans="1:20" hidden="1" x14ac:dyDescent="0.2"/>
    <row r="7" spans="1:20" hidden="1" x14ac:dyDescent="0.2"/>
    <row r="8" spans="1:20" hidden="1" x14ac:dyDescent="0.2"/>
    <row r="9" spans="1:20" hidden="1" x14ac:dyDescent="0.2"/>
    <row r="10" spans="1:20" hidden="1" x14ac:dyDescent="0.2"/>
    <row r="11" spans="1:20" hidden="1" x14ac:dyDescent="0.2"/>
    <row r="12" spans="1:20" hidden="1" x14ac:dyDescent="0.2"/>
    <row r="13" spans="1:20" hidden="1" x14ac:dyDescent="0.2"/>
    <row r="14" spans="1:20" hidden="1" x14ac:dyDescent="0.2"/>
    <row r="15" spans="1:20" hidden="1" x14ac:dyDescent="0.2"/>
    <row r="16" spans="1:20" ht="39.950000000000003" customHeight="1" x14ac:dyDescent="0.2">
      <c r="A16" s="276" t="s">
        <v>15584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  <c r="S16" s="297"/>
      <c r="T16" s="297"/>
    </row>
    <row r="17" spans="1:20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</row>
    <row r="18" spans="1:20" ht="1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15585</v>
      </c>
      <c r="Q18" s="279"/>
      <c r="R18" s="279"/>
      <c r="S18" s="279" t="s">
        <v>15586</v>
      </c>
      <c r="T18" s="279"/>
    </row>
    <row r="19" spans="1:2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15587</v>
      </c>
      <c r="Q19" s="23" t="s">
        <v>15588</v>
      </c>
      <c r="R19" s="23" t="s">
        <v>15589</v>
      </c>
      <c r="S19" s="23" t="s">
        <v>14346</v>
      </c>
      <c r="T19" s="23" t="s">
        <v>14347</v>
      </c>
    </row>
    <row r="20" spans="1:2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</row>
    <row r="21" spans="1:20" ht="15.75" x14ac:dyDescent="0.25">
      <c r="A21" s="25" t="s">
        <v>14348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9</v>
      </c>
      <c r="Q21" s="197">
        <v>0</v>
      </c>
      <c r="R21" s="197">
        <v>0</v>
      </c>
      <c r="S21" s="197">
        <v>0</v>
      </c>
      <c r="T21" s="197">
        <v>0</v>
      </c>
    </row>
    <row r="22" spans="1:20" ht="15.75" x14ac:dyDescent="0.25">
      <c r="A22" s="26" t="s">
        <v>14349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20</v>
      </c>
      <c r="Q22" s="197">
        <v>0</v>
      </c>
      <c r="R22" s="197">
        <v>0</v>
      </c>
      <c r="S22" s="197">
        <v>0</v>
      </c>
      <c r="T22" s="197">
        <v>0</v>
      </c>
    </row>
    <row r="23" spans="1:20" ht="15.75" x14ac:dyDescent="0.25">
      <c r="A23" s="26" t="s">
        <v>14350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4</v>
      </c>
      <c r="Q23" s="197">
        <v>0</v>
      </c>
      <c r="R23" s="197">
        <v>0</v>
      </c>
      <c r="S23" s="37"/>
      <c r="T23" s="37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6" t="s">
        <v>10079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 x14ac:dyDescent="0.2">
      <c r="A18" s="294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13611</v>
      </c>
      <c r="Q18" s="279"/>
      <c r="R18" s="279"/>
      <c r="S18" s="279" t="s">
        <v>14351</v>
      </c>
      <c r="T18" s="279"/>
      <c r="U18" s="279"/>
    </row>
    <row r="19" spans="1:21" ht="76.5" x14ac:dyDescent="0.2">
      <c r="A19" s="29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14352</v>
      </c>
      <c r="Q19" s="23" t="s">
        <v>14353</v>
      </c>
      <c r="R19" s="23" t="s">
        <v>10877</v>
      </c>
      <c r="S19" s="23" t="s">
        <v>10878</v>
      </c>
      <c r="T19" s="23" t="s">
        <v>10879</v>
      </c>
      <c r="U19" s="23" t="s">
        <v>11947</v>
      </c>
    </row>
    <row r="20" spans="1:21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 x14ac:dyDescent="0.25">
      <c r="A21" s="25" t="s">
        <v>10880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6</v>
      </c>
      <c r="Q21" s="197">
        <v>20</v>
      </c>
      <c r="R21" s="197">
        <v>4</v>
      </c>
      <c r="S21" s="197">
        <v>0</v>
      </c>
      <c r="T21" s="197">
        <v>0</v>
      </c>
      <c r="U21" s="197">
        <v>0</v>
      </c>
    </row>
    <row r="22" spans="1:21" ht="25.5" x14ac:dyDescent="0.25">
      <c r="A22" s="25" t="s">
        <v>7787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6</v>
      </c>
      <c r="Q22" s="197">
        <v>20</v>
      </c>
      <c r="R22" s="197">
        <v>4</v>
      </c>
      <c r="S22" s="197">
        <v>0</v>
      </c>
      <c r="T22" s="197">
        <v>0</v>
      </c>
      <c r="U22" s="197">
        <v>0</v>
      </c>
    </row>
    <row r="23" spans="1:21" ht="25.5" x14ac:dyDescent="0.25">
      <c r="A23" s="45" t="s">
        <v>7788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</row>
    <row r="24" spans="1:21" ht="15.75" x14ac:dyDescent="0.25">
      <c r="A24" s="45" t="s">
        <v>7789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 x14ac:dyDescent="0.25">
      <c r="A25" s="45" t="s">
        <v>7790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6</v>
      </c>
      <c r="Q25" s="197">
        <v>20</v>
      </c>
      <c r="R25" s="197">
        <v>4</v>
      </c>
      <c r="S25" s="197">
        <v>0</v>
      </c>
      <c r="T25" s="197">
        <v>0</v>
      </c>
      <c r="U25" s="197">
        <v>0</v>
      </c>
    </row>
    <row r="26" spans="1:21" ht="15.75" x14ac:dyDescent="0.25">
      <c r="A26" s="45" t="s">
        <v>7791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 x14ac:dyDescent="0.25">
      <c r="A27" s="45" t="s">
        <v>7797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 x14ac:dyDescent="0.25">
      <c r="A28" s="45" t="s">
        <v>7798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 x14ac:dyDescent="0.25">
      <c r="A29" s="45" t="s">
        <v>7799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 x14ac:dyDescent="0.25">
      <c r="A30" s="45" t="s">
        <v>7800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 x14ac:dyDescent="0.25">
      <c r="A31" s="45" t="s">
        <v>7801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 x14ac:dyDescent="0.25">
      <c r="A32" s="45" t="s">
        <v>7802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 x14ac:dyDescent="0.25">
      <c r="A33" s="45" t="s">
        <v>7803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 x14ac:dyDescent="0.25">
      <c r="A34" s="45" t="s">
        <v>7804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 x14ac:dyDescent="0.25">
      <c r="A35" s="45" t="s">
        <v>7805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 x14ac:dyDescent="0.25">
      <c r="A36" s="45" t="s">
        <v>7806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6" t="s">
        <v>10081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 x14ac:dyDescent="0.2">
      <c r="A18" s="294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13611</v>
      </c>
      <c r="Q18" s="279"/>
      <c r="R18" s="279"/>
      <c r="S18" s="279" t="s">
        <v>14351</v>
      </c>
      <c r="T18" s="279"/>
      <c r="U18" s="279"/>
    </row>
    <row r="19" spans="1:21" ht="76.5" x14ac:dyDescent="0.2">
      <c r="A19" s="29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14352</v>
      </c>
      <c r="Q19" s="23" t="s">
        <v>14353</v>
      </c>
      <c r="R19" s="23" t="s">
        <v>10877</v>
      </c>
      <c r="S19" s="23" t="s">
        <v>10878</v>
      </c>
      <c r="T19" s="23" t="s">
        <v>10879</v>
      </c>
      <c r="U19" s="23" t="s">
        <v>11947</v>
      </c>
    </row>
    <row r="20" spans="1:21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 x14ac:dyDescent="0.25">
      <c r="A21" s="25" t="s">
        <v>10880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</row>
    <row r="22" spans="1:21" ht="25.5" x14ac:dyDescent="0.25">
      <c r="A22" s="25" t="s">
        <v>7787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</row>
    <row r="23" spans="1:21" ht="25.5" x14ac:dyDescent="0.25">
      <c r="A23" s="45" t="s">
        <v>7788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</row>
    <row r="24" spans="1:21" ht="15.75" x14ac:dyDescent="0.25">
      <c r="A24" s="45" t="s">
        <v>7789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 x14ac:dyDescent="0.25">
      <c r="A25" s="45" t="s">
        <v>7790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 x14ac:dyDescent="0.25">
      <c r="A26" s="45" t="s">
        <v>7791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 x14ac:dyDescent="0.25">
      <c r="A27" s="45" t="s">
        <v>7797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 x14ac:dyDescent="0.25">
      <c r="A28" s="45" t="s">
        <v>7798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 x14ac:dyDescent="0.25">
      <c r="A29" s="45" t="s">
        <v>7799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 x14ac:dyDescent="0.25">
      <c r="A30" s="45" t="s">
        <v>7800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 x14ac:dyDescent="0.25">
      <c r="A31" s="45" t="s">
        <v>7801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 x14ac:dyDescent="0.25">
      <c r="A32" s="45" t="s">
        <v>7802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 x14ac:dyDescent="0.25">
      <c r="A33" s="45" t="s">
        <v>7803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 x14ac:dyDescent="0.25">
      <c r="A34" s="45" t="s">
        <v>7804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 x14ac:dyDescent="0.25">
      <c r="A35" s="45" t="s">
        <v>7805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 x14ac:dyDescent="0.25">
      <c r="A36" s="45" t="s">
        <v>7806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6" t="s">
        <v>10080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 x14ac:dyDescent="0.2">
      <c r="A18" s="294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13611</v>
      </c>
      <c r="Q18" s="279"/>
      <c r="R18" s="279"/>
      <c r="S18" s="279" t="s">
        <v>14351</v>
      </c>
      <c r="T18" s="279"/>
      <c r="U18" s="279"/>
    </row>
    <row r="19" spans="1:21" ht="76.5" x14ac:dyDescent="0.2">
      <c r="A19" s="29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14352</v>
      </c>
      <c r="Q19" s="23" t="s">
        <v>14353</v>
      </c>
      <c r="R19" s="23" t="s">
        <v>10877</v>
      </c>
      <c r="S19" s="23" t="s">
        <v>10878</v>
      </c>
      <c r="T19" s="23" t="s">
        <v>10879</v>
      </c>
      <c r="U19" s="23" t="s">
        <v>11947</v>
      </c>
    </row>
    <row r="20" spans="1:21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 x14ac:dyDescent="0.25">
      <c r="A21" s="25" t="s">
        <v>10880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</row>
    <row r="22" spans="1:21" ht="25.5" x14ac:dyDescent="0.25">
      <c r="A22" s="25" t="s">
        <v>7787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</row>
    <row r="23" spans="1:21" ht="25.5" x14ac:dyDescent="0.25">
      <c r="A23" s="45" t="s">
        <v>7788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</row>
    <row r="24" spans="1:21" ht="15.75" x14ac:dyDescent="0.25">
      <c r="A24" s="45" t="s">
        <v>7789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 x14ac:dyDescent="0.25">
      <c r="A25" s="45" t="s">
        <v>7790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 x14ac:dyDescent="0.25">
      <c r="A26" s="45" t="s">
        <v>7791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 x14ac:dyDescent="0.25">
      <c r="A27" s="45" t="s">
        <v>7797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 x14ac:dyDescent="0.25">
      <c r="A28" s="45" t="s">
        <v>7798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 x14ac:dyDescent="0.25">
      <c r="A29" s="45" t="s">
        <v>7799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 x14ac:dyDescent="0.25">
      <c r="A30" s="45" t="s">
        <v>7800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 x14ac:dyDescent="0.25">
      <c r="A31" s="45" t="s">
        <v>7801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 x14ac:dyDescent="0.25">
      <c r="A32" s="45" t="s">
        <v>7802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 x14ac:dyDescent="0.25">
      <c r="A33" s="45" t="s">
        <v>7803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 x14ac:dyDescent="0.25">
      <c r="A34" s="45" t="s">
        <v>7804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 x14ac:dyDescent="0.25">
      <c r="A35" s="45" t="s">
        <v>7805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 x14ac:dyDescent="0.25">
      <c r="A36" s="45" t="s">
        <v>7806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6" t="s">
        <v>20397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 x14ac:dyDescent="0.2">
      <c r="A17" s="103" t="s">
        <v>11097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13405</v>
      </c>
      <c r="Q19" s="23" t="s">
        <v>13406</v>
      </c>
      <c r="R19" s="23" t="s">
        <v>14350</v>
      </c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 x14ac:dyDescent="0.25">
      <c r="A21" s="25" t="s">
        <v>7807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 x14ac:dyDescent="0.25">
      <c r="A22" s="25" t="s">
        <v>13349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 x14ac:dyDescent="0.25">
      <c r="A23" s="25" t="s">
        <v>13350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25" t="s">
        <v>13351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25" t="s">
        <v>13352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25" t="s">
        <v>13353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25" t="s">
        <v>13354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25" t="s">
        <v>13355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25" t="s">
        <v>13356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25" t="s">
        <v>7808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25" t="s">
        <v>13357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25" t="s">
        <v>13358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25" t="s">
        <v>13359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25" t="s">
        <v>12811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6" t="s">
        <v>6976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 x14ac:dyDescent="0.2">
      <c r="A17" s="103" t="s">
        <v>13945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13405</v>
      </c>
      <c r="Q19" s="23" t="s">
        <v>13406</v>
      </c>
      <c r="R19" s="23" t="s">
        <v>14350</v>
      </c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 x14ac:dyDescent="0.25">
      <c r="A21" s="25" t="s">
        <v>7807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 x14ac:dyDescent="0.25">
      <c r="A22" s="25" t="s">
        <v>13349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 x14ac:dyDescent="0.25">
      <c r="A23" s="25" t="s">
        <v>13350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25" t="s">
        <v>13351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25" t="s">
        <v>13352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25" t="s">
        <v>13353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25" t="s">
        <v>13354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25" t="s">
        <v>13355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25" t="s">
        <v>13356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25" t="s">
        <v>7808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25" t="s">
        <v>13357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25" t="s">
        <v>13358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25" t="s">
        <v>13359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25" t="s">
        <v>12811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P21" sqref="P21"/>
    </sheetView>
  </sheetViews>
  <sheetFormatPr defaultRowHeight="12.75" x14ac:dyDescent="0.2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 x14ac:dyDescent="0.2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</row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idden="1" x14ac:dyDescent="0.2"/>
    <row r="17" spans="1:18" ht="20.100000000000001" customHeight="1" x14ac:dyDescent="0.2">
      <c r="A17" s="275" t="s">
        <v>14386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</row>
    <row r="18" spans="1:18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38.2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14382</v>
      </c>
      <c r="Q19" s="23" t="s">
        <v>14383</v>
      </c>
      <c r="R19" s="24"/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 x14ac:dyDescent="0.25">
      <c r="A21" s="25" t="s">
        <v>14384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24"/>
    </row>
    <row r="22" spans="1:18" ht="15.75" x14ac:dyDescent="0.25">
      <c r="A22" s="25" t="s">
        <v>14385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6" t="s">
        <v>6977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 x14ac:dyDescent="0.2">
      <c r="A17" s="103" t="s">
        <v>13946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13405</v>
      </c>
      <c r="Q19" s="23" t="s">
        <v>13406</v>
      </c>
      <c r="R19" s="23" t="s">
        <v>14350</v>
      </c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 x14ac:dyDescent="0.25">
      <c r="A21" s="25" t="s">
        <v>7807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 x14ac:dyDescent="0.25">
      <c r="A22" s="25" t="s">
        <v>13349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 x14ac:dyDescent="0.25">
      <c r="A23" s="25" t="s">
        <v>13350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25" t="s">
        <v>13351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25" t="s">
        <v>13352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25" t="s">
        <v>13353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25" t="s">
        <v>13354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25" t="s">
        <v>13355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25" t="s">
        <v>13356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25" t="s">
        <v>7808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25" t="s">
        <v>13357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25" t="s">
        <v>13358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25" t="s">
        <v>13359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25" t="s">
        <v>12811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6" t="s">
        <v>12232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 x14ac:dyDescent="0.2">
      <c r="A17" s="103" t="s">
        <v>11097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 x14ac:dyDescent="0.2">
      <c r="A19" s="23" t="s">
        <v>13360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13361</v>
      </c>
      <c r="Q19" s="23" t="s">
        <v>13362</v>
      </c>
      <c r="R19" s="24"/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 x14ac:dyDescent="0.25">
      <c r="A21" s="45" t="s">
        <v>13363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24"/>
    </row>
    <row r="22" spans="1:18" ht="15.75" x14ac:dyDescent="0.25">
      <c r="A22" s="45" t="s">
        <v>13364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 x14ac:dyDescent="0.25">
      <c r="A23" s="45" t="s">
        <v>13365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 x14ac:dyDescent="0.25">
      <c r="A24" s="45" t="s">
        <v>13366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 x14ac:dyDescent="0.25">
      <c r="A25" s="45" t="s">
        <v>13367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 x14ac:dyDescent="0.25">
      <c r="A26" s="45" t="s">
        <v>13368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 x14ac:dyDescent="0.25">
      <c r="A27" s="45" t="s">
        <v>13369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 x14ac:dyDescent="0.25">
      <c r="A28" s="45" t="s">
        <v>13370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 x14ac:dyDescent="0.25">
      <c r="A29" s="45" t="s">
        <v>13371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 x14ac:dyDescent="0.25">
      <c r="A30" s="45" t="s">
        <v>13372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 x14ac:dyDescent="0.25">
      <c r="A31" s="45" t="s">
        <v>13373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 x14ac:dyDescent="0.25">
      <c r="A32" s="45" t="s">
        <v>13374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 x14ac:dyDescent="0.25">
      <c r="A33" s="45" t="s">
        <v>13375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 x14ac:dyDescent="0.25">
      <c r="A34" s="45" t="s">
        <v>13376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 x14ac:dyDescent="0.25">
      <c r="A35" s="45" t="s">
        <v>13542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 x14ac:dyDescent="0.25">
      <c r="A36" s="45" t="s">
        <v>13543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6" t="s">
        <v>12234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 x14ac:dyDescent="0.2">
      <c r="A17" s="103" t="s">
        <v>13945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 x14ac:dyDescent="0.2">
      <c r="A19" s="23" t="s">
        <v>13360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13361</v>
      </c>
      <c r="Q19" s="23" t="s">
        <v>13362</v>
      </c>
      <c r="R19" s="24"/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 x14ac:dyDescent="0.25">
      <c r="A21" s="45" t="s">
        <v>13363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24"/>
    </row>
    <row r="22" spans="1:18" ht="15.75" x14ac:dyDescent="0.25">
      <c r="A22" s="45" t="s">
        <v>13364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 x14ac:dyDescent="0.25">
      <c r="A23" s="45" t="s">
        <v>13365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 x14ac:dyDescent="0.25">
      <c r="A24" s="45" t="s">
        <v>13366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 x14ac:dyDescent="0.25">
      <c r="A25" s="45" t="s">
        <v>13367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 x14ac:dyDescent="0.25">
      <c r="A26" s="45" t="s">
        <v>13368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 x14ac:dyDescent="0.25">
      <c r="A27" s="45" t="s">
        <v>13369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 x14ac:dyDescent="0.25">
      <c r="A28" s="45" t="s">
        <v>13370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 x14ac:dyDescent="0.25">
      <c r="A29" s="45" t="s">
        <v>13371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 x14ac:dyDescent="0.25">
      <c r="A30" s="45" t="s">
        <v>13372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 x14ac:dyDescent="0.25">
      <c r="A31" s="45" t="s">
        <v>13373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 x14ac:dyDescent="0.25">
      <c r="A32" s="45" t="s">
        <v>13374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 x14ac:dyDescent="0.25">
      <c r="A33" s="45" t="s">
        <v>13375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 x14ac:dyDescent="0.25">
      <c r="A34" s="45" t="s">
        <v>13376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 x14ac:dyDescent="0.25">
      <c r="A35" s="45" t="s">
        <v>13542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 x14ac:dyDescent="0.25">
      <c r="A36" s="45" t="s">
        <v>13543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6" t="s">
        <v>12233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 x14ac:dyDescent="0.2">
      <c r="A17" s="103" t="s">
        <v>13946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 x14ac:dyDescent="0.2">
      <c r="A19" s="23" t="s">
        <v>13360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13361</v>
      </c>
      <c r="Q19" s="23" t="s">
        <v>13362</v>
      </c>
      <c r="R19" s="24"/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 x14ac:dyDescent="0.25">
      <c r="A21" s="45" t="s">
        <v>13363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24"/>
    </row>
    <row r="22" spans="1:18" ht="15.75" x14ac:dyDescent="0.25">
      <c r="A22" s="45" t="s">
        <v>13364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 x14ac:dyDescent="0.25">
      <c r="A23" s="45" t="s">
        <v>13365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 x14ac:dyDescent="0.25">
      <c r="A24" s="45" t="s">
        <v>13366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 x14ac:dyDescent="0.25">
      <c r="A25" s="45" t="s">
        <v>13367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 x14ac:dyDescent="0.25">
      <c r="A26" s="45" t="s">
        <v>13368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 x14ac:dyDescent="0.25">
      <c r="A27" s="45" t="s">
        <v>13369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 x14ac:dyDescent="0.25">
      <c r="A28" s="45" t="s">
        <v>13370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 x14ac:dyDescent="0.25">
      <c r="A29" s="45" t="s">
        <v>13371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 x14ac:dyDescent="0.25">
      <c r="A30" s="45" t="s">
        <v>13372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 x14ac:dyDescent="0.25">
      <c r="A31" s="45" t="s">
        <v>13373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 x14ac:dyDescent="0.25">
      <c r="A32" s="45" t="s">
        <v>13374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 x14ac:dyDescent="0.25">
      <c r="A33" s="45" t="s">
        <v>13375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 x14ac:dyDescent="0.25">
      <c r="A34" s="45" t="s">
        <v>13376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 x14ac:dyDescent="0.25">
      <c r="A35" s="45" t="s">
        <v>13542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 x14ac:dyDescent="0.25">
      <c r="A36" s="45" t="s">
        <v>13543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13095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 x14ac:dyDescent="0.2">
      <c r="A15" s="292" t="s">
        <v>11097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Q15" s="292"/>
      <c r="R15" s="292"/>
      <c r="S15" s="292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 x14ac:dyDescent="0.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14381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94" t="s">
        <v>13544</v>
      </c>
      <c r="Q17" s="294" t="s">
        <v>3672</v>
      </c>
      <c r="R17" s="286" t="s">
        <v>12122</v>
      </c>
      <c r="S17" s="288"/>
      <c r="T17" s="288"/>
      <c r="U17" s="288"/>
      <c r="V17" s="288"/>
      <c r="W17" s="287"/>
      <c r="X17" s="279" t="s">
        <v>6978</v>
      </c>
      <c r="Y17" s="279"/>
      <c r="Z17" s="279"/>
      <c r="AA17" s="279"/>
      <c r="AB17" s="279"/>
      <c r="AC17" s="279"/>
      <c r="AD17" s="279"/>
    </row>
    <row r="18" spans="1:30" ht="30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5"/>
      <c r="R18" s="286" t="s">
        <v>12123</v>
      </c>
      <c r="S18" s="288"/>
      <c r="T18" s="287"/>
      <c r="U18" s="286" t="s">
        <v>12124</v>
      </c>
      <c r="V18" s="288"/>
      <c r="W18" s="287"/>
      <c r="X18" s="294" t="s">
        <v>12125</v>
      </c>
      <c r="Y18" s="294" t="s">
        <v>12126</v>
      </c>
      <c r="Z18" s="294" t="s">
        <v>12127</v>
      </c>
      <c r="AA18" s="286" t="s">
        <v>6979</v>
      </c>
      <c r="AB18" s="287"/>
      <c r="AC18" s="294" t="s">
        <v>6980</v>
      </c>
      <c r="AD18" s="294" t="s">
        <v>6981</v>
      </c>
    </row>
    <row r="19" spans="1:30" ht="11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12128</v>
      </c>
      <c r="S19" s="23" t="s">
        <v>12129</v>
      </c>
      <c r="T19" s="23" t="s">
        <v>12130</v>
      </c>
      <c r="U19" s="23" t="s">
        <v>12131</v>
      </c>
      <c r="V19" s="23" t="s">
        <v>12132</v>
      </c>
      <c r="W19" s="23" t="s">
        <v>12133</v>
      </c>
      <c r="X19" s="296"/>
      <c r="Y19" s="296"/>
      <c r="Z19" s="296"/>
      <c r="AA19" s="23" t="s">
        <v>9447</v>
      </c>
      <c r="AB19" s="23" t="s">
        <v>9448</v>
      </c>
      <c r="AC19" s="296"/>
      <c r="AD19" s="296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12134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 x14ac:dyDescent="0.2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 x14ac:dyDescent="0.2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 x14ac:dyDescent="0.2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 x14ac:dyDescent="0.2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 x14ac:dyDescent="0.2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 x14ac:dyDescent="0.2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 x14ac:dyDescent="0.2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 x14ac:dyDescent="0.2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 x14ac:dyDescent="0.2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 x14ac:dyDescent="0.2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 x14ac:dyDescent="0.2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 x14ac:dyDescent="0.2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 x14ac:dyDescent="0.2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 x14ac:dyDescent="0.2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 x14ac:dyDescent="0.2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 x14ac:dyDescent="0.2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 x14ac:dyDescent="0.2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 x14ac:dyDescent="0.2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 x14ac:dyDescent="0.2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 x14ac:dyDescent="0.2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 x14ac:dyDescent="0.2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 x14ac:dyDescent="0.2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 x14ac:dyDescent="0.2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 x14ac:dyDescent="0.2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 x14ac:dyDescent="0.2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 x14ac:dyDescent="0.2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 x14ac:dyDescent="0.2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 x14ac:dyDescent="0.2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 x14ac:dyDescent="0.2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 x14ac:dyDescent="0.2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 x14ac:dyDescent="0.2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 x14ac:dyDescent="0.2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 x14ac:dyDescent="0.2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 x14ac:dyDescent="0.2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 x14ac:dyDescent="0.2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 x14ac:dyDescent="0.2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 x14ac:dyDescent="0.2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 x14ac:dyDescent="0.2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 x14ac:dyDescent="0.2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 x14ac:dyDescent="0.2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 x14ac:dyDescent="0.2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 x14ac:dyDescent="0.2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 x14ac:dyDescent="0.2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 x14ac:dyDescent="0.2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 x14ac:dyDescent="0.2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 x14ac:dyDescent="0.2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 x14ac:dyDescent="0.2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8">
    <mergeCell ref="AC18:AC19"/>
    <mergeCell ref="Q17:Q19"/>
    <mergeCell ref="R17:W17"/>
    <mergeCell ref="X17:AD17"/>
    <mergeCell ref="R18:T18"/>
    <mergeCell ref="AD18:AD19"/>
    <mergeCell ref="U18:W18"/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13096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 x14ac:dyDescent="0.2">
      <c r="A15" s="292" t="s">
        <v>13945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 x14ac:dyDescent="0.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14381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94" t="s">
        <v>13544</v>
      </c>
      <c r="Q17" s="294" t="s">
        <v>3672</v>
      </c>
      <c r="R17" s="286" t="s">
        <v>12122</v>
      </c>
      <c r="S17" s="288"/>
      <c r="T17" s="288"/>
      <c r="U17" s="288"/>
      <c r="V17" s="288"/>
      <c r="W17" s="287"/>
      <c r="X17" s="279" t="s">
        <v>6978</v>
      </c>
      <c r="Y17" s="279"/>
      <c r="Z17" s="279"/>
      <c r="AA17" s="279"/>
      <c r="AB17" s="279"/>
      <c r="AC17" s="279"/>
      <c r="AD17" s="279"/>
    </row>
    <row r="18" spans="1:30" ht="30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5"/>
      <c r="R18" s="286" t="s">
        <v>12123</v>
      </c>
      <c r="S18" s="288"/>
      <c r="T18" s="287"/>
      <c r="U18" s="286" t="s">
        <v>12124</v>
      </c>
      <c r="V18" s="288"/>
      <c r="W18" s="287"/>
      <c r="X18" s="294" t="s">
        <v>12125</v>
      </c>
      <c r="Y18" s="294" t="s">
        <v>12126</v>
      </c>
      <c r="Z18" s="294" t="s">
        <v>12127</v>
      </c>
      <c r="AA18" s="286" t="s">
        <v>6979</v>
      </c>
      <c r="AB18" s="287"/>
      <c r="AC18" s="294" t="s">
        <v>6980</v>
      </c>
      <c r="AD18" s="294" t="s">
        <v>6981</v>
      </c>
    </row>
    <row r="19" spans="1:30" ht="11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12128</v>
      </c>
      <c r="S19" s="23" t="s">
        <v>12129</v>
      </c>
      <c r="T19" s="23" t="s">
        <v>12130</v>
      </c>
      <c r="U19" s="23" t="s">
        <v>12131</v>
      </c>
      <c r="V19" s="23" t="s">
        <v>12132</v>
      </c>
      <c r="W19" s="23" t="s">
        <v>12133</v>
      </c>
      <c r="X19" s="296"/>
      <c r="Y19" s="296"/>
      <c r="Z19" s="296"/>
      <c r="AA19" s="23" t="s">
        <v>9447</v>
      </c>
      <c r="AB19" s="23" t="s">
        <v>9448</v>
      </c>
      <c r="AC19" s="296"/>
      <c r="AD19" s="296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12134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 x14ac:dyDescent="0.2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 x14ac:dyDescent="0.2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 x14ac:dyDescent="0.2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 x14ac:dyDescent="0.2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 x14ac:dyDescent="0.2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 x14ac:dyDescent="0.2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 x14ac:dyDescent="0.2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 x14ac:dyDescent="0.2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 x14ac:dyDescent="0.2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 x14ac:dyDescent="0.2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 x14ac:dyDescent="0.2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 x14ac:dyDescent="0.2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 x14ac:dyDescent="0.2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 x14ac:dyDescent="0.2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 x14ac:dyDescent="0.2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 x14ac:dyDescent="0.2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 x14ac:dyDescent="0.2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 x14ac:dyDescent="0.2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 x14ac:dyDescent="0.2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 x14ac:dyDescent="0.2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 x14ac:dyDescent="0.2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 x14ac:dyDescent="0.2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 x14ac:dyDescent="0.2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 x14ac:dyDescent="0.2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 x14ac:dyDescent="0.2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 x14ac:dyDescent="0.2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 x14ac:dyDescent="0.2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 x14ac:dyDescent="0.2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 x14ac:dyDescent="0.2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 x14ac:dyDescent="0.2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 x14ac:dyDescent="0.2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 x14ac:dyDescent="0.2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 x14ac:dyDescent="0.2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 x14ac:dyDescent="0.2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 x14ac:dyDescent="0.2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 x14ac:dyDescent="0.2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 x14ac:dyDescent="0.2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 x14ac:dyDescent="0.2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 x14ac:dyDescent="0.2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 x14ac:dyDescent="0.2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 x14ac:dyDescent="0.2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 x14ac:dyDescent="0.2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 x14ac:dyDescent="0.2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 x14ac:dyDescent="0.2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 x14ac:dyDescent="0.2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 x14ac:dyDescent="0.2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 x14ac:dyDescent="0.2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7"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  <mergeCell ref="Q14:W14"/>
    <mergeCell ref="Q16:W16"/>
    <mergeCell ref="A17:A19"/>
    <mergeCell ref="O17:O19"/>
    <mergeCell ref="P17:P19"/>
    <mergeCell ref="A15:C15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658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 x14ac:dyDescent="0.2">
      <c r="A15" s="292" t="s">
        <v>13946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 x14ac:dyDescent="0.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14381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94" t="s">
        <v>13544</v>
      </c>
      <c r="Q17" s="294" t="s">
        <v>3672</v>
      </c>
      <c r="R17" s="286" t="s">
        <v>12122</v>
      </c>
      <c r="S17" s="288"/>
      <c r="T17" s="288"/>
      <c r="U17" s="288"/>
      <c r="V17" s="288"/>
      <c r="W17" s="287"/>
      <c r="X17" s="279" t="s">
        <v>6978</v>
      </c>
      <c r="Y17" s="279"/>
      <c r="Z17" s="279"/>
      <c r="AA17" s="279"/>
      <c r="AB17" s="279"/>
      <c r="AC17" s="279"/>
      <c r="AD17" s="279"/>
    </row>
    <row r="18" spans="1:30" ht="30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5"/>
      <c r="R18" s="286" t="s">
        <v>12123</v>
      </c>
      <c r="S18" s="288"/>
      <c r="T18" s="287"/>
      <c r="U18" s="286" t="s">
        <v>12124</v>
      </c>
      <c r="V18" s="288"/>
      <c r="W18" s="287"/>
      <c r="X18" s="294" t="s">
        <v>12125</v>
      </c>
      <c r="Y18" s="294" t="s">
        <v>12126</v>
      </c>
      <c r="Z18" s="294" t="s">
        <v>12127</v>
      </c>
      <c r="AA18" s="286" t="s">
        <v>6979</v>
      </c>
      <c r="AB18" s="287"/>
      <c r="AC18" s="294" t="s">
        <v>6980</v>
      </c>
      <c r="AD18" s="294" t="s">
        <v>6981</v>
      </c>
    </row>
    <row r="19" spans="1:30" ht="11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12128</v>
      </c>
      <c r="S19" s="23" t="s">
        <v>12129</v>
      </c>
      <c r="T19" s="23" t="s">
        <v>12130</v>
      </c>
      <c r="U19" s="23" t="s">
        <v>12131</v>
      </c>
      <c r="V19" s="23" t="s">
        <v>12132</v>
      </c>
      <c r="W19" s="23" t="s">
        <v>12133</v>
      </c>
      <c r="X19" s="296"/>
      <c r="Y19" s="296"/>
      <c r="Z19" s="296"/>
      <c r="AA19" s="23" t="s">
        <v>9447</v>
      </c>
      <c r="AB19" s="23" t="s">
        <v>9448</v>
      </c>
      <c r="AC19" s="296"/>
      <c r="AD19" s="296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12134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 x14ac:dyDescent="0.2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 x14ac:dyDescent="0.2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 x14ac:dyDescent="0.2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 x14ac:dyDescent="0.2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 x14ac:dyDescent="0.2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 x14ac:dyDescent="0.2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 x14ac:dyDescent="0.2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 x14ac:dyDescent="0.2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 x14ac:dyDescent="0.2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 x14ac:dyDescent="0.2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 x14ac:dyDescent="0.2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 x14ac:dyDescent="0.2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 x14ac:dyDescent="0.2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 x14ac:dyDescent="0.2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 x14ac:dyDescent="0.2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 x14ac:dyDescent="0.2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 x14ac:dyDescent="0.2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 x14ac:dyDescent="0.2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 x14ac:dyDescent="0.2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 x14ac:dyDescent="0.2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 x14ac:dyDescent="0.2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 x14ac:dyDescent="0.2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 x14ac:dyDescent="0.2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 x14ac:dyDescent="0.2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 x14ac:dyDescent="0.2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 x14ac:dyDescent="0.2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 x14ac:dyDescent="0.2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 x14ac:dyDescent="0.2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 x14ac:dyDescent="0.2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 x14ac:dyDescent="0.2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 x14ac:dyDescent="0.2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 x14ac:dyDescent="0.2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 x14ac:dyDescent="0.2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 x14ac:dyDescent="0.2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 x14ac:dyDescent="0.2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 x14ac:dyDescent="0.2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 x14ac:dyDescent="0.2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 x14ac:dyDescent="0.2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 x14ac:dyDescent="0.2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 x14ac:dyDescent="0.2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 x14ac:dyDescent="0.2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 x14ac:dyDescent="0.2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 x14ac:dyDescent="0.2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 x14ac:dyDescent="0.2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 x14ac:dyDescent="0.2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 x14ac:dyDescent="0.2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 x14ac:dyDescent="0.2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7">
    <mergeCell ref="X17:AD17"/>
    <mergeCell ref="U18:W18"/>
    <mergeCell ref="X18:X19"/>
    <mergeCell ref="Y18:Y19"/>
    <mergeCell ref="Z18:Z19"/>
    <mergeCell ref="AA18:AB18"/>
    <mergeCell ref="AC18:AC19"/>
    <mergeCell ref="AD18:AD19"/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customHeight="1" x14ac:dyDescent="0.2">
      <c r="A13" s="276" t="s">
        <v>16443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 x14ac:dyDescent="0.2">
      <c r="A14" s="276" t="s">
        <v>6982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 x14ac:dyDescent="0.2">
      <c r="A15" s="103" t="s">
        <v>11097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16444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16445</v>
      </c>
      <c r="Q18" s="279" t="s">
        <v>13614</v>
      </c>
      <c r="R18" s="279"/>
      <c r="S18" s="279" t="s">
        <v>16446</v>
      </c>
      <c r="T18" s="279" t="s">
        <v>13614</v>
      </c>
      <c r="U18" s="279"/>
      <c r="V18" s="279" t="s">
        <v>16447</v>
      </c>
      <c r="W18" s="279" t="s">
        <v>13614</v>
      </c>
      <c r="X18" s="279"/>
    </row>
    <row r="19" spans="1:24" ht="80.099999999999994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16449</v>
      </c>
      <c r="S19" s="279"/>
      <c r="T19" s="23" t="s">
        <v>16448</v>
      </c>
      <c r="U19" s="23" t="s">
        <v>16450</v>
      </c>
      <c r="V19" s="279"/>
      <c r="W19" s="23" t="s">
        <v>16448</v>
      </c>
      <c r="X19" s="23" t="s">
        <v>16451</v>
      </c>
    </row>
    <row r="20" spans="1:24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9</v>
      </c>
      <c r="Q21" s="197">
        <v>4</v>
      </c>
      <c r="R21" s="197">
        <v>3</v>
      </c>
      <c r="S21" s="197">
        <v>20</v>
      </c>
      <c r="T21" s="197">
        <v>11</v>
      </c>
      <c r="U21" s="197">
        <v>4</v>
      </c>
      <c r="V21" s="197">
        <v>4</v>
      </c>
      <c r="W21" s="197">
        <v>4</v>
      </c>
      <c r="X21" s="197">
        <v>1</v>
      </c>
    </row>
    <row r="22" spans="1:24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3</v>
      </c>
      <c r="Q24" s="197">
        <v>1</v>
      </c>
      <c r="R24" s="197">
        <v>3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4</v>
      </c>
      <c r="Q25" s="197">
        <v>1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2</v>
      </c>
      <c r="Q26" s="197">
        <v>2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2</v>
      </c>
      <c r="T27" s="197">
        <v>2</v>
      </c>
      <c r="U27" s="197">
        <v>2</v>
      </c>
      <c r="V27" s="197">
        <v>0</v>
      </c>
      <c r="W27" s="197">
        <v>0</v>
      </c>
      <c r="X27" s="197">
        <v>0</v>
      </c>
    </row>
    <row r="28" spans="1:24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5</v>
      </c>
      <c r="T28" s="197">
        <v>2</v>
      </c>
      <c r="U28" s="197">
        <v>2</v>
      </c>
      <c r="V28" s="197">
        <v>0</v>
      </c>
      <c r="W28" s="197">
        <v>0</v>
      </c>
      <c r="X28" s="197">
        <v>0</v>
      </c>
    </row>
    <row r="29" spans="1:24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5</v>
      </c>
      <c r="T29" s="197">
        <v>4</v>
      </c>
      <c r="U29" s="197">
        <v>0</v>
      </c>
      <c r="V29" s="197">
        <v>0</v>
      </c>
      <c r="W29" s="197">
        <v>0</v>
      </c>
      <c r="X29" s="197">
        <v>0</v>
      </c>
    </row>
    <row r="30" spans="1:24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3</v>
      </c>
      <c r="T30" s="197">
        <v>2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5</v>
      </c>
      <c r="T31" s="197">
        <v>1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1</v>
      </c>
      <c r="W32" s="197">
        <v>1</v>
      </c>
      <c r="X32" s="197">
        <v>1</v>
      </c>
    </row>
    <row r="33" spans="1:24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1</v>
      </c>
      <c r="W33" s="197">
        <v>1</v>
      </c>
      <c r="X33" s="197">
        <v>0</v>
      </c>
    </row>
    <row r="34" spans="1:24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2</v>
      </c>
      <c r="W34" s="197">
        <v>2</v>
      </c>
      <c r="X34" s="197">
        <v>0</v>
      </c>
    </row>
    <row r="35" spans="1:24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 x14ac:dyDescent="0.2">
      <c r="A14" s="276" t="s">
        <v>6983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 x14ac:dyDescent="0.2">
      <c r="A15" s="103" t="s">
        <v>13945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16444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16445</v>
      </c>
      <c r="Q18" s="279" t="s">
        <v>13614</v>
      </c>
      <c r="R18" s="279"/>
      <c r="S18" s="279" t="s">
        <v>16446</v>
      </c>
      <c r="T18" s="279" t="s">
        <v>13614</v>
      </c>
      <c r="U18" s="279"/>
      <c r="V18" s="279" t="s">
        <v>16447</v>
      </c>
      <c r="W18" s="279" t="s">
        <v>13614</v>
      </c>
      <c r="X18" s="279"/>
    </row>
    <row r="19" spans="1:24" ht="80.099999999999994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16449</v>
      </c>
      <c r="S19" s="279"/>
      <c r="T19" s="23" t="s">
        <v>16448</v>
      </c>
      <c r="U19" s="23" t="s">
        <v>16450</v>
      </c>
      <c r="V19" s="279"/>
      <c r="W19" s="23" t="s">
        <v>16448</v>
      </c>
      <c r="X19" s="23" t="s">
        <v>16451</v>
      </c>
    </row>
    <row r="20" spans="1:24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</row>
    <row r="22" spans="1:24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</row>
    <row r="28" spans="1:24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</row>
    <row r="29" spans="1:24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</row>
    <row r="30" spans="1:24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</row>
    <row r="33" spans="1:24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</row>
    <row r="34" spans="1:24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</row>
    <row r="35" spans="1:24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 x14ac:dyDescent="0.2">
      <c r="A14" s="276" t="s">
        <v>7074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 x14ac:dyDescent="0.2">
      <c r="A15" s="103" t="s">
        <v>13946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16444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16445</v>
      </c>
      <c r="Q18" s="279" t="s">
        <v>13614</v>
      </c>
      <c r="R18" s="279"/>
      <c r="S18" s="279" t="s">
        <v>16446</v>
      </c>
      <c r="T18" s="279" t="s">
        <v>13614</v>
      </c>
      <c r="U18" s="279"/>
      <c r="V18" s="279" t="s">
        <v>16447</v>
      </c>
      <c r="W18" s="279" t="s">
        <v>13614</v>
      </c>
      <c r="X18" s="279"/>
    </row>
    <row r="19" spans="1:24" ht="80.099999999999994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16449</v>
      </c>
      <c r="S19" s="279"/>
      <c r="T19" s="23" t="s">
        <v>16448</v>
      </c>
      <c r="U19" s="23" t="s">
        <v>16450</v>
      </c>
      <c r="V19" s="279"/>
      <c r="W19" s="23" t="s">
        <v>16448</v>
      </c>
      <c r="X19" s="23" t="s">
        <v>16451</v>
      </c>
    </row>
    <row r="20" spans="1:24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</row>
    <row r="22" spans="1:24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</row>
    <row r="28" spans="1:24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</row>
    <row r="29" spans="1:24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</row>
    <row r="30" spans="1:24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</row>
    <row r="33" spans="1:24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</row>
    <row r="34" spans="1:24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</row>
    <row r="35" spans="1:24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customHeight="1" x14ac:dyDescent="0.2">
      <c r="A13" s="276" t="s">
        <v>11385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customHeight="1" x14ac:dyDescent="0.2">
      <c r="A14" s="283" t="s">
        <v>14183</v>
      </c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">
      <c r="A15" s="284" t="s">
        <v>13944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">
      <c r="A16" s="103" t="s">
        <v>11097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15413</v>
      </c>
      <c r="Q18" s="279" t="s">
        <v>15414</v>
      </c>
      <c r="R18" s="285"/>
      <c r="S18" s="285"/>
      <c r="T18" s="285"/>
      <c r="U18" s="285" t="s">
        <v>14151</v>
      </c>
      <c r="V18" s="285"/>
      <c r="W18" s="285"/>
      <c r="X18" s="285"/>
      <c r="Y18" s="285"/>
      <c r="Z18" s="285" t="s">
        <v>14152</v>
      </c>
      <c r="AA18" s="285"/>
      <c r="AB18" s="285"/>
      <c r="AC18" s="285"/>
    </row>
    <row r="19" spans="1:30" ht="38.25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14153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14165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25" t="s">
        <v>14166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10</v>
      </c>
      <c r="Q21" s="197">
        <v>1</v>
      </c>
      <c r="R21" s="197">
        <v>1</v>
      </c>
      <c r="S21" s="197">
        <v>1</v>
      </c>
      <c r="T21" s="197">
        <v>0</v>
      </c>
      <c r="U21" s="197">
        <v>1</v>
      </c>
      <c r="V21" s="197">
        <v>1</v>
      </c>
      <c r="W21" s="197">
        <v>1</v>
      </c>
      <c r="X21" s="197">
        <v>1</v>
      </c>
      <c r="Y21" s="197">
        <v>1</v>
      </c>
      <c r="Z21" s="197">
        <v>1</v>
      </c>
      <c r="AA21" s="197">
        <v>1</v>
      </c>
      <c r="AB21" s="197">
        <v>0</v>
      </c>
      <c r="AC21" s="197">
        <v>0</v>
      </c>
      <c r="AD21" s="24"/>
    </row>
    <row r="22" spans="1:30" ht="15.75" x14ac:dyDescent="0.25">
      <c r="A22" s="25" t="s">
        <v>14167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33</v>
      </c>
      <c r="Q22" s="197">
        <v>3</v>
      </c>
      <c r="R22" s="197">
        <v>4</v>
      </c>
      <c r="S22" s="197">
        <v>2</v>
      </c>
      <c r="T22" s="197">
        <v>0</v>
      </c>
      <c r="U22" s="197">
        <v>4</v>
      </c>
      <c r="V22" s="197">
        <v>8</v>
      </c>
      <c r="W22" s="197">
        <v>1</v>
      </c>
      <c r="X22" s="197">
        <v>3</v>
      </c>
      <c r="Y22" s="197">
        <v>4</v>
      </c>
      <c r="Z22" s="197">
        <v>1</v>
      </c>
      <c r="AA22" s="197">
        <v>3</v>
      </c>
      <c r="AB22" s="197">
        <v>0</v>
      </c>
      <c r="AC22" s="197">
        <v>0</v>
      </c>
      <c r="AD22" s="24"/>
    </row>
    <row r="23" spans="1:30" ht="15.75" customHeight="1" x14ac:dyDescent="0.25">
      <c r="A23" s="25" t="s">
        <v>14168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25" t="s">
        <v>14167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 x14ac:dyDescent="0.25">
      <c r="A25" s="25" t="s">
        <v>14169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 x14ac:dyDescent="0.25">
      <c r="A26" s="25" t="s">
        <v>14167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25" t="s">
        <v>14170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25" t="s">
        <v>14167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 x14ac:dyDescent="0.25">
      <c r="A29" s="25" t="s">
        <v>20396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10</v>
      </c>
      <c r="Q29" s="197">
        <v>1</v>
      </c>
      <c r="R29" s="197">
        <v>1</v>
      </c>
      <c r="S29" s="197">
        <v>1</v>
      </c>
      <c r="T29" s="197">
        <v>0</v>
      </c>
      <c r="U29" s="197">
        <v>1</v>
      </c>
      <c r="V29" s="197">
        <v>1</v>
      </c>
      <c r="W29" s="197">
        <v>1</v>
      </c>
      <c r="X29" s="197">
        <v>1</v>
      </c>
      <c r="Y29" s="197">
        <v>1</v>
      </c>
      <c r="Z29" s="197">
        <v>1</v>
      </c>
      <c r="AA29" s="197">
        <v>1</v>
      </c>
      <c r="AB29" s="197">
        <v>0</v>
      </c>
      <c r="AC29" s="197">
        <v>0</v>
      </c>
      <c r="AD29" s="24"/>
    </row>
    <row r="30" spans="1:30" ht="15.75" x14ac:dyDescent="0.25">
      <c r="A30" s="25" t="s">
        <v>21120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33</v>
      </c>
      <c r="Q30" s="197">
        <v>3</v>
      </c>
      <c r="R30" s="197">
        <v>4</v>
      </c>
      <c r="S30" s="197">
        <v>2</v>
      </c>
      <c r="T30" s="197">
        <v>0</v>
      </c>
      <c r="U30" s="197">
        <v>4</v>
      </c>
      <c r="V30" s="197">
        <v>8</v>
      </c>
      <c r="W30" s="197">
        <v>1</v>
      </c>
      <c r="X30" s="197">
        <v>3</v>
      </c>
      <c r="Y30" s="197">
        <v>4</v>
      </c>
      <c r="Z30" s="197">
        <v>1</v>
      </c>
      <c r="AA30" s="197">
        <v>3</v>
      </c>
      <c r="AB30" s="197">
        <v>0</v>
      </c>
      <c r="AC30" s="197">
        <v>0</v>
      </c>
      <c r="AD30" s="24"/>
    </row>
    <row r="31" spans="1:30" ht="25.5" x14ac:dyDescent="0.25">
      <c r="A31" s="45" t="s">
        <v>14172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33</v>
      </c>
      <c r="Q31" s="197">
        <v>3</v>
      </c>
      <c r="R31" s="197">
        <v>4</v>
      </c>
      <c r="S31" s="197">
        <v>2</v>
      </c>
      <c r="T31" s="197">
        <v>0</v>
      </c>
      <c r="U31" s="197">
        <v>4</v>
      </c>
      <c r="V31" s="197">
        <v>8</v>
      </c>
      <c r="W31" s="197">
        <v>1</v>
      </c>
      <c r="X31" s="197">
        <v>3</v>
      </c>
      <c r="Y31" s="197">
        <v>4</v>
      </c>
      <c r="Z31" s="197">
        <v>1</v>
      </c>
      <c r="AA31" s="197">
        <v>3</v>
      </c>
      <c r="AB31" s="197">
        <v>0</v>
      </c>
      <c r="AC31" s="197">
        <v>0</v>
      </c>
      <c r="AD31" s="24"/>
    </row>
    <row r="32" spans="1:30" ht="15.75" x14ac:dyDescent="0.25">
      <c r="A32" s="45" t="s">
        <v>14173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 x14ac:dyDescent="0.25">
      <c r="A33" s="45" t="s">
        <v>14174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 x14ac:dyDescent="0.25">
      <c r="A34" s="45" t="s">
        <v>14175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 x14ac:dyDescent="0.25">
      <c r="A35" s="45" t="s">
        <v>14176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19</v>
      </c>
      <c r="Q35" s="197">
        <v>1</v>
      </c>
      <c r="R35" s="197">
        <v>1</v>
      </c>
      <c r="S35" s="197">
        <v>2</v>
      </c>
      <c r="T35" s="197">
        <v>0</v>
      </c>
      <c r="U35" s="197">
        <v>3</v>
      </c>
      <c r="V35" s="197">
        <v>5</v>
      </c>
      <c r="W35" s="197">
        <v>1</v>
      </c>
      <c r="X35" s="197">
        <v>1</v>
      </c>
      <c r="Y35" s="197">
        <v>1</v>
      </c>
      <c r="Z35" s="197">
        <v>1</v>
      </c>
      <c r="AA35" s="197">
        <v>3</v>
      </c>
      <c r="AB35" s="197">
        <v>0</v>
      </c>
      <c r="AC35" s="197">
        <v>0</v>
      </c>
      <c r="AD35" s="24"/>
    </row>
    <row r="36" spans="1:30" ht="15.75" x14ac:dyDescent="0.25">
      <c r="A36" s="45" t="s">
        <v>14177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 x14ac:dyDescent="0.25">
      <c r="A37" s="45" t="s">
        <v>14178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 x14ac:dyDescent="0.25">
      <c r="A38" s="45" t="s">
        <v>21119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 x14ac:dyDescent="0.25">
      <c r="A39" s="45" t="s">
        <v>14179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 x14ac:dyDescent="0.25">
      <c r="A40" s="45" t="s">
        <v>14180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 x14ac:dyDescent="0.25">
      <c r="A41" s="45" t="s">
        <v>21121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 x14ac:dyDescent="0.25">
      <c r="A42" s="45" t="s">
        <v>14181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 x14ac:dyDescent="0.25">
      <c r="A43" s="45" t="s">
        <v>14182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5" t="s">
        <v>13024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 x14ac:dyDescent="0.2">
      <c r="A15" s="103" t="s">
        <v>11097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6" t="s">
        <v>17728</v>
      </c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7"/>
    </row>
    <row r="18" spans="1:27" ht="21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17729</v>
      </c>
      <c r="Q18" s="279" t="s">
        <v>13614</v>
      </c>
      <c r="R18" s="279"/>
      <c r="S18" s="279" t="s">
        <v>17730</v>
      </c>
      <c r="T18" s="279" t="s">
        <v>13614</v>
      </c>
      <c r="U18" s="279"/>
      <c r="V18" s="279" t="s">
        <v>17731</v>
      </c>
      <c r="W18" s="279" t="s">
        <v>13614</v>
      </c>
      <c r="X18" s="279"/>
      <c r="Y18" s="279" t="s">
        <v>17732</v>
      </c>
      <c r="Z18" s="279" t="s">
        <v>13614</v>
      </c>
      <c r="AA18" s="279"/>
    </row>
    <row r="19" spans="1:27" ht="10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17733</v>
      </c>
      <c r="S19" s="279"/>
      <c r="T19" s="23" t="s">
        <v>16448</v>
      </c>
      <c r="U19" s="23" t="s">
        <v>13039</v>
      </c>
      <c r="V19" s="279"/>
      <c r="W19" s="23" t="s">
        <v>16448</v>
      </c>
      <c r="X19" s="23" t="s">
        <v>13040</v>
      </c>
      <c r="Y19" s="279"/>
      <c r="Z19" s="23" t="s">
        <v>16448</v>
      </c>
      <c r="AA19" s="23" t="s">
        <v>13041</v>
      </c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5" t="s">
        <v>13025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 x14ac:dyDescent="0.2">
      <c r="A15" s="103" t="s">
        <v>13945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6" t="s">
        <v>17728</v>
      </c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7"/>
    </row>
    <row r="18" spans="1:27" ht="21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17729</v>
      </c>
      <c r="Q18" s="279" t="s">
        <v>13614</v>
      </c>
      <c r="R18" s="279"/>
      <c r="S18" s="279" t="s">
        <v>17730</v>
      </c>
      <c r="T18" s="279" t="s">
        <v>13614</v>
      </c>
      <c r="U18" s="279"/>
      <c r="V18" s="279" t="s">
        <v>17731</v>
      </c>
      <c r="W18" s="279" t="s">
        <v>13614</v>
      </c>
      <c r="X18" s="279"/>
      <c r="Y18" s="279" t="s">
        <v>17732</v>
      </c>
      <c r="Z18" s="279" t="s">
        <v>13614</v>
      </c>
      <c r="AA18" s="279"/>
    </row>
    <row r="19" spans="1:27" ht="10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17733</v>
      </c>
      <c r="S19" s="279"/>
      <c r="T19" s="23" t="s">
        <v>16448</v>
      </c>
      <c r="U19" s="23" t="s">
        <v>13039</v>
      </c>
      <c r="V19" s="279"/>
      <c r="W19" s="23" t="s">
        <v>16448</v>
      </c>
      <c r="X19" s="23" t="s">
        <v>13040</v>
      </c>
      <c r="Y19" s="279"/>
      <c r="Z19" s="23" t="s">
        <v>16448</v>
      </c>
      <c r="AA19" s="23" t="s">
        <v>13041</v>
      </c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5" t="s">
        <v>11572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 x14ac:dyDescent="0.2">
      <c r="A15" s="103" t="s">
        <v>13946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6" t="s">
        <v>17728</v>
      </c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7"/>
    </row>
    <row r="18" spans="1:27" ht="21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17729</v>
      </c>
      <c r="Q18" s="279" t="s">
        <v>13614</v>
      </c>
      <c r="R18" s="279"/>
      <c r="S18" s="279" t="s">
        <v>17730</v>
      </c>
      <c r="T18" s="279" t="s">
        <v>13614</v>
      </c>
      <c r="U18" s="279"/>
      <c r="V18" s="279" t="s">
        <v>17731</v>
      </c>
      <c r="W18" s="279" t="s">
        <v>13614</v>
      </c>
      <c r="X18" s="279"/>
      <c r="Y18" s="279" t="s">
        <v>17732</v>
      </c>
      <c r="Z18" s="279" t="s">
        <v>13614</v>
      </c>
      <c r="AA18" s="279"/>
    </row>
    <row r="19" spans="1:27" ht="10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17733</v>
      </c>
      <c r="S19" s="279"/>
      <c r="T19" s="23" t="s">
        <v>16448</v>
      </c>
      <c r="U19" s="23" t="s">
        <v>13039</v>
      </c>
      <c r="V19" s="279"/>
      <c r="W19" s="23" t="s">
        <v>16448</v>
      </c>
      <c r="X19" s="23" t="s">
        <v>13040</v>
      </c>
      <c r="Y19" s="279"/>
      <c r="Z19" s="23" t="s">
        <v>16448</v>
      </c>
      <c r="AA19" s="23" t="s">
        <v>13041</v>
      </c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6" t="s">
        <v>11573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 x14ac:dyDescent="0.2">
      <c r="A16" s="103" t="s">
        <v>11097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 x14ac:dyDescent="0.2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6" t="s">
        <v>11574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 x14ac:dyDescent="0.2">
      <c r="A16" s="103" t="s">
        <v>13945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 x14ac:dyDescent="0.2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6" t="s">
        <v>11580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 x14ac:dyDescent="0.2">
      <c r="A16" s="103" t="s">
        <v>13946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 x14ac:dyDescent="0.2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6" t="s">
        <v>20398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 x14ac:dyDescent="0.2">
      <c r="A16" s="292" t="s">
        <v>5385</v>
      </c>
      <c r="B16" s="292"/>
      <c r="C16" s="292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 x14ac:dyDescent="0.2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t="12.75" hidden="1" customHeight="1" x14ac:dyDescent="0.2"/>
    <row r="3" spans="1:28" ht="12.75" hidden="1" customHeight="1" x14ac:dyDescent="0.2"/>
    <row r="4" spans="1:28" ht="12.75" hidden="1" customHeight="1" x14ac:dyDescent="0.2"/>
    <row r="5" spans="1:28" ht="12.75" hidden="1" customHeight="1" x14ac:dyDescent="0.2"/>
    <row r="6" spans="1:28" ht="12.75" hidden="1" customHeight="1" x14ac:dyDescent="0.2"/>
    <row r="7" spans="1:28" ht="12.75" hidden="1" customHeight="1" x14ac:dyDescent="0.2"/>
    <row r="8" spans="1:28" ht="12.75" hidden="1" customHeight="1" x14ac:dyDescent="0.2"/>
    <row r="9" spans="1:28" ht="12.75" hidden="1" customHeight="1" x14ac:dyDescent="0.2"/>
    <row r="10" spans="1:28" ht="12.75" hidden="1" customHeight="1" x14ac:dyDescent="0.2"/>
    <row r="11" spans="1:28" ht="12.75" hidden="1" customHeight="1" x14ac:dyDescent="0.2"/>
    <row r="12" spans="1:28" ht="12.75" hidden="1" customHeight="1" x14ac:dyDescent="0.2"/>
    <row r="13" spans="1:28" ht="12.75" hidden="1" customHeight="1" x14ac:dyDescent="0.2"/>
    <row r="14" spans="1:28" s="46" customFormat="1" ht="20.100000000000001" customHeight="1" x14ac:dyDescent="0.2">
      <c r="A14" s="275" t="s">
        <v>13205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 x14ac:dyDescent="0.2">
      <c r="A15" s="103" t="s">
        <v>11097</v>
      </c>
    </row>
    <row r="16" spans="1:28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17023</v>
      </c>
      <c r="Q17" s="294" t="s">
        <v>16353</v>
      </c>
      <c r="R17" s="279" t="s">
        <v>16782</v>
      </c>
      <c r="S17" s="279"/>
      <c r="T17" s="279"/>
      <c r="U17" s="279"/>
      <c r="V17" s="279"/>
      <c r="W17" s="279"/>
      <c r="X17" s="279" t="s">
        <v>7075</v>
      </c>
      <c r="Y17" s="279" t="s">
        <v>16783</v>
      </c>
      <c r="Z17" s="279"/>
      <c r="AA17" s="279"/>
      <c r="AB17" s="279"/>
    </row>
    <row r="18" spans="1:28" ht="39.950000000000003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5"/>
      <c r="R18" s="279" t="s">
        <v>16784</v>
      </c>
      <c r="S18" s="279"/>
      <c r="T18" s="279"/>
      <c r="U18" s="279"/>
      <c r="V18" s="279" t="s">
        <v>16785</v>
      </c>
      <c r="W18" s="279" t="s">
        <v>15822</v>
      </c>
      <c r="X18" s="279"/>
      <c r="Y18" s="279" t="s">
        <v>16784</v>
      </c>
      <c r="Z18" s="279" t="s">
        <v>15823</v>
      </c>
      <c r="AA18" s="294" t="s">
        <v>15824</v>
      </c>
      <c r="AB18" s="279" t="s">
        <v>17732</v>
      </c>
    </row>
    <row r="19" spans="1:2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11373</v>
      </c>
      <c r="S19" s="23" t="s">
        <v>14154</v>
      </c>
      <c r="T19" s="23" t="s">
        <v>14155</v>
      </c>
      <c r="U19" s="23" t="s">
        <v>14156</v>
      </c>
      <c r="V19" s="279"/>
      <c r="W19" s="279"/>
      <c r="X19" s="279"/>
      <c r="Y19" s="279"/>
      <c r="Z19" s="279"/>
      <c r="AA19" s="296"/>
      <c r="AB19" s="279"/>
    </row>
    <row r="20" spans="1:2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 x14ac:dyDescent="0.25">
      <c r="A21" s="75" t="s">
        <v>15825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15826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 x14ac:dyDescent="0.25">
      <c r="A22" s="78" t="s">
        <v>15827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15828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 x14ac:dyDescent="0.25">
      <c r="A23" s="78" t="s">
        <v>15829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15830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 x14ac:dyDescent="0.25">
      <c r="A24" s="78" t="s">
        <v>15831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15832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 x14ac:dyDescent="0.25">
      <c r="A25" s="78" t="s">
        <v>15833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15834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 x14ac:dyDescent="0.25">
      <c r="A26" s="78" t="s">
        <v>15835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15836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 x14ac:dyDescent="0.25">
      <c r="A27" s="78" t="s">
        <v>15837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15838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 x14ac:dyDescent="0.25">
      <c r="A28" s="78" t="s">
        <v>15839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15840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 x14ac:dyDescent="0.25">
      <c r="A29" s="78" t="s">
        <v>15841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15842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 x14ac:dyDescent="0.25">
      <c r="A30" s="78" t="s">
        <v>15843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15844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 x14ac:dyDescent="0.25">
      <c r="A31" s="78" t="s">
        <v>15845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15846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 x14ac:dyDescent="0.25">
      <c r="A32" s="78" t="s">
        <v>15847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15848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 x14ac:dyDescent="0.25">
      <c r="A33" s="78" t="s">
        <v>15849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15850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 x14ac:dyDescent="0.25">
      <c r="A34" s="78" t="s">
        <v>15851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15852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 x14ac:dyDescent="0.25">
      <c r="A35" s="78" t="s">
        <v>15853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15854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 x14ac:dyDescent="0.25">
      <c r="A36" s="78" t="s">
        <v>15855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15856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 x14ac:dyDescent="0.25">
      <c r="A37" s="78" t="s">
        <v>15857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15858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 x14ac:dyDescent="0.25">
      <c r="A38" s="78" t="s">
        <v>15859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15860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 x14ac:dyDescent="0.25">
      <c r="A39" s="78" t="s">
        <v>15861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15862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 x14ac:dyDescent="0.25">
      <c r="A40" s="78" t="s">
        <v>15863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15864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 x14ac:dyDescent="0.25">
      <c r="A41" s="78" t="s">
        <v>15865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15866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 x14ac:dyDescent="0.25">
      <c r="A42" s="78" t="s">
        <v>15867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15868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 x14ac:dyDescent="0.25">
      <c r="A43" s="78" t="s">
        <v>15869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15870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 x14ac:dyDescent="0.25">
      <c r="A44" s="78" t="s">
        <v>15871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15872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 x14ac:dyDescent="0.25">
      <c r="A45" s="78" t="s">
        <v>15873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15874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 x14ac:dyDescent="0.25">
      <c r="A46" s="78" t="s">
        <v>15875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15876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 x14ac:dyDescent="0.25">
      <c r="A47" s="78" t="s">
        <v>15877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15878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 x14ac:dyDescent="0.25">
      <c r="A48" s="78" t="s">
        <v>15879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15880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 x14ac:dyDescent="0.25">
      <c r="A49" s="78" t="s">
        <v>15881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15882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 x14ac:dyDescent="0.25">
      <c r="A50" s="78" t="s">
        <v>15883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15884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 x14ac:dyDescent="0.25">
      <c r="A51" s="78" t="s">
        <v>15885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15886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 x14ac:dyDescent="0.25">
      <c r="A52" s="78" t="s">
        <v>15887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15888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 x14ac:dyDescent="0.25">
      <c r="A53" s="78" t="s">
        <v>15889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15890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 x14ac:dyDescent="0.25">
      <c r="A54" s="78" t="s">
        <v>15891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15892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 x14ac:dyDescent="0.25">
      <c r="A55" s="78" t="s">
        <v>16922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16923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 x14ac:dyDescent="0.25">
      <c r="A56" s="78" t="s">
        <v>16924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16925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 x14ac:dyDescent="0.25">
      <c r="A57" s="78" t="s">
        <v>16926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16927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 x14ac:dyDescent="0.25">
      <c r="A58" s="78" t="s">
        <v>16928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16929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 x14ac:dyDescent="0.25">
      <c r="A59" s="78" t="s">
        <v>16930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16931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 x14ac:dyDescent="0.25">
      <c r="A60" s="78" t="s">
        <v>16932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16933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 x14ac:dyDescent="0.25">
      <c r="A61" s="78" t="s">
        <v>16934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16935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 x14ac:dyDescent="0.25">
      <c r="A62" s="78" t="s">
        <v>16936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16937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 x14ac:dyDescent="0.25">
      <c r="A63" s="78" t="s">
        <v>16938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16939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 x14ac:dyDescent="0.25">
      <c r="A64" s="78" t="s">
        <v>16940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16941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 x14ac:dyDescent="0.25">
      <c r="A65" s="78" t="s">
        <v>16942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16943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 x14ac:dyDescent="0.25">
      <c r="A66" s="78" t="s">
        <v>16944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16945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 x14ac:dyDescent="0.25">
      <c r="A67" s="78" t="s">
        <v>16946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16947</v>
      </c>
      <c r="Q67" s="197">
        <v>33</v>
      </c>
      <c r="R67" s="197">
        <v>3</v>
      </c>
      <c r="S67" s="197">
        <v>4</v>
      </c>
      <c r="T67" s="197">
        <v>2</v>
      </c>
      <c r="U67" s="197">
        <v>0</v>
      </c>
      <c r="V67" s="197">
        <v>20</v>
      </c>
      <c r="W67" s="197">
        <v>4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 x14ac:dyDescent="0.25">
      <c r="A68" s="78" t="s">
        <v>16948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16949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 x14ac:dyDescent="0.25">
      <c r="A69" s="78" t="s">
        <v>16950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16951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 x14ac:dyDescent="0.25">
      <c r="A70" s="78" t="s">
        <v>16952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16953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 x14ac:dyDescent="0.25">
      <c r="A71" s="78" t="s">
        <v>16954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16955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 x14ac:dyDescent="0.25">
      <c r="A72" s="78" t="s">
        <v>16956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16957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 x14ac:dyDescent="0.25">
      <c r="A73" s="78" t="s">
        <v>16958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16959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 x14ac:dyDescent="0.25">
      <c r="A74" s="78" t="s">
        <v>16960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16961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 x14ac:dyDescent="0.25">
      <c r="A75" s="78" t="s">
        <v>16962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16963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 x14ac:dyDescent="0.25">
      <c r="A76" s="78" t="s">
        <v>16964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16965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 x14ac:dyDescent="0.25">
      <c r="A77" s="78" t="s">
        <v>16966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16967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 x14ac:dyDescent="0.25">
      <c r="A78" s="78" t="s">
        <v>16968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16969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 x14ac:dyDescent="0.25">
      <c r="A79" s="78" t="s">
        <v>16970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16971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 x14ac:dyDescent="0.25">
      <c r="A80" s="78" t="s">
        <v>16972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16973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 x14ac:dyDescent="0.25">
      <c r="A81" s="78" t="s">
        <v>16974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16975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 x14ac:dyDescent="0.25">
      <c r="A82" s="78" t="s">
        <v>16976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16977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 x14ac:dyDescent="0.25">
      <c r="A83" s="78" t="s">
        <v>16978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16979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 x14ac:dyDescent="0.25">
      <c r="A84" s="78" t="s">
        <v>16980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16981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 x14ac:dyDescent="0.25">
      <c r="A85" s="78" t="s">
        <v>16982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16983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 x14ac:dyDescent="0.25">
      <c r="A86" s="78" t="s">
        <v>16984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16985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 x14ac:dyDescent="0.25">
      <c r="A87" s="78" t="s">
        <v>16986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16987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 x14ac:dyDescent="0.25">
      <c r="A88" s="78" t="s">
        <v>16988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16989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 x14ac:dyDescent="0.25">
      <c r="A89" s="78" t="s">
        <v>16990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16991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 x14ac:dyDescent="0.25">
      <c r="A90" s="78" t="s">
        <v>16992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16993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 x14ac:dyDescent="0.25">
      <c r="A91" s="78" t="s">
        <v>16994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16995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 x14ac:dyDescent="0.25">
      <c r="A92" s="78" t="s">
        <v>16996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16997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 x14ac:dyDescent="0.25">
      <c r="A93" s="78" t="s">
        <v>16998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16999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 x14ac:dyDescent="0.25">
      <c r="A94" s="78" t="s">
        <v>17000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17001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 x14ac:dyDescent="0.25">
      <c r="A95" s="78" t="s">
        <v>17002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17003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 x14ac:dyDescent="0.25">
      <c r="A96" s="78" t="s">
        <v>17004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17005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 x14ac:dyDescent="0.25">
      <c r="A97" s="78" t="s">
        <v>17006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17007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 x14ac:dyDescent="0.25">
      <c r="A98" s="78" t="s">
        <v>17008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17009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 x14ac:dyDescent="0.25">
      <c r="A99" s="78" t="s">
        <v>17010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17011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 x14ac:dyDescent="0.25">
      <c r="A100" s="78" t="s">
        <v>17012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17013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 x14ac:dyDescent="0.25">
      <c r="A101" s="78" t="s">
        <v>17014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17015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 x14ac:dyDescent="0.25">
      <c r="A102" s="78" t="s">
        <v>17016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17017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 x14ac:dyDescent="0.25">
      <c r="A103" s="78" t="s">
        <v>17018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17019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 x14ac:dyDescent="0.25">
      <c r="A104" s="78" t="s">
        <v>17020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 x14ac:dyDescent="0.25">
      <c r="A105" s="81" t="s">
        <v>17021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15826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 x14ac:dyDescent="0.25">
      <c r="A106" s="78" t="s">
        <v>15827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15828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 x14ac:dyDescent="0.25">
      <c r="A107" s="78" t="s">
        <v>15829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15830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 x14ac:dyDescent="0.25">
      <c r="A108" s="78" t="s">
        <v>15831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15832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 x14ac:dyDescent="0.25">
      <c r="A109" s="78" t="s">
        <v>15833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15834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 x14ac:dyDescent="0.25">
      <c r="A110" s="78" t="s">
        <v>15835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15836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 x14ac:dyDescent="0.25">
      <c r="A111" s="78" t="s">
        <v>15837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15838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 x14ac:dyDescent="0.25">
      <c r="A112" s="78" t="s">
        <v>15839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15840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 x14ac:dyDescent="0.25">
      <c r="A113" s="78" t="s">
        <v>15841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15842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 x14ac:dyDescent="0.25">
      <c r="A114" s="78" t="s">
        <v>15843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15844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 x14ac:dyDescent="0.25">
      <c r="A115" s="78" t="s">
        <v>15845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15846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 x14ac:dyDescent="0.25">
      <c r="A116" s="78" t="s">
        <v>15847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15848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 x14ac:dyDescent="0.25">
      <c r="A117" s="78" t="s">
        <v>15849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15850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 x14ac:dyDescent="0.25">
      <c r="A118" s="78" t="s">
        <v>15851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15852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 x14ac:dyDescent="0.25">
      <c r="A119" s="78" t="s">
        <v>15853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15854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 x14ac:dyDescent="0.25">
      <c r="A120" s="78" t="s">
        <v>15855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15856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 x14ac:dyDescent="0.25">
      <c r="A121" s="78" t="s">
        <v>15857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15858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 x14ac:dyDescent="0.25">
      <c r="A122" s="78" t="s">
        <v>15859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15860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 x14ac:dyDescent="0.25">
      <c r="A123" s="78" t="s">
        <v>15861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15862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 x14ac:dyDescent="0.25">
      <c r="A124" s="78" t="s">
        <v>15863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15864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 x14ac:dyDescent="0.25">
      <c r="A125" s="78" t="s">
        <v>15865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15866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 x14ac:dyDescent="0.25">
      <c r="A126" s="78" t="s">
        <v>15867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15868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 x14ac:dyDescent="0.25">
      <c r="A127" s="78" t="s">
        <v>15869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15870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 x14ac:dyDescent="0.25">
      <c r="A128" s="78" t="s">
        <v>15871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15872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 x14ac:dyDescent="0.25">
      <c r="A129" s="78" t="s">
        <v>15873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15874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 x14ac:dyDescent="0.25">
      <c r="A130" s="78" t="s">
        <v>15875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15876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 x14ac:dyDescent="0.25">
      <c r="A131" s="78" t="s">
        <v>15877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15878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 x14ac:dyDescent="0.25">
      <c r="A132" s="78" t="s">
        <v>15879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15880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 x14ac:dyDescent="0.25">
      <c r="A133" s="78" t="s">
        <v>15881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15882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 x14ac:dyDescent="0.25">
      <c r="A134" s="78" t="s">
        <v>15883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15884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 x14ac:dyDescent="0.25">
      <c r="A135" s="78" t="s">
        <v>15885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15886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 x14ac:dyDescent="0.25">
      <c r="A136" s="78" t="s">
        <v>15887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15888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 x14ac:dyDescent="0.25">
      <c r="A137" s="78" t="s">
        <v>15889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15890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 x14ac:dyDescent="0.25">
      <c r="A138" s="78" t="s">
        <v>15891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15892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 x14ac:dyDescent="0.25">
      <c r="A139" s="78" t="s">
        <v>16922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16923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 x14ac:dyDescent="0.25">
      <c r="A140" s="78" t="s">
        <v>16924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16925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 x14ac:dyDescent="0.25">
      <c r="A141" s="78" t="s">
        <v>16926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16927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 x14ac:dyDescent="0.25">
      <c r="A142" s="78" t="s">
        <v>16928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16929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 x14ac:dyDescent="0.25">
      <c r="A143" s="78" t="s">
        <v>16930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16931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 x14ac:dyDescent="0.25">
      <c r="A144" s="78" t="s">
        <v>16932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16933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 x14ac:dyDescent="0.25">
      <c r="A145" s="78" t="s">
        <v>16934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16935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 x14ac:dyDescent="0.25">
      <c r="A146" s="78" t="s">
        <v>16936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16937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 x14ac:dyDescent="0.25">
      <c r="A147" s="78" t="s">
        <v>16938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16939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 x14ac:dyDescent="0.25">
      <c r="A148" s="78" t="s">
        <v>16940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16941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 x14ac:dyDescent="0.25">
      <c r="A149" s="78" t="s">
        <v>16942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16943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 x14ac:dyDescent="0.25">
      <c r="A150" s="78" t="s">
        <v>16944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16945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 x14ac:dyDescent="0.25">
      <c r="A151" s="78" t="s">
        <v>16948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16949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 x14ac:dyDescent="0.25">
      <c r="A152" s="78" t="s">
        <v>16950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16951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 x14ac:dyDescent="0.25">
      <c r="A153" s="78" t="s">
        <v>16952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16953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 x14ac:dyDescent="0.25">
      <c r="A154" s="78" t="s">
        <v>16954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16955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 x14ac:dyDescent="0.25">
      <c r="A155" s="78" t="s">
        <v>16956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16957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 x14ac:dyDescent="0.25">
      <c r="A156" s="78" t="s">
        <v>16958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16959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 x14ac:dyDescent="0.25">
      <c r="A157" s="78" t="s">
        <v>16960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16961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 x14ac:dyDescent="0.25">
      <c r="A158" s="78" t="s">
        <v>16962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16963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 x14ac:dyDescent="0.25">
      <c r="A159" s="78" t="s">
        <v>16964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16965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 x14ac:dyDescent="0.25">
      <c r="A160" s="78" t="s">
        <v>16966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16967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 x14ac:dyDescent="0.25">
      <c r="A161" s="78" t="s">
        <v>16968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16969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 x14ac:dyDescent="0.25">
      <c r="A162" s="78" t="s">
        <v>16970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16971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 x14ac:dyDescent="0.25">
      <c r="A163" s="78" t="s">
        <v>16972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16973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 x14ac:dyDescent="0.25">
      <c r="A164" s="78" t="s">
        <v>16974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16975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 x14ac:dyDescent="0.25">
      <c r="A165" s="78" t="s">
        <v>16976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16977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 x14ac:dyDescent="0.25">
      <c r="A166" s="78" t="s">
        <v>16978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16979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 x14ac:dyDescent="0.25">
      <c r="A167" s="78" t="s">
        <v>16980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16981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 x14ac:dyDescent="0.25">
      <c r="A168" s="78" t="s">
        <v>16982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16983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 x14ac:dyDescent="0.25">
      <c r="A169" s="78" t="s">
        <v>16984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16985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 x14ac:dyDescent="0.25">
      <c r="A170" s="78" t="s">
        <v>16986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16987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 x14ac:dyDescent="0.25">
      <c r="A171" s="78" t="s">
        <v>16988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16989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 x14ac:dyDescent="0.25">
      <c r="A172" s="78" t="s">
        <v>16990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16991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 x14ac:dyDescent="0.25">
      <c r="A173" s="78" t="s">
        <v>16992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16993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 x14ac:dyDescent="0.25">
      <c r="A174" s="78" t="s">
        <v>16994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16995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 x14ac:dyDescent="0.25">
      <c r="A175" s="78" t="s">
        <v>16996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16997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 x14ac:dyDescent="0.25">
      <c r="A176" s="78" t="s">
        <v>16998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16999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 x14ac:dyDescent="0.25">
      <c r="A177" s="78" t="s">
        <v>17000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17001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 x14ac:dyDescent="0.25">
      <c r="A178" s="78" t="s">
        <v>17002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17003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 x14ac:dyDescent="0.25">
      <c r="A179" s="78" t="s">
        <v>17004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17005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 x14ac:dyDescent="0.25">
      <c r="A180" s="78" t="s">
        <v>17006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17007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 x14ac:dyDescent="0.25">
      <c r="A181" s="78" t="s">
        <v>17008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17009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 x14ac:dyDescent="0.25">
      <c r="A182" s="78" t="s">
        <v>17010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17011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 x14ac:dyDescent="0.25">
      <c r="A183" s="78" t="s">
        <v>17012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17013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 x14ac:dyDescent="0.25">
      <c r="A184" s="78" t="s">
        <v>17014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17015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 x14ac:dyDescent="0.25">
      <c r="A185" s="78" t="s">
        <v>17016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17017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 x14ac:dyDescent="0.25">
      <c r="A186" s="78" t="s">
        <v>17018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17019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 x14ac:dyDescent="0.25">
      <c r="A187" s="78" t="s">
        <v>17020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 x14ac:dyDescent="0.25">
      <c r="A188" s="81" t="s">
        <v>17022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6" customFormat="1" ht="20.100000000000001" customHeight="1" x14ac:dyDescent="0.2">
      <c r="A14" s="275" t="s">
        <v>11096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 x14ac:dyDescent="0.2">
      <c r="A15" s="103" t="s">
        <v>13945</v>
      </c>
    </row>
    <row r="16" spans="1:28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17023</v>
      </c>
      <c r="Q17" s="279" t="s">
        <v>16353</v>
      </c>
      <c r="R17" s="279" t="s">
        <v>16782</v>
      </c>
      <c r="S17" s="279"/>
      <c r="T17" s="279"/>
      <c r="U17" s="279"/>
      <c r="V17" s="279"/>
      <c r="W17" s="279"/>
      <c r="X17" s="279" t="s">
        <v>7075</v>
      </c>
      <c r="Y17" s="279" t="s">
        <v>16783</v>
      </c>
      <c r="Z17" s="279"/>
      <c r="AA17" s="279"/>
      <c r="AB17" s="279"/>
    </row>
    <row r="18" spans="1:28" ht="39.950000000000003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 t="s">
        <v>16784</v>
      </c>
      <c r="S18" s="279"/>
      <c r="T18" s="279"/>
      <c r="U18" s="279"/>
      <c r="V18" s="279" t="s">
        <v>16785</v>
      </c>
      <c r="W18" s="279" t="s">
        <v>15822</v>
      </c>
      <c r="X18" s="279"/>
      <c r="Y18" s="279" t="s">
        <v>16784</v>
      </c>
      <c r="Z18" s="279" t="s">
        <v>15823</v>
      </c>
      <c r="AA18" s="294" t="s">
        <v>15824</v>
      </c>
      <c r="AB18" s="279" t="s">
        <v>17732</v>
      </c>
    </row>
    <row r="19" spans="1:2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3" t="s">
        <v>11373</v>
      </c>
      <c r="S19" s="23" t="s">
        <v>14154</v>
      </c>
      <c r="T19" s="23" t="s">
        <v>14155</v>
      </c>
      <c r="U19" s="23" t="s">
        <v>14156</v>
      </c>
      <c r="V19" s="279"/>
      <c r="W19" s="279"/>
      <c r="X19" s="279"/>
      <c r="Y19" s="279"/>
      <c r="Z19" s="279"/>
      <c r="AA19" s="296"/>
      <c r="AB19" s="279"/>
    </row>
    <row r="20" spans="1:2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 x14ac:dyDescent="0.25">
      <c r="A21" s="75" t="s">
        <v>15825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15826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 x14ac:dyDescent="0.25">
      <c r="A22" s="78" t="s">
        <v>15827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15828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 x14ac:dyDescent="0.25">
      <c r="A23" s="78" t="s">
        <v>15829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15830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 x14ac:dyDescent="0.25">
      <c r="A24" s="78" t="s">
        <v>15831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15832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 x14ac:dyDescent="0.25">
      <c r="A25" s="78" t="s">
        <v>15833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15834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 x14ac:dyDescent="0.25">
      <c r="A26" s="78" t="s">
        <v>15835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15836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 x14ac:dyDescent="0.25">
      <c r="A27" s="78" t="s">
        <v>15837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15838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 x14ac:dyDescent="0.25">
      <c r="A28" s="78" t="s">
        <v>15839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15840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 x14ac:dyDescent="0.25">
      <c r="A29" s="78" t="s">
        <v>15841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15842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 x14ac:dyDescent="0.25">
      <c r="A30" s="78" t="s">
        <v>15843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15844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 x14ac:dyDescent="0.25">
      <c r="A31" s="78" t="s">
        <v>15845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15846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 x14ac:dyDescent="0.25">
      <c r="A32" s="78" t="s">
        <v>15847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15848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 x14ac:dyDescent="0.25">
      <c r="A33" s="78" t="s">
        <v>15849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15850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 x14ac:dyDescent="0.25">
      <c r="A34" s="78" t="s">
        <v>15851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15852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 x14ac:dyDescent="0.25">
      <c r="A35" s="78" t="s">
        <v>15853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15854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 x14ac:dyDescent="0.25">
      <c r="A36" s="78" t="s">
        <v>15855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15856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 x14ac:dyDescent="0.25">
      <c r="A37" s="78" t="s">
        <v>15857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15858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 x14ac:dyDescent="0.25">
      <c r="A38" s="78" t="s">
        <v>15859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15860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 x14ac:dyDescent="0.25">
      <c r="A39" s="78" t="s">
        <v>15861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15862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 x14ac:dyDescent="0.25">
      <c r="A40" s="78" t="s">
        <v>15863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15864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 x14ac:dyDescent="0.25">
      <c r="A41" s="78" t="s">
        <v>15865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15866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 x14ac:dyDescent="0.25">
      <c r="A42" s="78" t="s">
        <v>15867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15868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 x14ac:dyDescent="0.25">
      <c r="A43" s="78" t="s">
        <v>15869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15870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 x14ac:dyDescent="0.25">
      <c r="A44" s="78" t="s">
        <v>15871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15872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 x14ac:dyDescent="0.25">
      <c r="A45" s="78" t="s">
        <v>15873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15874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 x14ac:dyDescent="0.25">
      <c r="A46" s="78" t="s">
        <v>15875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15876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 x14ac:dyDescent="0.25">
      <c r="A47" s="78" t="s">
        <v>15877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15878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 x14ac:dyDescent="0.25">
      <c r="A48" s="78" t="s">
        <v>15879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15880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 x14ac:dyDescent="0.25">
      <c r="A49" s="78" t="s">
        <v>15881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15882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 x14ac:dyDescent="0.25">
      <c r="A50" s="78" t="s">
        <v>15883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15884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 x14ac:dyDescent="0.25">
      <c r="A51" s="78" t="s">
        <v>15885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15886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 x14ac:dyDescent="0.25">
      <c r="A52" s="78" t="s">
        <v>15887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15888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 x14ac:dyDescent="0.25">
      <c r="A53" s="78" t="s">
        <v>15889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15890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 x14ac:dyDescent="0.25">
      <c r="A54" s="78" t="s">
        <v>15891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15892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 x14ac:dyDescent="0.25">
      <c r="A55" s="78" t="s">
        <v>16922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16923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 x14ac:dyDescent="0.25">
      <c r="A56" s="78" t="s">
        <v>16924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16925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 x14ac:dyDescent="0.25">
      <c r="A57" s="78" t="s">
        <v>16926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16927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 x14ac:dyDescent="0.25">
      <c r="A58" s="78" t="s">
        <v>16928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16929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 x14ac:dyDescent="0.25">
      <c r="A59" s="78" t="s">
        <v>16930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16931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 x14ac:dyDescent="0.25">
      <c r="A60" s="78" t="s">
        <v>16932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16933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 x14ac:dyDescent="0.25">
      <c r="A61" s="78" t="s">
        <v>16934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16935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 x14ac:dyDescent="0.25">
      <c r="A62" s="78" t="s">
        <v>16936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16937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 x14ac:dyDescent="0.25">
      <c r="A63" s="78" t="s">
        <v>16938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16939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 x14ac:dyDescent="0.25">
      <c r="A64" s="78" t="s">
        <v>16940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16941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 x14ac:dyDescent="0.25">
      <c r="A65" s="78" t="s">
        <v>16942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16943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 x14ac:dyDescent="0.25">
      <c r="A66" s="78" t="s">
        <v>16944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16945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 x14ac:dyDescent="0.25">
      <c r="A67" s="78" t="s">
        <v>16946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16947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 x14ac:dyDescent="0.25">
      <c r="A68" s="78" t="s">
        <v>16948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16949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 x14ac:dyDescent="0.25">
      <c r="A69" s="78" t="s">
        <v>16950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16951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 x14ac:dyDescent="0.25">
      <c r="A70" s="78" t="s">
        <v>16952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16953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 x14ac:dyDescent="0.25">
      <c r="A71" s="78" t="s">
        <v>16954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16955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 x14ac:dyDescent="0.25">
      <c r="A72" s="78" t="s">
        <v>16956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16957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 x14ac:dyDescent="0.25">
      <c r="A73" s="78" t="s">
        <v>16958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16959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 x14ac:dyDescent="0.25">
      <c r="A74" s="78" t="s">
        <v>16960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16961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 x14ac:dyDescent="0.25">
      <c r="A75" s="78" t="s">
        <v>16962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16963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 x14ac:dyDescent="0.25">
      <c r="A76" s="78" t="s">
        <v>16964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16965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 x14ac:dyDescent="0.25">
      <c r="A77" s="78" t="s">
        <v>16966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16967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 x14ac:dyDescent="0.25">
      <c r="A78" s="78" t="s">
        <v>16968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16969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 x14ac:dyDescent="0.25">
      <c r="A79" s="78" t="s">
        <v>16970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16971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 x14ac:dyDescent="0.25">
      <c r="A80" s="78" t="s">
        <v>16972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16973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 x14ac:dyDescent="0.25">
      <c r="A81" s="78" t="s">
        <v>16974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16975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 x14ac:dyDescent="0.25">
      <c r="A82" s="78" t="s">
        <v>16976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16977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 x14ac:dyDescent="0.25">
      <c r="A83" s="78" t="s">
        <v>16978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16979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 x14ac:dyDescent="0.25">
      <c r="A84" s="78" t="s">
        <v>16980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16981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 x14ac:dyDescent="0.25">
      <c r="A85" s="78" t="s">
        <v>16982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16983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 x14ac:dyDescent="0.25">
      <c r="A86" s="78" t="s">
        <v>16984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16985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 x14ac:dyDescent="0.25">
      <c r="A87" s="78" t="s">
        <v>16986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16987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 x14ac:dyDescent="0.25">
      <c r="A88" s="78" t="s">
        <v>16988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16989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 x14ac:dyDescent="0.25">
      <c r="A89" s="78" t="s">
        <v>16990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16991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 x14ac:dyDescent="0.25">
      <c r="A90" s="78" t="s">
        <v>16992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16993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 x14ac:dyDescent="0.25">
      <c r="A91" s="78" t="s">
        <v>16994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16995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 x14ac:dyDescent="0.25">
      <c r="A92" s="78" t="s">
        <v>16996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16997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 x14ac:dyDescent="0.25">
      <c r="A93" s="78" t="s">
        <v>16998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16999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 x14ac:dyDescent="0.25">
      <c r="A94" s="78" t="s">
        <v>17000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17001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 x14ac:dyDescent="0.25">
      <c r="A95" s="78" t="s">
        <v>17002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17003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 x14ac:dyDescent="0.25">
      <c r="A96" s="78" t="s">
        <v>17004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17005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 x14ac:dyDescent="0.25">
      <c r="A97" s="78" t="s">
        <v>17006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17007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 x14ac:dyDescent="0.25">
      <c r="A98" s="78" t="s">
        <v>17008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17009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 x14ac:dyDescent="0.25">
      <c r="A99" s="78" t="s">
        <v>17010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17011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 x14ac:dyDescent="0.25">
      <c r="A100" s="78" t="s">
        <v>17012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17013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 x14ac:dyDescent="0.25">
      <c r="A101" s="78" t="s">
        <v>17014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17015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 x14ac:dyDescent="0.25">
      <c r="A102" s="78" t="s">
        <v>17016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17017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 x14ac:dyDescent="0.25">
      <c r="A103" s="78" t="s">
        <v>17018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17019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 x14ac:dyDescent="0.25">
      <c r="A104" s="78" t="s">
        <v>17020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 x14ac:dyDescent="0.25">
      <c r="A105" s="81" t="s">
        <v>17021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15826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 x14ac:dyDescent="0.25">
      <c r="A106" s="78" t="s">
        <v>15827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15828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 x14ac:dyDescent="0.25">
      <c r="A107" s="78" t="s">
        <v>15829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15830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 x14ac:dyDescent="0.25">
      <c r="A108" s="78" t="s">
        <v>15831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15832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 x14ac:dyDescent="0.25">
      <c r="A109" s="78" t="s">
        <v>15833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15834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 x14ac:dyDescent="0.25">
      <c r="A110" s="78" t="s">
        <v>15835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15836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 x14ac:dyDescent="0.25">
      <c r="A111" s="78" t="s">
        <v>15837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15838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 x14ac:dyDescent="0.25">
      <c r="A112" s="78" t="s">
        <v>15839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15840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 x14ac:dyDescent="0.25">
      <c r="A113" s="78" t="s">
        <v>15841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15842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 x14ac:dyDescent="0.25">
      <c r="A114" s="78" t="s">
        <v>15843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15844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 x14ac:dyDescent="0.25">
      <c r="A115" s="78" t="s">
        <v>15845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15846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 x14ac:dyDescent="0.25">
      <c r="A116" s="78" t="s">
        <v>15847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15848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 x14ac:dyDescent="0.25">
      <c r="A117" s="78" t="s">
        <v>15849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15850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 x14ac:dyDescent="0.25">
      <c r="A118" s="78" t="s">
        <v>15851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15852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 x14ac:dyDescent="0.25">
      <c r="A119" s="78" t="s">
        <v>15853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15854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 x14ac:dyDescent="0.25">
      <c r="A120" s="78" t="s">
        <v>15855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15856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 x14ac:dyDescent="0.25">
      <c r="A121" s="78" t="s">
        <v>15857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15858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 x14ac:dyDescent="0.25">
      <c r="A122" s="78" t="s">
        <v>15859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15860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 x14ac:dyDescent="0.25">
      <c r="A123" s="78" t="s">
        <v>15861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15862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 x14ac:dyDescent="0.25">
      <c r="A124" s="78" t="s">
        <v>15863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15864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 x14ac:dyDescent="0.25">
      <c r="A125" s="78" t="s">
        <v>15865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15866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 x14ac:dyDescent="0.25">
      <c r="A126" s="78" t="s">
        <v>15867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15868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 x14ac:dyDescent="0.25">
      <c r="A127" s="78" t="s">
        <v>15869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15870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 x14ac:dyDescent="0.25">
      <c r="A128" s="78" t="s">
        <v>15871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15872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 x14ac:dyDescent="0.25">
      <c r="A129" s="78" t="s">
        <v>15873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15874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 x14ac:dyDescent="0.25">
      <c r="A130" s="78" t="s">
        <v>15875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15876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 x14ac:dyDescent="0.25">
      <c r="A131" s="78" t="s">
        <v>15877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15878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 x14ac:dyDescent="0.25">
      <c r="A132" s="78" t="s">
        <v>15879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15880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 x14ac:dyDescent="0.25">
      <c r="A133" s="78" t="s">
        <v>15881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15882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 x14ac:dyDescent="0.25">
      <c r="A134" s="78" t="s">
        <v>15883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15884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 x14ac:dyDescent="0.25">
      <c r="A135" s="78" t="s">
        <v>15885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15886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 x14ac:dyDescent="0.25">
      <c r="A136" s="78" t="s">
        <v>15887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15888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 x14ac:dyDescent="0.25">
      <c r="A137" s="78" t="s">
        <v>15889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15890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 x14ac:dyDescent="0.25">
      <c r="A138" s="78" t="s">
        <v>15891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15892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 x14ac:dyDescent="0.25">
      <c r="A139" s="78" t="s">
        <v>16922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16923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 x14ac:dyDescent="0.25">
      <c r="A140" s="78" t="s">
        <v>16924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16925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 x14ac:dyDescent="0.25">
      <c r="A141" s="78" t="s">
        <v>16926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16927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 x14ac:dyDescent="0.25">
      <c r="A142" s="78" t="s">
        <v>16928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16929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 x14ac:dyDescent="0.25">
      <c r="A143" s="78" t="s">
        <v>16930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16931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 x14ac:dyDescent="0.25">
      <c r="A144" s="78" t="s">
        <v>16932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16933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 x14ac:dyDescent="0.25">
      <c r="A145" s="78" t="s">
        <v>16934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16935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 x14ac:dyDescent="0.25">
      <c r="A146" s="78" t="s">
        <v>16936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16937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 x14ac:dyDescent="0.25">
      <c r="A147" s="78" t="s">
        <v>16938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16939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 x14ac:dyDescent="0.25">
      <c r="A148" s="78" t="s">
        <v>16940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16941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 x14ac:dyDescent="0.25">
      <c r="A149" s="78" t="s">
        <v>16942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16943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 x14ac:dyDescent="0.25">
      <c r="A150" s="78" t="s">
        <v>16944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16945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 x14ac:dyDescent="0.25">
      <c r="A151" s="78" t="s">
        <v>16948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16949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 x14ac:dyDescent="0.25">
      <c r="A152" s="78" t="s">
        <v>16950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16951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 x14ac:dyDescent="0.25">
      <c r="A153" s="78" t="s">
        <v>16952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16953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 x14ac:dyDescent="0.25">
      <c r="A154" s="78" t="s">
        <v>16954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16955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 x14ac:dyDescent="0.25">
      <c r="A155" s="78" t="s">
        <v>16956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16957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 x14ac:dyDescent="0.25">
      <c r="A156" s="78" t="s">
        <v>16958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16959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 x14ac:dyDescent="0.25">
      <c r="A157" s="78" t="s">
        <v>16960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16961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 x14ac:dyDescent="0.25">
      <c r="A158" s="78" t="s">
        <v>16962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16963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 x14ac:dyDescent="0.25">
      <c r="A159" s="78" t="s">
        <v>16964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16965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 x14ac:dyDescent="0.25">
      <c r="A160" s="78" t="s">
        <v>16966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16967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 x14ac:dyDescent="0.25">
      <c r="A161" s="78" t="s">
        <v>16968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16969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 x14ac:dyDescent="0.25">
      <c r="A162" s="78" t="s">
        <v>16970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16971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 x14ac:dyDescent="0.25">
      <c r="A163" s="78" t="s">
        <v>16972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16973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 x14ac:dyDescent="0.25">
      <c r="A164" s="78" t="s">
        <v>16974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16975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 x14ac:dyDescent="0.25">
      <c r="A165" s="78" t="s">
        <v>16976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16977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 x14ac:dyDescent="0.25">
      <c r="A166" s="78" t="s">
        <v>16978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16979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 x14ac:dyDescent="0.25">
      <c r="A167" s="78" t="s">
        <v>16980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16981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 x14ac:dyDescent="0.25">
      <c r="A168" s="78" t="s">
        <v>16982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16983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 x14ac:dyDescent="0.25">
      <c r="A169" s="78" t="s">
        <v>16984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16985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 x14ac:dyDescent="0.25">
      <c r="A170" s="78" t="s">
        <v>16986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16987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 x14ac:dyDescent="0.25">
      <c r="A171" s="78" t="s">
        <v>16988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16989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 x14ac:dyDescent="0.25">
      <c r="A172" s="78" t="s">
        <v>16990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16991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 x14ac:dyDescent="0.25">
      <c r="A173" s="78" t="s">
        <v>16992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16993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 x14ac:dyDescent="0.25">
      <c r="A174" s="78" t="s">
        <v>16994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16995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 x14ac:dyDescent="0.25">
      <c r="A175" s="78" t="s">
        <v>16996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16997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 x14ac:dyDescent="0.25">
      <c r="A176" s="78" t="s">
        <v>16998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16999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 x14ac:dyDescent="0.25">
      <c r="A177" s="78" t="s">
        <v>17000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17001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 x14ac:dyDescent="0.25">
      <c r="A178" s="78" t="s">
        <v>17002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17003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 x14ac:dyDescent="0.25">
      <c r="A179" s="78" t="s">
        <v>17004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17005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 x14ac:dyDescent="0.25">
      <c r="A180" s="78" t="s">
        <v>17006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17007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 x14ac:dyDescent="0.25">
      <c r="A181" s="78" t="s">
        <v>17008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17009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 x14ac:dyDescent="0.25">
      <c r="A182" s="78" t="s">
        <v>17010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17011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 x14ac:dyDescent="0.25">
      <c r="A183" s="78" t="s">
        <v>17012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17013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 x14ac:dyDescent="0.25">
      <c r="A184" s="78" t="s">
        <v>17014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17015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 x14ac:dyDescent="0.25">
      <c r="A185" s="78" t="s">
        <v>17016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17017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 x14ac:dyDescent="0.25">
      <c r="A186" s="78" t="s">
        <v>17018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17019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 x14ac:dyDescent="0.25">
      <c r="A187" s="78" t="s">
        <v>17020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 x14ac:dyDescent="0.25">
      <c r="A188" s="81" t="s">
        <v>17022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6" customFormat="1" ht="20.100000000000001" customHeight="1" x14ac:dyDescent="0.2">
      <c r="A14" s="275" t="s">
        <v>11095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 x14ac:dyDescent="0.2">
      <c r="A15" s="103" t="s">
        <v>13946</v>
      </c>
    </row>
    <row r="16" spans="1:28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17023</v>
      </c>
      <c r="Q17" s="279" t="s">
        <v>16353</v>
      </c>
      <c r="R17" s="279" t="s">
        <v>16782</v>
      </c>
      <c r="S17" s="279"/>
      <c r="T17" s="279"/>
      <c r="U17" s="279"/>
      <c r="V17" s="279"/>
      <c r="W17" s="279"/>
      <c r="X17" s="279" t="s">
        <v>7075</v>
      </c>
      <c r="Y17" s="279" t="s">
        <v>16783</v>
      </c>
      <c r="Z17" s="279"/>
      <c r="AA17" s="279"/>
      <c r="AB17" s="279"/>
    </row>
    <row r="18" spans="1:28" ht="39.950000000000003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 t="s">
        <v>16784</v>
      </c>
      <c r="S18" s="279"/>
      <c r="T18" s="279"/>
      <c r="U18" s="279"/>
      <c r="V18" s="279" t="s">
        <v>16785</v>
      </c>
      <c r="W18" s="279" t="s">
        <v>15822</v>
      </c>
      <c r="X18" s="279"/>
      <c r="Y18" s="279" t="s">
        <v>16784</v>
      </c>
      <c r="Z18" s="279" t="s">
        <v>15823</v>
      </c>
      <c r="AA18" s="294" t="s">
        <v>15824</v>
      </c>
      <c r="AB18" s="279" t="s">
        <v>17732</v>
      </c>
    </row>
    <row r="19" spans="1:2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3" t="s">
        <v>11373</v>
      </c>
      <c r="S19" s="23" t="s">
        <v>14154</v>
      </c>
      <c r="T19" s="23" t="s">
        <v>14155</v>
      </c>
      <c r="U19" s="23" t="s">
        <v>14156</v>
      </c>
      <c r="V19" s="279"/>
      <c r="W19" s="279"/>
      <c r="X19" s="279"/>
      <c r="Y19" s="279"/>
      <c r="Z19" s="279"/>
      <c r="AA19" s="296"/>
      <c r="AB19" s="279"/>
    </row>
    <row r="20" spans="1:2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 x14ac:dyDescent="0.25">
      <c r="A21" s="75" t="s">
        <v>15825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15826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 x14ac:dyDescent="0.25">
      <c r="A22" s="78" t="s">
        <v>15827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15828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 x14ac:dyDescent="0.25">
      <c r="A23" s="78" t="s">
        <v>15829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15830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 x14ac:dyDescent="0.25">
      <c r="A24" s="78" t="s">
        <v>15831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15832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 x14ac:dyDescent="0.25">
      <c r="A25" s="78" t="s">
        <v>15833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15834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 x14ac:dyDescent="0.25">
      <c r="A26" s="78" t="s">
        <v>15835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15836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 x14ac:dyDescent="0.25">
      <c r="A27" s="78" t="s">
        <v>15837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15838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 x14ac:dyDescent="0.25">
      <c r="A28" s="78" t="s">
        <v>15839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15840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 x14ac:dyDescent="0.25">
      <c r="A29" s="78" t="s">
        <v>15841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15842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 x14ac:dyDescent="0.25">
      <c r="A30" s="78" t="s">
        <v>15843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15844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 x14ac:dyDescent="0.25">
      <c r="A31" s="78" t="s">
        <v>15845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15846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 x14ac:dyDescent="0.25">
      <c r="A32" s="78" t="s">
        <v>15847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15848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 x14ac:dyDescent="0.25">
      <c r="A33" s="78" t="s">
        <v>15849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15850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 x14ac:dyDescent="0.25">
      <c r="A34" s="78" t="s">
        <v>15851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15852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 x14ac:dyDescent="0.25">
      <c r="A35" s="78" t="s">
        <v>15853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15854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 x14ac:dyDescent="0.25">
      <c r="A36" s="78" t="s">
        <v>15855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15856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 x14ac:dyDescent="0.25">
      <c r="A37" s="78" t="s">
        <v>15857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15858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 x14ac:dyDescent="0.25">
      <c r="A38" s="78" t="s">
        <v>15859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15860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 x14ac:dyDescent="0.25">
      <c r="A39" s="78" t="s">
        <v>15861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15862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 x14ac:dyDescent="0.25">
      <c r="A40" s="78" t="s">
        <v>15863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15864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 x14ac:dyDescent="0.25">
      <c r="A41" s="78" t="s">
        <v>15865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15866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 x14ac:dyDescent="0.25">
      <c r="A42" s="78" t="s">
        <v>15867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15868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 x14ac:dyDescent="0.25">
      <c r="A43" s="78" t="s">
        <v>15869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15870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 x14ac:dyDescent="0.25">
      <c r="A44" s="78" t="s">
        <v>15871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15872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 x14ac:dyDescent="0.25">
      <c r="A45" s="78" t="s">
        <v>15873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15874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 x14ac:dyDescent="0.25">
      <c r="A46" s="78" t="s">
        <v>15875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15876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 x14ac:dyDescent="0.25">
      <c r="A47" s="78" t="s">
        <v>15877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15878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 x14ac:dyDescent="0.25">
      <c r="A48" s="78" t="s">
        <v>15879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15880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 x14ac:dyDescent="0.25">
      <c r="A49" s="78" t="s">
        <v>15881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15882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 x14ac:dyDescent="0.25">
      <c r="A50" s="78" t="s">
        <v>15883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15884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 x14ac:dyDescent="0.25">
      <c r="A51" s="78" t="s">
        <v>15885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15886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 x14ac:dyDescent="0.25">
      <c r="A52" s="78" t="s">
        <v>15887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15888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 x14ac:dyDescent="0.25">
      <c r="A53" s="78" t="s">
        <v>15889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15890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 x14ac:dyDescent="0.25">
      <c r="A54" s="78" t="s">
        <v>15891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15892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 x14ac:dyDescent="0.25">
      <c r="A55" s="78" t="s">
        <v>16922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16923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 x14ac:dyDescent="0.25">
      <c r="A56" s="78" t="s">
        <v>16924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16925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 x14ac:dyDescent="0.25">
      <c r="A57" s="78" t="s">
        <v>16926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16927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 x14ac:dyDescent="0.25">
      <c r="A58" s="78" t="s">
        <v>16928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16929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 x14ac:dyDescent="0.25">
      <c r="A59" s="78" t="s">
        <v>16930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16931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 x14ac:dyDescent="0.25">
      <c r="A60" s="78" t="s">
        <v>16932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16933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 x14ac:dyDescent="0.25">
      <c r="A61" s="78" t="s">
        <v>16934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16935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 x14ac:dyDescent="0.25">
      <c r="A62" s="78" t="s">
        <v>16936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16937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 x14ac:dyDescent="0.25">
      <c r="A63" s="78" t="s">
        <v>16938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16939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 x14ac:dyDescent="0.25">
      <c r="A64" s="78" t="s">
        <v>16940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16941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 x14ac:dyDescent="0.25">
      <c r="A65" s="78" t="s">
        <v>16942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16943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 x14ac:dyDescent="0.25">
      <c r="A66" s="78" t="s">
        <v>16944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16945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 x14ac:dyDescent="0.25">
      <c r="A67" s="78" t="s">
        <v>16946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16947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 x14ac:dyDescent="0.25">
      <c r="A68" s="78" t="s">
        <v>16948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16949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 x14ac:dyDescent="0.25">
      <c r="A69" s="78" t="s">
        <v>16950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16951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 x14ac:dyDescent="0.25">
      <c r="A70" s="78" t="s">
        <v>16952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16953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 x14ac:dyDescent="0.25">
      <c r="A71" s="78" t="s">
        <v>16954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16955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 x14ac:dyDescent="0.25">
      <c r="A72" s="78" t="s">
        <v>16956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16957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 x14ac:dyDescent="0.25">
      <c r="A73" s="78" t="s">
        <v>16958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16959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 x14ac:dyDescent="0.25">
      <c r="A74" s="78" t="s">
        <v>16960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16961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 x14ac:dyDescent="0.25">
      <c r="A75" s="78" t="s">
        <v>16962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16963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 x14ac:dyDescent="0.25">
      <c r="A76" s="78" t="s">
        <v>16964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16965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 x14ac:dyDescent="0.25">
      <c r="A77" s="78" t="s">
        <v>16966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16967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 x14ac:dyDescent="0.25">
      <c r="A78" s="78" t="s">
        <v>16968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16969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 x14ac:dyDescent="0.25">
      <c r="A79" s="78" t="s">
        <v>16970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16971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 x14ac:dyDescent="0.25">
      <c r="A80" s="78" t="s">
        <v>16972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16973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 x14ac:dyDescent="0.25">
      <c r="A81" s="78" t="s">
        <v>16974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16975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 x14ac:dyDescent="0.25">
      <c r="A82" s="78" t="s">
        <v>16976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16977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 x14ac:dyDescent="0.25">
      <c r="A83" s="78" t="s">
        <v>16978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16979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 x14ac:dyDescent="0.25">
      <c r="A84" s="78" t="s">
        <v>16980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16981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 x14ac:dyDescent="0.25">
      <c r="A85" s="78" t="s">
        <v>16982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16983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 x14ac:dyDescent="0.25">
      <c r="A86" s="78" t="s">
        <v>16984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16985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 x14ac:dyDescent="0.25">
      <c r="A87" s="78" t="s">
        <v>16986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16987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 x14ac:dyDescent="0.25">
      <c r="A88" s="78" t="s">
        <v>16988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16989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 x14ac:dyDescent="0.25">
      <c r="A89" s="78" t="s">
        <v>16990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16991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 x14ac:dyDescent="0.25">
      <c r="A90" s="78" t="s">
        <v>16992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16993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 x14ac:dyDescent="0.25">
      <c r="A91" s="78" t="s">
        <v>16994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16995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 x14ac:dyDescent="0.25">
      <c r="A92" s="78" t="s">
        <v>16996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16997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 x14ac:dyDescent="0.25">
      <c r="A93" s="78" t="s">
        <v>16998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16999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 x14ac:dyDescent="0.25">
      <c r="A94" s="78" t="s">
        <v>17000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17001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 x14ac:dyDescent="0.25">
      <c r="A95" s="78" t="s">
        <v>17002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17003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 x14ac:dyDescent="0.25">
      <c r="A96" s="78" t="s">
        <v>17004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17005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 x14ac:dyDescent="0.25">
      <c r="A97" s="78" t="s">
        <v>17006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17007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 x14ac:dyDescent="0.25">
      <c r="A98" s="78" t="s">
        <v>17008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17009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 x14ac:dyDescent="0.25">
      <c r="A99" s="78" t="s">
        <v>17010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17011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 x14ac:dyDescent="0.25">
      <c r="A100" s="78" t="s">
        <v>17012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17013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 x14ac:dyDescent="0.25">
      <c r="A101" s="78" t="s">
        <v>17014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17015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 x14ac:dyDescent="0.25">
      <c r="A102" s="78" t="s">
        <v>17016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17017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 x14ac:dyDescent="0.25">
      <c r="A103" s="78" t="s">
        <v>17018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17019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 x14ac:dyDescent="0.25">
      <c r="A104" s="78" t="s">
        <v>17020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 x14ac:dyDescent="0.25">
      <c r="A105" s="81" t="s">
        <v>17021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15826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 x14ac:dyDescent="0.25">
      <c r="A106" s="78" t="s">
        <v>15827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15828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 x14ac:dyDescent="0.25">
      <c r="A107" s="78" t="s">
        <v>15829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15830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 x14ac:dyDescent="0.25">
      <c r="A108" s="78" t="s">
        <v>15831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15832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 x14ac:dyDescent="0.25">
      <c r="A109" s="78" t="s">
        <v>15833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15834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 x14ac:dyDescent="0.25">
      <c r="A110" s="78" t="s">
        <v>15835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15836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 x14ac:dyDescent="0.25">
      <c r="A111" s="78" t="s">
        <v>15837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15838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 x14ac:dyDescent="0.25">
      <c r="A112" s="78" t="s">
        <v>15839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15840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 x14ac:dyDescent="0.25">
      <c r="A113" s="78" t="s">
        <v>15841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15842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 x14ac:dyDescent="0.25">
      <c r="A114" s="78" t="s">
        <v>15843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15844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 x14ac:dyDescent="0.25">
      <c r="A115" s="78" t="s">
        <v>15845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15846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 x14ac:dyDescent="0.25">
      <c r="A116" s="78" t="s">
        <v>15847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15848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 x14ac:dyDescent="0.25">
      <c r="A117" s="78" t="s">
        <v>15849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15850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 x14ac:dyDescent="0.25">
      <c r="A118" s="78" t="s">
        <v>15851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15852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 x14ac:dyDescent="0.25">
      <c r="A119" s="78" t="s">
        <v>15853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15854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 x14ac:dyDescent="0.25">
      <c r="A120" s="78" t="s">
        <v>15855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15856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 x14ac:dyDescent="0.25">
      <c r="A121" s="78" t="s">
        <v>15857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15858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 x14ac:dyDescent="0.25">
      <c r="A122" s="78" t="s">
        <v>15859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15860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 x14ac:dyDescent="0.25">
      <c r="A123" s="78" t="s">
        <v>15861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15862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 x14ac:dyDescent="0.25">
      <c r="A124" s="78" t="s">
        <v>15863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15864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 x14ac:dyDescent="0.25">
      <c r="A125" s="78" t="s">
        <v>15865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15866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 x14ac:dyDescent="0.25">
      <c r="A126" s="78" t="s">
        <v>15867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15868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 x14ac:dyDescent="0.25">
      <c r="A127" s="78" t="s">
        <v>15869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15870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 x14ac:dyDescent="0.25">
      <c r="A128" s="78" t="s">
        <v>15871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15872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 x14ac:dyDescent="0.25">
      <c r="A129" s="78" t="s">
        <v>15873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15874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 x14ac:dyDescent="0.25">
      <c r="A130" s="78" t="s">
        <v>15875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15876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 x14ac:dyDescent="0.25">
      <c r="A131" s="78" t="s">
        <v>15877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15878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 x14ac:dyDescent="0.25">
      <c r="A132" s="78" t="s">
        <v>15879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15880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 x14ac:dyDescent="0.25">
      <c r="A133" s="78" t="s">
        <v>15881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15882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 x14ac:dyDescent="0.25">
      <c r="A134" s="78" t="s">
        <v>15883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15884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 x14ac:dyDescent="0.25">
      <c r="A135" s="78" t="s">
        <v>15885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15886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 x14ac:dyDescent="0.25">
      <c r="A136" s="78" t="s">
        <v>15887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15888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 x14ac:dyDescent="0.25">
      <c r="A137" s="78" t="s">
        <v>15889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15890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 x14ac:dyDescent="0.25">
      <c r="A138" s="78" t="s">
        <v>15891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15892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 x14ac:dyDescent="0.25">
      <c r="A139" s="78" t="s">
        <v>16922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16923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 x14ac:dyDescent="0.25">
      <c r="A140" s="78" t="s">
        <v>16924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16925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 x14ac:dyDescent="0.25">
      <c r="A141" s="78" t="s">
        <v>16926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16927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 x14ac:dyDescent="0.25">
      <c r="A142" s="78" t="s">
        <v>16928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16929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 x14ac:dyDescent="0.25">
      <c r="A143" s="78" t="s">
        <v>16930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16931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 x14ac:dyDescent="0.25">
      <c r="A144" s="78" t="s">
        <v>16932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16933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 x14ac:dyDescent="0.25">
      <c r="A145" s="78" t="s">
        <v>16934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16935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 x14ac:dyDescent="0.25">
      <c r="A146" s="78" t="s">
        <v>16936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16937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 x14ac:dyDescent="0.25">
      <c r="A147" s="78" t="s">
        <v>16938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16939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 x14ac:dyDescent="0.25">
      <c r="A148" s="78" t="s">
        <v>16940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16941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 x14ac:dyDescent="0.25">
      <c r="A149" s="78" t="s">
        <v>16942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16943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 x14ac:dyDescent="0.25">
      <c r="A150" s="78" t="s">
        <v>16944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16945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 x14ac:dyDescent="0.25">
      <c r="A151" s="78" t="s">
        <v>16948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16949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 x14ac:dyDescent="0.25">
      <c r="A152" s="78" t="s">
        <v>16950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16951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 x14ac:dyDescent="0.25">
      <c r="A153" s="78" t="s">
        <v>16952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16953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 x14ac:dyDescent="0.25">
      <c r="A154" s="78" t="s">
        <v>16954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16955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 x14ac:dyDescent="0.25">
      <c r="A155" s="78" t="s">
        <v>16956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16957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 x14ac:dyDescent="0.25">
      <c r="A156" s="78" t="s">
        <v>16958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16959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 x14ac:dyDescent="0.25">
      <c r="A157" s="78" t="s">
        <v>16960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16961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 x14ac:dyDescent="0.25">
      <c r="A158" s="78" t="s">
        <v>16962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16963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 x14ac:dyDescent="0.25">
      <c r="A159" s="78" t="s">
        <v>16964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16965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 x14ac:dyDescent="0.25">
      <c r="A160" s="78" t="s">
        <v>16966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16967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 x14ac:dyDescent="0.25">
      <c r="A161" s="78" t="s">
        <v>16968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16969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 x14ac:dyDescent="0.25">
      <c r="A162" s="78" t="s">
        <v>16970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16971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 x14ac:dyDescent="0.25">
      <c r="A163" s="78" t="s">
        <v>16972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16973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 x14ac:dyDescent="0.25">
      <c r="A164" s="78" t="s">
        <v>16974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16975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 x14ac:dyDescent="0.25">
      <c r="A165" s="78" t="s">
        <v>16976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16977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 x14ac:dyDescent="0.25">
      <c r="A166" s="78" t="s">
        <v>16978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16979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 x14ac:dyDescent="0.25">
      <c r="A167" s="78" t="s">
        <v>16980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16981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 x14ac:dyDescent="0.25">
      <c r="A168" s="78" t="s">
        <v>16982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16983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 x14ac:dyDescent="0.25">
      <c r="A169" s="78" t="s">
        <v>16984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16985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 x14ac:dyDescent="0.25">
      <c r="A170" s="78" t="s">
        <v>16986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16987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 x14ac:dyDescent="0.25">
      <c r="A171" s="78" t="s">
        <v>16988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16989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 x14ac:dyDescent="0.25">
      <c r="A172" s="78" t="s">
        <v>16990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16991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 x14ac:dyDescent="0.25">
      <c r="A173" s="78" t="s">
        <v>16992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16993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 x14ac:dyDescent="0.25">
      <c r="A174" s="78" t="s">
        <v>16994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16995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 x14ac:dyDescent="0.25">
      <c r="A175" s="78" t="s">
        <v>16996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16997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 x14ac:dyDescent="0.25">
      <c r="A176" s="78" t="s">
        <v>16998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16999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 x14ac:dyDescent="0.25">
      <c r="A177" s="78" t="s">
        <v>17000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17001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 x14ac:dyDescent="0.25">
      <c r="A178" s="78" t="s">
        <v>17002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17003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 x14ac:dyDescent="0.25">
      <c r="A179" s="78" t="s">
        <v>17004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17005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 x14ac:dyDescent="0.25">
      <c r="A180" s="78" t="s">
        <v>17006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17007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 x14ac:dyDescent="0.25">
      <c r="A181" s="78" t="s">
        <v>17008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17009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 x14ac:dyDescent="0.25">
      <c r="A182" s="78" t="s">
        <v>17010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17011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 x14ac:dyDescent="0.25">
      <c r="A183" s="78" t="s">
        <v>17012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17013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 x14ac:dyDescent="0.25">
      <c r="A184" s="78" t="s">
        <v>17014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17015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 x14ac:dyDescent="0.25">
      <c r="A185" s="78" t="s">
        <v>17016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17017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 x14ac:dyDescent="0.25">
      <c r="A186" s="78" t="s">
        <v>17018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17019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 x14ac:dyDescent="0.25">
      <c r="A187" s="78" t="s">
        <v>17020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 x14ac:dyDescent="0.25">
      <c r="A188" s="81" t="s">
        <v>17022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hidden="1" customHeight="1" x14ac:dyDescent="0.2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">
      <c r="A15" s="284" t="s">
        <v>12473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">
      <c r="A16" s="103" t="s">
        <v>13945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15413</v>
      </c>
      <c r="Q18" s="279" t="s">
        <v>15414</v>
      </c>
      <c r="R18" s="285"/>
      <c r="S18" s="285"/>
      <c r="T18" s="285"/>
      <c r="U18" s="285" t="s">
        <v>14151</v>
      </c>
      <c r="V18" s="285"/>
      <c r="W18" s="285"/>
      <c r="X18" s="285"/>
      <c r="Y18" s="285"/>
      <c r="Z18" s="285" t="s">
        <v>14152</v>
      </c>
      <c r="AA18" s="285"/>
      <c r="AB18" s="285"/>
      <c r="AC18" s="285"/>
    </row>
    <row r="19" spans="1:30" ht="38.25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14153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14165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25" t="s">
        <v>14166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15.75" x14ac:dyDescent="0.25">
      <c r="A22" s="25" t="s">
        <v>14167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customHeight="1" x14ac:dyDescent="0.25">
      <c r="A23" s="25" t="s">
        <v>14168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25" t="s">
        <v>14167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 x14ac:dyDescent="0.25">
      <c r="A25" s="25" t="s">
        <v>14169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 x14ac:dyDescent="0.25">
      <c r="A26" s="25" t="s">
        <v>14167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25" t="s">
        <v>14170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25" t="s">
        <v>14167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 x14ac:dyDescent="0.25">
      <c r="A29" s="25" t="s">
        <v>20396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24"/>
    </row>
    <row r="30" spans="1:30" ht="15.75" x14ac:dyDescent="0.25">
      <c r="A30" s="25" t="s">
        <v>14171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24"/>
    </row>
    <row r="31" spans="1:30" ht="25.5" x14ac:dyDescent="0.25">
      <c r="A31" s="45" t="s">
        <v>14172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24"/>
    </row>
    <row r="32" spans="1:30" ht="15.75" x14ac:dyDescent="0.25">
      <c r="A32" s="45" t="s">
        <v>14173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 x14ac:dyDescent="0.25">
      <c r="A33" s="45" t="s">
        <v>14174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 x14ac:dyDescent="0.25">
      <c r="A34" s="45" t="s">
        <v>14175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 x14ac:dyDescent="0.25">
      <c r="A35" s="45" t="s">
        <v>14176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24"/>
    </row>
    <row r="36" spans="1:30" ht="15.75" x14ac:dyDescent="0.25">
      <c r="A36" s="45" t="s">
        <v>14177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 x14ac:dyDescent="0.25">
      <c r="A37" s="45" t="s">
        <v>14178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 x14ac:dyDescent="0.25">
      <c r="A38" s="45" t="s">
        <v>21119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 x14ac:dyDescent="0.25">
      <c r="A39" s="45" t="s">
        <v>14179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 x14ac:dyDescent="0.25">
      <c r="A40" s="45" t="s">
        <v>14180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 x14ac:dyDescent="0.25">
      <c r="A41" s="45" t="s">
        <v>21121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 x14ac:dyDescent="0.25">
      <c r="A42" s="45" t="s">
        <v>14181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 x14ac:dyDescent="0.25">
      <c r="A43" s="45" t="s">
        <v>14182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zoomScaleNormal="10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RowHeight="12.75" x14ac:dyDescent="0.2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 x14ac:dyDescent="0.2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2.75" hidden="1" customHeight="1" x14ac:dyDescent="0.2">
      <c r="A2" s="297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B2" s="297"/>
      <c r="AC2" s="297"/>
    </row>
    <row r="3" spans="1:29" ht="12.75" hidden="1" customHeight="1" x14ac:dyDescent="0.2">
      <c r="A3" s="297"/>
      <c r="B3" s="297"/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</row>
    <row r="4" spans="1:29" ht="12.75" hidden="1" customHeight="1" x14ac:dyDescent="0.2">
      <c r="A4" s="297"/>
      <c r="B4" s="297"/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7"/>
      <c r="R4" s="297"/>
      <c r="S4" s="297"/>
      <c r="T4" s="297"/>
      <c r="U4" s="297"/>
      <c r="V4" s="297"/>
      <c r="W4" s="297"/>
      <c r="X4" s="297"/>
      <c r="Y4" s="297"/>
      <c r="Z4" s="297"/>
      <c r="AA4" s="297"/>
      <c r="AB4" s="297"/>
      <c r="AC4" s="297"/>
    </row>
    <row r="5" spans="1:29" ht="12.75" hidden="1" customHeight="1" x14ac:dyDescent="0.2">
      <c r="A5" s="297"/>
      <c r="B5" s="297"/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297"/>
      <c r="O5" s="297"/>
      <c r="P5" s="297"/>
      <c r="Q5" s="297"/>
      <c r="R5" s="297"/>
      <c r="S5" s="297"/>
      <c r="T5" s="297"/>
      <c r="U5" s="297"/>
      <c r="V5" s="297"/>
      <c r="W5" s="297"/>
      <c r="X5" s="297"/>
      <c r="Y5" s="297"/>
      <c r="Z5" s="297"/>
      <c r="AA5" s="297"/>
      <c r="AB5" s="297"/>
      <c r="AC5" s="297"/>
    </row>
    <row r="6" spans="1:29" ht="12.75" hidden="1" customHeight="1" x14ac:dyDescent="0.2">
      <c r="A6" s="297"/>
      <c r="B6" s="297"/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  <c r="N6" s="297"/>
      <c r="O6" s="297"/>
      <c r="P6" s="297"/>
      <c r="Q6" s="297"/>
      <c r="R6" s="297"/>
      <c r="S6" s="297"/>
      <c r="T6" s="297"/>
      <c r="U6" s="297"/>
      <c r="V6" s="297"/>
      <c r="W6" s="297"/>
      <c r="X6" s="297"/>
      <c r="Y6" s="297"/>
      <c r="Z6" s="297"/>
      <c r="AA6" s="297"/>
      <c r="AB6" s="297"/>
      <c r="AC6" s="297"/>
    </row>
    <row r="7" spans="1:29" ht="12.75" hidden="1" customHeight="1" x14ac:dyDescent="0.2">
      <c r="A7" s="297"/>
      <c r="B7" s="297"/>
      <c r="C7" s="297"/>
      <c r="D7" s="297"/>
      <c r="E7" s="297"/>
      <c r="F7" s="297"/>
      <c r="G7" s="297"/>
      <c r="H7" s="297"/>
      <c r="I7" s="297"/>
      <c r="J7" s="297"/>
      <c r="K7" s="297"/>
      <c r="L7" s="297"/>
      <c r="M7" s="297"/>
      <c r="N7" s="297"/>
      <c r="O7" s="297"/>
      <c r="P7" s="297"/>
      <c r="Q7" s="297"/>
      <c r="R7" s="297"/>
      <c r="S7" s="297"/>
      <c r="T7" s="297"/>
      <c r="U7" s="297"/>
      <c r="V7" s="297"/>
      <c r="W7" s="297"/>
      <c r="X7" s="297"/>
      <c r="Y7" s="297"/>
      <c r="Z7" s="297"/>
      <c r="AA7" s="297"/>
      <c r="AB7" s="297"/>
      <c r="AC7" s="297"/>
    </row>
    <row r="8" spans="1:29" ht="12.75" hidden="1" customHeight="1" x14ac:dyDescent="0.2">
      <c r="A8" s="297"/>
      <c r="B8" s="297"/>
      <c r="C8" s="297"/>
      <c r="D8" s="297"/>
      <c r="E8" s="297"/>
      <c r="F8" s="297"/>
      <c r="G8" s="297"/>
      <c r="H8" s="297"/>
      <c r="I8" s="297"/>
      <c r="J8" s="297"/>
      <c r="K8" s="297"/>
      <c r="L8" s="297"/>
      <c r="M8" s="297"/>
      <c r="N8" s="297"/>
      <c r="O8" s="297"/>
      <c r="P8" s="297"/>
      <c r="Q8" s="297"/>
      <c r="R8" s="297"/>
      <c r="S8" s="297"/>
      <c r="T8" s="297"/>
      <c r="U8" s="297"/>
      <c r="V8" s="297"/>
      <c r="W8" s="297"/>
      <c r="X8" s="297"/>
      <c r="Y8" s="297"/>
      <c r="Z8" s="297"/>
      <c r="AA8" s="297"/>
      <c r="AB8" s="297"/>
      <c r="AC8" s="297"/>
    </row>
    <row r="9" spans="1:29" ht="12.75" hidden="1" customHeight="1" x14ac:dyDescent="0.2">
      <c r="A9" s="297"/>
      <c r="B9" s="297"/>
      <c r="C9" s="297"/>
      <c r="D9" s="297"/>
      <c r="E9" s="297"/>
      <c r="F9" s="297"/>
      <c r="G9" s="297"/>
      <c r="H9" s="297"/>
      <c r="I9" s="297"/>
      <c r="J9" s="297"/>
      <c r="K9" s="297"/>
      <c r="L9" s="297"/>
      <c r="M9" s="297"/>
      <c r="N9" s="297"/>
      <c r="O9" s="297"/>
      <c r="P9" s="297"/>
      <c r="Q9" s="297"/>
      <c r="R9" s="297"/>
      <c r="S9" s="297"/>
      <c r="T9" s="297"/>
      <c r="U9" s="297"/>
      <c r="V9" s="297"/>
      <c r="W9" s="297"/>
      <c r="X9" s="297"/>
      <c r="Y9" s="297"/>
      <c r="Z9" s="297"/>
      <c r="AA9" s="297"/>
      <c r="AB9" s="297"/>
      <c r="AC9" s="297"/>
    </row>
    <row r="10" spans="1:29" ht="12.75" hidden="1" customHeight="1" x14ac:dyDescent="0.2">
      <c r="A10" s="297"/>
      <c r="B10" s="297"/>
      <c r="C10" s="297"/>
      <c r="D10" s="297"/>
      <c r="E10" s="297"/>
      <c r="F10" s="297"/>
      <c r="G10" s="297"/>
      <c r="H10" s="297"/>
      <c r="I10" s="297"/>
      <c r="J10" s="297"/>
      <c r="K10" s="297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7"/>
      <c r="W10" s="297"/>
      <c r="X10" s="297"/>
      <c r="Y10" s="297"/>
      <c r="Z10" s="297"/>
      <c r="AA10" s="297"/>
      <c r="AB10" s="297"/>
      <c r="AC10" s="297"/>
    </row>
    <row r="11" spans="1:29" ht="12.75" hidden="1" customHeight="1" x14ac:dyDescent="0.2">
      <c r="A11" s="297"/>
      <c r="B11" s="297"/>
      <c r="C11" s="297"/>
      <c r="D11" s="297"/>
      <c r="E11" s="297"/>
      <c r="F11" s="297"/>
      <c r="G11" s="297"/>
      <c r="H11" s="297"/>
      <c r="I11" s="297"/>
      <c r="J11" s="297"/>
      <c r="K11" s="297"/>
      <c r="L11" s="297"/>
      <c r="M11" s="297"/>
      <c r="N11" s="297"/>
      <c r="O11" s="297"/>
      <c r="P11" s="297"/>
      <c r="Q11" s="297"/>
      <c r="R11" s="297"/>
      <c r="S11" s="297"/>
      <c r="T11" s="297"/>
      <c r="U11" s="297"/>
      <c r="V11" s="297"/>
      <c r="W11" s="297"/>
      <c r="X11" s="297"/>
      <c r="Y11" s="297"/>
      <c r="Z11" s="297"/>
      <c r="AA11" s="297"/>
      <c r="AB11" s="297"/>
      <c r="AC11" s="297"/>
    </row>
    <row r="12" spans="1:29" ht="12.75" hidden="1" customHeight="1" x14ac:dyDescent="0.2">
      <c r="A12" s="297"/>
      <c r="B12" s="297"/>
      <c r="C12" s="297"/>
      <c r="D12" s="297"/>
      <c r="E12" s="297"/>
      <c r="F12" s="297"/>
      <c r="G12" s="297"/>
      <c r="H12" s="297"/>
      <c r="I12" s="297"/>
      <c r="J12" s="297"/>
      <c r="K12" s="297"/>
      <c r="L12" s="297"/>
      <c r="M12" s="297"/>
      <c r="N12" s="297"/>
      <c r="O12" s="297"/>
      <c r="P12" s="297"/>
      <c r="Q12" s="297"/>
      <c r="R12" s="297"/>
      <c r="S12" s="297"/>
      <c r="T12" s="297"/>
      <c r="U12" s="297"/>
      <c r="V12" s="297"/>
      <c r="W12" s="297"/>
      <c r="X12" s="297"/>
      <c r="Y12" s="297"/>
      <c r="Z12" s="297"/>
      <c r="AA12" s="297"/>
      <c r="AB12" s="297"/>
      <c r="AC12" s="297"/>
    </row>
    <row r="13" spans="1:29" ht="20.100000000000001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5" t="s">
        <v>17024</v>
      </c>
      <c r="Q13" s="275"/>
      <c r="R13" s="275"/>
      <c r="S13" s="275"/>
      <c r="T13" s="275"/>
      <c r="U13" s="275"/>
      <c r="V13" s="275"/>
      <c r="W13" s="21"/>
      <c r="X13" s="21"/>
      <c r="Y13" s="21"/>
      <c r="Z13" s="21"/>
      <c r="AA13" s="21"/>
      <c r="AB13" s="21"/>
      <c r="AC13" s="21"/>
    </row>
    <row r="14" spans="1:29" ht="39.950000000000003" customHeight="1" x14ac:dyDescent="0.2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6" t="s">
        <v>9317</v>
      </c>
      <c r="Q14" s="276"/>
      <c r="R14" s="276"/>
      <c r="S14" s="276"/>
      <c r="T14" s="276"/>
      <c r="U14" s="276"/>
      <c r="V14" s="276"/>
      <c r="W14" s="21"/>
      <c r="X14" s="21"/>
      <c r="Y14" s="21"/>
      <c r="Z14" s="21"/>
      <c r="AA14" s="21"/>
      <c r="AB14" s="21"/>
      <c r="AC14" s="21"/>
    </row>
    <row r="15" spans="1:29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9318</v>
      </c>
      <c r="Q15" s="277"/>
      <c r="R15" s="277"/>
      <c r="S15" s="277"/>
      <c r="T15" s="277"/>
      <c r="U15" s="277"/>
      <c r="V15" s="277"/>
      <c r="W15" s="98"/>
      <c r="X15" s="98"/>
      <c r="Y15" s="98"/>
      <c r="Z15" s="98"/>
      <c r="AA15" s="98"/>
      <c r="AB15" s="98"/>
      <c r="AC15" s="98"/>
    </row>
    <row r="16" spans="1:29" ht="20.100000000000001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11118</v>
      </c>
      <c r="Q16" s="279" t="s">
        <v>17025</v>
      </c>
      <c r="R16" s="279"/>
      <c r="S16" s="279"/>
      <c r="T16" s="279"/>
      <c r="U16" s="279"/>
      <c r="V16" s="279"/>
      <c r="W16" s="279"/>
      <c r="X16" s="279"/>
      <c r="Y16" s="279"/>
      <c r="Z16" s="279" t="s">
        <v>17026</v>
      </c>
      <c r="AA16" s="279"/>
      <c r="AB16" s="279"/>
      <c r="AC16" s="279" t="s">
        <v>17027</v>
      </c>
    </row>
    <row r="17" spans="1:29" ht="65.099999999999994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/>
      <c r="Q17" s="279" t="s">
        <v>17028</v>
      </c>
      <c r="R17" s="279" t="s">
        <v>17029</v>
      </c>
      <c r="S17" s="279" t="s">
        <v>17030</v>
      </c>
      <c r="T17" s="279"/>
      <c r="U17" s="279"/>
      <c r="V17" s="279"/>
      <c r="W17" s="279" t="s">
        <v>6270</v>
      </c>
      <c r="X17" s="279" t="s">
        <v>17031</v>
      </c>
      <c r="Y17" s="279" t="s">
        <v>6271</v>
      </c>
      <c r="Z17" s="279" t="s">
        <v>17032</v>
      </c>
      <c r="AA17" s="279"/>
      <c r="AB17" s="279" t="s">
        <v>17033</v>
      </c>
      <c r="AC17" s="279"/>
    </row>
    <row r="18" spans="1:29" ht="20.100000000000001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/>
      <c r="S18" s="279" t="s">
        <v>17034</v>
      </c>
      <c r="T18" s="279"/>
      <c r="U18" s="279" t="s">
        <v>17035</v>
      </c>
      <c r="V18" s="279"/>
      <c r="W18" s="279"/>
      <c r="X18" s="279"/>
      <c r="Y18" s="279"/>
      <c r="Z18" s="279" t="s">
        <v>17036</v>
      </c>
      <c r="AA18" s="279" t="s">
        <v>17037</v>
      </c>
      <c r="AB18" s="279"/>
      <c r="AC18" s="279"/>
    </row>
    <row r="19" spans="1:29" ht="20.10000000000000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79"/>
      <c r="S19" s="23" t="s">
        <v>17038</v>
      </c>
      <c r="T19" s="23" t="s">
        <v>13268</v>
      </c>
      <c r="U19" s="23" t="s">
        <v>13269</v>
      </c>
      <c r="V19" s="23" t="s">
        <v>13270</v>
      </c>
      <c r="W19" s="279"/>
      <c r="X19" s="279"/>
      <c r="Y19" s="279"/>
      <c r="Z19" s="279"/>
      <c r="AA19" s="279"/>
      <c r="AB19" s="279"/>
      <c r="AC19" s="279"/>
    </row>
    <row r="20" spans="1:29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 x14ac:dyDescent="0.25">
      <c r="A21" s="31" t="s">
        <v>16735</v>
      </c>
      <c r="B21" s="8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6">
        <v>1</v>
      </c>
      <c r="P21" s="201">
        <v>12</v>
      </c>
      <c r="Q21" s="201">
        <v>9</v>
      </c>
      <c r="R21" s="201">
        <v>9</v>
      </c>
      <c r="S21" s="201">
        <v>0</v>
      </c>
      <c r="T21" s="201">
        <v>0</v>
      </c>
      <c r="U21" s="201">
        <v>0</v>
      </c>
      <c r="V21" s="201">
        <v>0</v>
      </c>
      <c r="W21" s="201">
        <v>3</v>
      </c>
      <c r="X21" s="201">
        <v>3</v>
      </c>
      <c r="Y21" s="201">
        <v>0</v>
      </c>
      <c r="Z21" s="201">
        <v>7</v>
      </c>
      <c r="AA21" s="201">
        <v>4</v>
      </c>
      <c r="AB21" s="201">
        <v>11</v>
      </c>
      <c r="AC21" s="52"/>
    </row>
    <row r="22" spans="1:29" ht="25.5" x14ac:dyDescent="0.25">
      <c r="A22" s="31" t="s">
        <v>13271</v>
      </c>
      <c r="B22" s="8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6">
        <v>2</v>
      </c>
      <c r="P22" s="201">
        <v>1</v>
      </c>
      <c r="Q22" s="201">
        <v>1</v>
      </c>
      <c r="R22" s="201">
        <v>1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1</v>
      </c>
      <c r="AC22" s="52"/>
    </row>
    <row r="23" spans="1:29" ht="25.5" x14ac:dyDescent="0.25">
      <c r="A23" s="35" t="s">
        <v>16737</v>
      </c>
      <c r="B23" s="8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76">
        <v>3</v>
      </c>
      <c r="P23" s="201">
        <v>1</v>
      </c>
      <c r="Q23" s="201">
        <v>1</v>
      </c>
      <c r="R23" s="201">
        <v>1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1</v>
      </c>
      <c r="AC23" s="52"/>
    </row>
    <row r="24" spans="1:29" ht="15.75" x14ac:dyDescent="0.25">
      <c r="A24" s="35" t="s">
        <v>13272</v>
      </c>
      <c r="B24" s="8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76">
        <v>4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52"/>
    </row>
    <row r="25" spans="1:29" ht="15.75" x14ac:dyDescent="0.25">
      <c r="A25" s="35" t="s">
        <v>13273</v>
      </c>
      <c r="B25" s="8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76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52"/>
    </row>
    <row r="26" spans="1:29" ht="15.75" x14ac:dyDescent="0.25">
      <c r="A26" s="31" t="s">
        <v>16738</v>
      </c>
      <c r="B26" s="8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6">
        <v>6</v>
      </c>
      <c r="P26" s="201">
        <v>11</v>
      </c>
      <c r="Q26" s="201">
        <v>8</v>
      </c>
      <c r="R26" s="201">
        <v>8</v>
      </c>
      <c r="S26" s="201">
        <v>0</v>
      </c>
      <c r="T26" s="201">
        <v>0</v>
      </c>
      <c r="U26" s="201">
        <v>0</v>
      </c>
      <c r="V26" s="201">
        <v>0</v>
      </c>
      <c r="W26" s="201">
        <v>3</v>
      </c>
      <c r="X26" s="201">
        <v>3</v>
      </c>
      <c r="Y26" s="201">
        <v>0</v>
      </c>
      <c r="Z26" s="201">
        <v>7</v>
      </c>
      <c r="AA26" s="201">
        <v>4</v>
      </c>
      <c r="AB26" s="201">
        <v>10</v>
      </c>
      <c r="AC26" s="135">
        <v>10</v>
      </c>
    </row>
    <row r="27" spans="1:29" ht="25.5" x14ac:dyDescent="0.25">
      <c r="A27" s="35" t="s">
        <v>16739</v>
      </c>
      <c r="B27" s="8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76">
        <v>7</v>
      </c>
      <c r="P27" s="201">
        <v>11</v>
      </c>
      <c r="Q27" s="201">
        <v>8</v>
      </c>
      <c r="R27" s="201">
        <v>8</v>
      </c>
      <c r="S27" s="201">
        <v>0</v>
      </c>
      <c r="T27" s="201">
        <v>0</v>
      </c>
      <c r="U27" s="201">
        <v>0</v>
      </c>
      <c r="V27" s="201">
        <v>0</v>
      </c>
      <c r="W27" s="201">
        <v>3</v>
      </c>
      <c r="X27" s="201">
        <v>3</v>
      </c>
      <c r="Y27" s="201">
        <v>0</v>
      </c>
      <c r="Z27" s="201">
        <v>7</v>
      </c>
      <c r="AA27" s="201">
        <v>4</v>
      </c>
      <c r="AB27" s="201">
        <v>10</v>
      </c>
      <c r="AC27" s="135">
        <v>10</v>
      </c>
    </row>
    <row r="28" spans="1:29" ht="38.25" x14ac:dyDescent="0.25">
      <c r="A28" s="35" t="s">
        <v>12386</v>
      </c>
      <c r="B28" s="8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76">
        <v>8</v>
      </c>
      <c r="P28" s="201">
        <v>2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2</v>
      </c>
      <c r="X28" s="201">
        <v>2</v>
      </c>
      <c r="Y28" s="201">
        <v>0</v>
      </c>
      <c r="Z28" s="201">
        <v>2</v>
      </c>
      <c r="AA28" s="201">
        <v>0</v>
      </c>
      <c r="AB28" s="201">
        <v>2</v>
      </c>
      <c r="AC28" s="135">
        <v>2</v>
      </c>
    </row>
    <row r="29" spans="1:29" ht="15.75" x14ac:dyDescent="0.25">
      <c r="A29" s="35" t="s">
        <v>15573</v>
      </c>
      <c r="B29" s="8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76">
        <v>9</v>
      </c>
      <c r="P29" s="201">
        <v>1</v>
      </c>
      <c r="Q29" s="201">
        <v>1</v>
      </c>
      <c r="R29" s="201">
        <v>1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1</v>
      </c>
      <c r="AB29" s="201">
        <v>1</v>
      </c>
      <c r="AC29" s="52"/>
    </row>
    <row r="30" spans="1:29" ht="15.75" x14ac:dyDescent="0.25">
      <c r="A30" s="35" t="s">
        <v>12387</v>
      </c>
      <c r="B30" s="8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52"/>
    </row>
    <row r="31" spans="1:29" ht="15.75" x14ac:dyDescent="0.25">
      <c r="A31" s="35" t="s">
        <v>16721</v>
      </c>
      <c r="B31" s="8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1</v>
      </c>
      <c r="Q31" s="201">
        <v>1</v>
      </c>
      <c r="R31" s="201">
        <v>1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1</v>
      </c>
      <c r="AA31" s="201">
        <v>0</v>
      </c>
      <c r="AB31" s="201">
        <v>1</v>
      </c>
      <c r="AC31" s="52"/>
    </row>
    <row r="32" spans="1:29" ht="15.75" x14ac:dyDescent="0.25">
      <c r="A32" s="35" t="s">
        <v>12388</v>
      </c>
      <c r="B32" s="8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52"/>
    </row>
    <row r="33" spans="1:29" ht="15.75" x14ac:dyDescent="0.25">
      <c r="A33" s="35" t="s">
        <v>16722</v>
      </c>
      <c r="B33" s="8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1</v>
      </c>
      <c r="Q33" s="201">
        <v>1</v>
      </c>
      <c r="R33" s="201">
        <v>1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1</v>
      </c>
      <c r="AA33" s="201">
        <v>0</v>
      </c>
      <c r="AB33" s="201">
        <v>1</v>
      </c>
      <c r="AC33" s="52"/>
    </row>
    <row r="34" spans="1:29" ht="15.75" x14ac:dyDescent="0.25">
      <c r="A34" s="35" t="s">
        <v>16723</v>
      </c>
      <c r="B34" s="8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1</v>
      </c>
      <c r="Q34" s="201">
        <v>1</v>
      </c>
      <c r="R34" s="201">
        <v>1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1</v>
      </c>
      <c r="AA34" s="201">
        <v>0</v>
      </c>
      <c r="AB34" s="201">
        <v>1</v>
      </c>
      <c r="AC34" s="52"/>
    </row>
    <row r="35" spans="1:29" ht="15.75" x14ac:dyDescent="0.25">
      <c r="A35" s="35" t="s">
        <v>16724</v>
      </c>
      <c r="B35" s="8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1</v>
      </c>
      <c r="Q35" s="201">
        <v>1</v>
      </c>
      <c r="R35" s="201">
        <v>1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1</v>
      </c>
      <c r="AB35" s="201">
        <v>1</v>
      </c>
      <c r="AC35" s="52"/>
    </row>
    <row r="36" spans="1:29" ht="15.75" x14ac:dyDescent="0.25">
      <c r="A36" s="35" t="s">
        <v>16725</v>
      </c>
      <c r="B36" s="8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52"/>
    </row>
    <row r="37" spans="1:29" ht="15.75" x14ac:dyDescent="0.25">
      <c r="A37" s="35" t="s">
        <v>16726</v>
      </c>
      <c r="B37" s="8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52"/>
    </row>
    <row r="38" spans="1:29" ht="15.75" x14ac:dyDescent="0.25">
      <c r="A38" s="35" t="s">
        <v>16727</v>
      </c>
      <c r="B38" s="8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1</v>
      </c>
      <c r="Q38" s="201">
        <v>1</v>
      </c>
      <c r="R38" s="201">
        <v>1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1</v>
      </c>
      <c r="AA38" s="201">
        <v>0</v>
      </c>
      <c r="AB38" s="201">
        <v>1</v>
      </c>
      <c r="AC38" s="52"/>
    </row>
    <row r="39" spans="1:29" ht="25.5" x14ac:dyDescent="0.25">
      <c r="A39" s="35" t="s">
        <v>16728</v>
      </c>
      <c r="B39" s="8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52"/>
    </row>
    <row r="40" spans="1:29" ht="15.75" x14ac:dyDescent="0.25">
      <c r="A40" s="35" t="s">
        <v>16729</v>
      </c>
      <c r="B40" s="8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1</v>
      </c>
      <c r="Q40" s="201">
        <v>1</v>
      </c>
      <c r="R40" s="201">
        <v>1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1</v>
      </c>
      <c r="AA40" s="201">
        <v>0</v>
      </c>
      <c r="AB40" s="201">
        <v>1</v>
      </c>
      <c r="AC40" s="52"/>
    </row>
    <row r="41" spans="1:29" ht="15.75" x14ac:dyDescent="0.25">
      <c r="A41" s="35" t="s">
        <v>16730</v>
      </c>
      <c r="B41" s="8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52"/>
    </row>
    <row r="42" spans="1:29" ht="15.75" x14ac:dyDescent="0.25">
      <c r="A42" s="35" t="s">
        <v>16731</v>
      </c>
      <c r="B42" s="8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1</v>
      </c>
      <c r="Q42" s="201">
        <v>1</v>
      </c>
      <c r="R42" s="201">
        <v>1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1</v>
      </c>
      <c r="AA42" s="201">
        <v>0</v>
      </c>
      <c r="AB42" s="201">
        <v>0</v>
      </c>
      <c r="AC42" s="52"/>
    </row>
    <row r="43" spans="1:29" ht="15.75" x14ac:dyDescent="0.25">
      <c r="A43" s="35" t="s">
        <v>12389</v>
      </c>
      <c r="B43" s="8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1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1</v>
      </c>
      <c r="X43" s="201">
        <v>1</v>
      </c>
      <c r="Y43" s="201">
        <v>0</v>
      </c>
      <c r="Z43" s="201">
        <v>0</v>
      </c>
      <c r="AA43" s="201">
        <v>1</v>
      </c>
      <c r="AB43" s="201">
        <v>1</v>
      </c>
      <c r="AC43" s="52"/>
    </row>
    <row r="44" spans="1:29" ht="15.75" x14ac:dyDescent="0.25">
      <c r="A44" s="35" t="s">
        <v>16732</v>
      </c>
      <c r="B44" s="8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52"/>
    </row>
    <row r="45" spans="1:29" ht="15.75" x14ac:dyDescent="0.25">
      <c r="A45" s="35" t="s">
        <v>16733</v>
      </c>
      <c r="B45" s="8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52"/>
    </row>
    <row r="46" spans="1:29" ht="15.75" x14ac:dyDescent="0.25">
      <c r="A46" s="35" t="s">
        <v>16734</v>
      </c>
      <c r="B46" s="8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1</v>
      </c>
      <c r="Q46" s="201">
        <v>1</v>
      </c>
      <c r="R46" s="201">
        <v>1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1</v>
      </c>
      <c r="AB46" s="201">
        <v>1</v>
      </c>
      <c r="AC46" s="52"/>
    </row>
    <row r="47" spans="1:29" ht="15.75" x14ac:dyDescent="0.25">
      <c r="A47" s="35" t="s">
        <v>7076</v>
      </c>
      <c r="B47" s="8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52"/>
    </row>
    <row r="48" spans="1:29" ht="15.75" x14ac:dyDescent="0.25">
      <c r="A48" s="35" t="s">
        <v>7081</v>
      </c>
      <c r="B48" s="8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135">
        <v>0</v>
      </c>
    </row>
    <row r="49" spans="1:29" ht="15.75" x14ac:dyDescent="0.25">
      <c r="A49" s="35" t="s">
        <v>7077</v>
      </c>
      <c r="B49" s="8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135">
        <v>0</v>
      </c>
    </row>
    <row r="50" spans="1:29" ht="25.5" x14ac:dyDescent="0.25">
      <c r="A50" s="35" t="s">
        <v>7078</v>
      </c>
      <c r="B50" s="8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135">
        <v>0</v>
      </c>
    </row>
    <row r="51" spans="1:29" ht="15.75" x14ac:dyDescent="0.25">
      <c r="A51" s="35" t="s">
        <v>7079</v>
      </c>
      <c r="B51" s="8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135">
        <v>0</v>
      </c>
    </row>
    <row r="52" spans="1:29" ht="15.75" x14ac:dyDescent="0.25">
      <c r="A52" s="35" t="s">
        <v>7080</v>
      </c>
      <c r="B52" s="8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135">
        <v>0</v>
      </c>
    </row>
    <row r="53" spans="1:29" ht="15.75" x14ac:dyDescent="0.25">
      <c r="A53" s="35" t="s">
        <v>6269</v>
      </c>
      <c r="B53" s="8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135">
        <v>0</v>
      </c>
    </row>
    <row r="54" spans="1:29" ht="15.75" x14ac:dyDescent="0.25">
      <c r="A54" s="35" t="s">
        <v>6268</v>
      </c>
      <c r="B54" s="8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135">
        <v>0</v>
      </c>
    </row>
    <row r="55" spans="1:29" ht="15.75" x14ac:dyDescent="0.25">
      <c r="A55" s="35" t="s">
        <v>6267</v>
      </c>
      <c r="B55" s="8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135">
        <v>0</v>
      </c>
    </row>
    <row r="56" spans="1:29" ht="15.75" x14ac:dyDescent="0.25">
      <c r="A56" s="35" t="s">
        <v>6266</v>
      </c>
      <c r="B56" s="8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135">
        <v>0</v>
      </c>
    </row>
    <row r="57" spans="1:29" ht="15.75" x14ac:dyDescent="0.25">
      <c r="A57" s="35" t="s">
        <v>6265</v>
      </c>
      <c r="B57" s="8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135">
        <v>0</v>
      </c>
    </row>
    <row r="58" spans="1:29" ht="15.75" x14ac:dyDescent="0.25">
      <c r="A58" s="35" t="s">
        <v>6264</v>
      </c>
      <c r="B58" s="8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135">
        <v>0</v>
      </c>
    </row>
    <row r="59" spans="1:29" ht="15.75" x14ac:dyDescent="0.25">
      <c r="A59" s="35" t="s">
        <v>7802</v>
      </c>
      <c r="B59" s="8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135">
        <v>0</v>
      </c>
    </row>
    <row r="60" spans="1:29" ht="15.75" x14ac:dyDescent="0.25">
      <c r="A60" s="31" t="s">
        <v>12480</v>
      </c>
      <c r="B60" s="8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52"/>
    </row>
    <row r="61" spans="1:29" ht="15.75" x14ac:dyDescent="0.25">
      <c r="A61" s="35" t="s">
        <v>12481</v>
      </c>
      <c r="B61" s="8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52"/>
    </row>
    <row r="62" spans="1:29" ht="25.5" x14ac:dyDescent="0.25">
      <c r="A62" s="35" t="s">
        <v>12482</v>
      </c>
      <c r="B62" s="8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135">
        <v>0</v>
      </c>
    </row>
    <row r="63" spans="1:29" ht="15.75" x14ac:dyDescent="0.25">
      <c r="A63" s="35" t="s">
        <v>12483</v>
      </c>
      <c r="B63" s="8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135">
        <v>0</v>
      </c>
    </row>
    <row r="64" spans="1:29" ht="15.75" x14ac:dyDescent="0.25">
      <c r="A64" s="35" t="s">
        <v>12484</v>
      </c>
      <c r="B64" s="8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135">
        <v>0</v>
      </c>
    </row>
    <row r="65" spans="1:29" ht="38.25" x14ac:dyDescent="0.25">
      <c r="A65" s="35" t="s">
        <v>12485</v>
      </c>
      <c r="B65" s="8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52"/>
    </row>
    <row r="66" spans="1:29" ht="15.75" x14ac:dyDescent="0.25">
      <c r="A66" s="35" t="s">
        <v>12486</v>
      </c>
      <c r="B66" s="8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52"/>
    </row>
    <row r="67" spans="1:29" ht="25.5" x14ac:dyDescent="0.25">
      <c r="A67" s="35" t="s">
        <v>11110</v>
      </c>
      <c r="B67" s="8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52"/>
    </row>
    <row r="68" spans="1:29" ht="15.75" x14ac:dyDescent="0.25">
      <c r="A68" s="35" t="s">
        <v>11111</v>
      </c>
      <c r="B68" s="86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52"/>
    </row>
    <row r="69" spans="1:29" ht="25.5" x14ac:dyDescent="0.25">
      <c r="A69" s="35" t="s">
        <v>9313</v>
      </c>
      <c r="B69" s="8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37">
        <v>49</v>
      </c>
      <c r="P69" s="197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52"/>
    </row>
    <row r="70" spans="1:29" ht="15.75" x14ac:dyDescent="0.25">
      <c r="A70" s="35" t="s">
        <v>9314</v>
      </c>
      <c r="B70" s="8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37">
        <v>50</v>
      </c>
      <c r="P70" s="197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52"/>
    </row>
    <row r="71" spans="1:29" ht="25.5" x14ac:dyDescent="0.25">
      <c r="A71" s="35" t="s">
        <v>9316</v>
      </c>
      <c r="B71" s="8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37">
        <v>51</v>
      </c>
      <c r="P71" s="197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52"/>
    </row>
    <row r="72" spans="1:29" ht="38.25" x14ac:dyDescent="0.25">
      <c r="A72" s="35" t="s">
        <v>9315</v>
      </c>
      <c r="B72" s="8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37">
        <v>52</v>
      </c>
      <c r="P72" s="197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52"/>
    </row>
    <row r="73" spans="1:29" ht="25.5" x14ac:dyDescent="0.25">
      <c r="A73" s="31" t="s">
        <v>16736</v>
      </c>
      <c r="B73" s="8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37">
        <v>53</v>
      </c>
      <c r="P73" s="198">
        <v>0</v>
      </c>
      <c r="Q73" s="197">
        <v>0</v>
      </c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s="90" customFormat="1" ht="60" customHeight="1" x14ac:dyDescent="0.25">
      <c r="A74" s="91" t="s">
        <v>14780</v>
      </c>
      <c r="B74" s="87">
        <v>-54</v>
      </c>
      <c r="O74" s="92">
        <v>54</v>
      </c>
      <c r="P74" s="199">
        <v>0</v>
      </c>
    </row>
    <row r="75" spans="1:29" ht="15.75" x14ac:dyDescent="0.25">
      <c r="A75" s="88" t="s">
        <v>14781</v>
      </c>
      <c r="B75" s="38">
        <v>-55</v>
      </c>
      <c r="O75" s="92">
        <v>55</v>
      </c>
      <c r="P75" s="200">
        <v>0</v>
      </c>
    </row>
    <row r="76" spans="1:29" ht="38.25" x14ac:dyDescent="0.25">
      <c r="A76" s="89" t="s">
        <v>15745</v>
      </c>
      <c r="B76" s="38">
        <v>-56</v>
      </c>
      <c r="O76" s="92">
        <v>56</v>
      </c>
      <c r="P76" s="199">
        <v>0</v>
      </c>
    </row>
    <row r="77" spans="1:29" ht="15.75" x14ac:dyDescent="0.25">
      <c r="A77" s="88" t="s">
        <v>11576</v>
      </c>
      <c r="B77" s="38">
        <v>-57</v>
      </c>
      <c r="O77" s="92">
        <v>57</v>
      </c>
      <c r="P77" s="200">
        <v>0</v>
      </c>
    </row>
    <row r="78" spans="1:29" ht="25.5" x14ac:dyDescent="0.25">
      <c r="A78" s="88" t="s">
        <v>11575</v>
      </c>
      <c r="B78" s="38">
        <v>-58</v>
      </c>
      <c r="O78" s="92">
        <v>58</v>
      </c>
      <c r="P78" s="200">
        <v>0</v>
      </c>
    </row>
    <row r="79" spans="1:29" ht="15.75" x14ac:dyDescent="0.25">
      <c r="A79" s="88" t="s">
        <v>13395</v>
      </c>
      <c r="B79" s="38">
        <v>-59</v>
      </c>
      <c r="O79" s="92">
        <v>59</v>
      </c>
      <c r="P79" s="200">
        <v>0</v>
      </c>
    </row>
    <row r="80" spans="1:29" ht="25.5" x14ac:dyDescent="0.25">
      <c r="A80" s="88" t="s">
        <v>16074</v>
      </c>
      <c r="B80" s="38">
        <v>-60</v>
      </c>
      <c r="O80" s="92">
        <v>60</v>
      </c>
      <c r="P80" s="199">
        <v>0</v>
      </c>
    </row>
    <row r="81" spans="1:16" ht="15.75" x14ac:dyDescent="0.25">
      <c r="A81" s="88" t="s">
        <v>16075</v>
      </c>
      <c r="B81" s="38">
        <v>-61</v>
      </c>
      <c r="O81" s="92">
        <v>61</v>
      </c>
      <c r="P81" s="200">
        <v>0</v>
      </c>
    </row>
    <row r="82" spans="1:16" ht="25.5" customHeight="1" x14ac:dyDescent="0.25">
      <c r="A82" s="88" t="s">
        <v>11577</v>
      </c>
      <c r="B82" s="38">
        <v>-62</v>
      </c>
      <c r="O82" s="92">
        <v>62</v>
      </c>
      <c r="P82" s="199">
        <v>0</v>
      </c>
    </row>
  </sheetData>
  <sheetProtection password="D949" sheet="1" objects="1" scenarios="1" selectLockedCells="1"/>
  <mergeCells count="32"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  <mergeCell ref="S18:T18"/>
    <mergeCell ref="U18:V18"/>
    <mergeCell ref="X17:X19"/>
    <mergeCell ref="Y17:Y19"/>
    <mergeCell ref="Q17:Q19"/>
    <mergeCell ref="R17:R19"/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D70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 x14ac:dyDescent="0.2"/>
    <row r="2" spans="2:30" hidden="1" x14ac:dyDescent="0.2"/>
    <row r="3" spans="2:30" hidden="1" x14ac:dyDescent="0.2"/>
    <row r="4" spans="2:30" hidden="1" x14ac:dyDescent="0.2"/>
    <row r="5" spans="2:30" hidden="1" x14ac:dyDescent="0.2"/>
    <row r="6" spans="2:30" hidden="1" x14ac:dyDescent="0.2"/>
    <row r="7" spans="2:30" hidden="1" x14ac:dyDescent="0.2"/>
    <row r="8" spans="2:30" hidden="1" x14ac:dyDescent="0.2"/>
    <row r="9" spans="2:30" hidden="1" x14ac:dyDescent="0.2"/>
    <row r="10" spans="2:30" hidden="1" x14ac:dyDescent="0.2"/>
    <row r="11" spans="2:30" hidden="1" x14ac:dyDescent="0.2"/>
    <row r="12" spans="2:30" hidden="1" x14ac:dyDescent="0.2"/>
    <row r="13" spans="2:30" hidden="1" x14ac:dyDescent="0.2"/>
    <row r="14" spans="2:30" hidden="1" x14ac:dyDescent="0.2"/>
    <row r="15" spans="2:30" hidden="1" x14ac:dyDescent="0.2"/>
    <row r="16" spans="2:30" ht="39.950000000000003" customHeight="1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6" t="s">
        <v>9319</v>
      </c>
      <c r="Q16" s="276"/>
      <c r="R16" s="276"/>
      <c r="S16" s="276"/>
      <c r="T16" s="276"/>
      <c r="U16" s="276"/>
      <c r="V16" s="276"/>
      <c r="W16" s="276"/>
      <c r="X16" s="22"/>
      <c r="Y16" s="22"/>
      <c r="Z16" s="22"/>
      <c r="AA16" s="22"/>
      <c r="AB16" s="22"/>
      <c r="AC16" s="22"/>
      <c r="AD16" s="22"/>
    </row>
    <row r="17" spans="1:30" x14ac:dyDescent="0.2"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277" t="s">
        <v>14381</v>
      </c>
      <c r="Q17" s="277"/>
      <c r="R17" s="277"/>
      <c r="S17" s="277"/>
      <c r="T17" s="277"/>
      <c r="U17" s="277"/>
      <c r="V17" s="277"/>
      <c r="W17" s="277"/>
      <c r="X17" s="98"/>
      <c r="Y17" s="98"/>
      <c r="Z17" s="98"/>
      <c r="AA17" s="98"/>
      <c r="AB17" s="98"/>
      <c r="AC17" s="98"/>
      <c r="AD17" s="98"/>
    </row>
    <row r="18" spans="1:30" ht="4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16354</v>
      </c>
      <c r="Q18" s="279" t="s">
        <v>9320</v>
      </c>
      <c r="R18" s="279"/>
      <c r="S18" s="279"/>
      <c r="T18" s="279"/>
      <c r="U18" s="279"/>
      <c r="V18" s="286"/>
      <c r="W18" s="279" t="s">
        <v>9321</v>
      </c>
      <c r="X18" s="286" t="s">
        <v>9322</v>
      </c>
      <c r="Y18" s="288"/>
      <c r="Z18" s="288"/>
      <c r="AA18" s="288"/>
      <c r="AB18" s="288"/>
      <c r="AC18" s="287"/>
      <c r="AD18" s="294" t="s">
        <v>9323</v>
      </c>
    </row>
    <row r="19" spans="1:30" ht="2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9324</v>
      </c>
      <c r="R19" s="23" t="s">
        <v>9325</v>
      </c>
      <c r="S19" s="23" t="s">
        <v>9326</v>
      </c>
      <c r="T19" s="23" t="s">
        <v>9327</v>
      </c>
      <c r="U19" s="23" t="s">
        <v>9328</v>
      </c>
      <c r="V19" s="50" t="s">
        <v>9329</v>
      </c>
      <c r="W19" s="279"/>
      <c r="X19" s="23" t="s">
        <v>9324</v>
      </c>
      <c r="Y19" s="23" t="s">
        <v>9325</v>
      </c>
      <c r="Z19" s="23" t="s">
        <v>9326</v>
      </c>
      <c r="AA19" s="23" t="s">
        <v>9327</v>
      </c>
      <c r="AB19" s="23" t="s">
        <v>9328</v>
      </c>
      <c r="AC19" s="23" t="s">
        <v>9329</v>
      </c>
      <c r="AD19" s="296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9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 x14ac:dyDescent="0.25">
      <c r="A21" s="31" t="s">
        <v>16735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12</v>
      </c>
      <c r="Q21" s="201">
        <v>0</v>
      </c>
      <c r="R21" s="201">
        <v>0</v>
      </c>
      <c r="S21" s="201">
        <v>0</v>
      </c>
      <c r="T21" s="201">
        <v>0</v>
      </c>
      <c r="U21" s="201">
        <v>4</v>
      </c>
      <c r="V21" s="201">
        <v>8</v>
      </c>
      <c r="W21" s="201">
        <v>12</v>
      </c>
      <c r="X21" s="201">
        <v>0</v>
      </c>
      <c r="Y21" s="201">
        <v>0</v>
      </c>
      <c r="Z21" s="201">
        <v>0</v>
      </c>
      <c r="AA21" s="201">
        <v>0</v>
      </c>
      <c r="AB21" s="201">
        <v>4</v>
      </c>
      <c r="AC21" s="201">
        <v>8</v>
      </c>
      <c r="AD21" s="201">
        <v>0</v>
      </c>
    </row>
    <row r="22" spans="1:30" ht="25.5" x14ac:dyDescent="0.25">
      <c r="A22" s="31" t="s">
        <v>13271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1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1</v>
      </c>
      <c r="W22" s="201">
        <v>1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</v>
      </c>
      <c r="AD22" s="201">
        <v>0</v>
      </c>
    </row>
    <row r="23" spans="1:30" ht="25.5" x14ac:dyDescent="0.25">
      <c r="A23" s="35" t="s">
        <v>16737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1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1</v>
      </c>
      <c r="W23" s="201">
        <v>1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</v>
      </c>
      <c r="AD23" s="201">
        <v>0</v>
      </c>
    </row>
    <row r="24" spans="1:30" ht="15.75" x14ac:dyDescent="0.25">
      <c r="A24" s="35" t="s">
        <v>13272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</row>
    <row r="25" spans="1:30" ht="15.75" x14ac:dyDescent="0.25">
      <c r="A25" s="35" t="s">
        <v>13273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</row>
    <row r="26" spans="1:30" ht="15.75" x14ac:dyDescent="0.25">
      <c r="A26" s="31" t="s">
        <v>16738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11</v>
      </c>
      <c r="Q26" s="201">
        <v>0</v>
      </c>
      <c r="R26" s="201">
        <v>0</v>
      </c>
      <c r="S26" s="201">
        <v>0</v>
      </c>
      <c r="T26" s="201">
        <v>0</v>
      </c>
      <c r="U26" s="201">
        <v>4</v>
      </c>
      <c r="V26" s="201">
        <v>7</v>
      </c>
      <c r="W26" s="201">
        <v>11</v>
      </c>
      <c r="X26" s="201">
        <v>0</v>
      </c>
      <c r="Y26" s="201">
        <v>0</v>
      </c>
      <c r="Z26" s="201">
        <v>0</v>
      </c>
      <c r="AA26" s="201">
        <v>0</v>
      </c>
      <c r="AB26" s="201">
        <v>4</v>
      </c>
      <c r="AC26" s="201">
        <v>7</v>
      </c>
      <c r="AD26" s="201">
        <v>0</v>
      </c>
    </row>
    <row r="27" spans="1:30" ht="25.5" x14ac:dyDescent="0.25">
      <c r="A27" s="35" t="s">
        <v>16739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11</v>
      </c>
      <c r="Q27" s="201">
        <v>0</v>
      </c>
      <c r="R27" s="201">
        <v>0</v>
      </c>
      <c r="S27" s="201">
        <v>0</v>
      </c>
      <c r="T27" s="201">
        <v>0</v>
      </c>
      <c r="U27" s="201">
        <v>4</v>
      </c>
      <c r="V27" s="201">
        <v>7</v>
      </c>
      <c r="W27" s="201">
        <v>11</v>
      </c>
      <c r="X27" s="201">
        <v>0</v>
      </c>
      <c r="Y27" s="201">
        <v>0</v>
      </c>
      <c r="Z27" s="201">
        <v>0</v>
      </c>
      <c r="AA27" s="201">
        <v>0</v>
      </c>
      <c r="AB27" s="201">
        <v>4</v>
      </c>
      <c r="AC27" s="201">
        <v>7</v>
      </c>
      <c r="AD27" s="201">
        <v>0</v>
      </c>
    </row>
    <row r="28" spans="1:30" ht="38.25" x14ac:dyDescent="0.25">
      <c r="A28" s="35" t="s">
        <v>12386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2</v>
      </c>
      <c r="Q28" s="201">
        <v>0</v>
      </c>
      <c r="R28" s="201">
        <v>0</v>
      </c>
      <c r="S28" s="201">
        <v>0</v>
      </c>
      <c r="T28" s="201">
        <v>0</v>
      </c>
      <c r="U28" s="201">
        <v>1</v>
      </c>
      <c r="V28" s="201">
        <v>1</v>
      </c>
      <c r="W28" s="201">
        <v>2</v>
      </c>
      <c r="X28" s="201">
        <v>0</v>
      </c>
      <c r="Y28" s="201">
        <v>0</v>
      </c>
      <c r="Z28" s="201">
        <v>0</v>
      </c>
      <c r="AA28" s="201">
        <v>0</v>
      </c>
      <c r="AB28" s="201">
        <v>1</v>
      </c>
      <c r="AC28" s="201">
        <v>1</v>
      </c>
      <c r="AD28" s="201">
        <v>0</v>
      </c>
    </row>
    <row r="29" spans="1:30" ht="15.75" x14ac:dyDescent="0.25">
      <c r="A29" s="35" t="s">
        <v>15573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1</v>
      </c>
      <c r="Q29" s="201">
        <v>0</v>
      </c>
      <c r="R29" s="201">
        <v>0</v>
      </c>
      <c r="S29" s="201">
        <v>0</v>
      </c>
      <c r="T29" s="201">
        <v>0</v>
      </c>
      <c r="U29" s="201">
        <v>1</v>
      </c>
      <c r="V29" s="201">
        <v>0</v>
      </c>
      <c r="W29" s="201">
        <v>1</v>
      </c>
      <c r="X29" s="201">
        <v>0</v>
      </c>
      <c r="Y29" s="201">
        <v>0</v>
      </c>
      <c r="Z29" s="201">
        <v>0</v>
      </c>
      <c r="AA29" s="201">
        <v>0</v>
      </c>
      <c r="AB29" s="201">
        <v>1</v>
      </c>
      <c r="AC29" s="201">
        <v>0</v>
      </c>
      <c r="AD29" s="201">
        <v>0</v>
      </c>
    </row>
    <row r="30" spans="1:30" ht="15.75" x14ac:dyDescent="0.25">
      <c r="A30" s="35" t="s">
        <v>12387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</row>
    <row r="31" spans="1:30" ht="15.75" x14ac:dyDescent="0.25">
      <c r="A31" s="35" t="s">
        <v>16721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1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1</v>
      </c>
      <c r="W31" s="201">
        <v>1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</v>
      </c>
      <c r="AD31" s="201">
        <v>0</v>
      </c>
    </row>
    <row r="32" spans="1:30" ht="15.75" x14ac:dyDescent="0.25">
      <c r="A32" s="35" t="s">
        <v>12388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</row>
    <row r="33" spans="1:30" ht="15.75" x14ac:dyDescent="0.25">
      <c r="A33" s="35" t="s">
        <v>16722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1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1</v>
      </c>
      <c r="W33" s="201">
        <v>1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</v>
      </c>
      <c r="AD33" s="201">
        <v>0</v>
      </c>
    </row>
    <row r="34" spans="1:30" ht="15.75" x14ac:dyDescent="0.25">
      <c r="A34" s="35" t="s">
        <v>16723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1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1</v>
      </c>
      <c r="W34" s="201">
        <v>1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</v>
      </c>
      <c r="AD34" s="201">
        <v>0</v>
      </c>
    </row>
    <row r="35" spans="1:30" ht="15.75" x14ac:dyDescent="0.25">
      <c r="A35" s="35" t="s">
        <v>16724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1</v>
      </c>
      <c r="Q35" s="201">
        <v>0</v>
      </c>
      <c r="R35" s="201">
        <v>0</v>
      </c>
      <c r="S35" s="201">
        <v>0</v>
      </c>
      <c r="T35" s="201">
        <v>0</v>
      </c>
      <c r="U35" s="201">
        <v>1</v>
      </c>
      <c r="V35" s="201">
        <v>0</v>
      </c>
      <c r="W35" s="201">
        <v>1</v>
      </c>
      <c r="X35" s="201">
        <v>0</v>
      </c>
      <c r="Y35" s="201">
        <v>0</v>
      </c>
      <c r="Z35" s="201">
        <v>0</v>
      </c>
      <c r="AA35" s="201">
        <v>0</v>
      </c>
      <c r="AB35" s="201">
        <v>1</v>
      </c>
      <c r="AC35" s="201">
        <v>0</v>
      </c>
      <c r="AD35" s="201">
        <v>0</v>
      </c>
    </row>
    <row r="36" spans="1:30" ht="15.75" x14ac:dyDescent="0.25">
      <c r="A36" s="35" t="s">
        <v>16725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</row>
    <row r="37" spans="1:30" ht="15.75" x14ac:dyDescent="0.25">
      <c r="A37" s="35" t="s">
        <v>16726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</row>
    <row r="38" spans="1:30" ht="15.75" x14ac:dyDescent="0.25">
      <c r="A38" s="35" t="s">
        <v>16727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1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1</v>
      </c>
      <c r="W38" s="201">
        <v>1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</v>
      </c>
      <c r="AD38" s="201">
        <v>0</v>
      </c>
    </row>
    <row r="39" spans="1:30" ht="25.5" x14ac:dyDescent="0.25">
      <c r="A39" s="35" t="s">
        <v>16728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</row>
    <row r="40" spans="1:30" ht="15.75" x14ac:dyDescent="0.25">
      <c r="A40" s="35" t="s">
        <v>16729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1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1</v>
      </c>
      <c r="W40" s="201">
        <v>1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</v>
      </c>
      <c r="AD40" s="201">
        <v>0</v>
      </c>
    </row>
    <row r="41" spans="1:30" ht="15.75" x14ac:dyDescent="0.25">
      <c r="A41" s="35" t="s">
        <v>16730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</row>
    <row r="42" spans="1:30" ht="15.75" x14ac:dyDescent="0.25">
      <c r="A42" s="35" t="s">
        <v>16731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1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1</v>
      </c>
      <c r="W42" s="201">
        <v>1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</v>
      </c>
      <c r="AD42" s="201">
        <v>0</v>
      </c>
    </row>
    <row r="43" spans="1:30" ht="15.75" x14ac:dyDescent="0.25">
      <c r="A43" s="35" t="s">
        <v>12389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1</v>
      </c>
      <c r="Q43" s="201">
        <v>0</v>
      </c>
      <c r="R43" s="201">
        <v>0</v>
      </c>
      <c r="S43" s="201">
        <v>0</v>
      </c>
      <c r="T43" s="201">
        <v>0</v>
      </c>
      <c r="U43" s="201">
        <v>1</v>
      </c>
      <c r="V43" s="201">
        <v>0</v>
      </c>
      <c r="W43" s="201">
        <v>1</v>
      </c>
      <c r="X43" s="201">
        <v>0</v>
      </c>
      <c r="Y43" s="201">
        <v>0</v>
      </c>
      <c r="Z43" s="201">
        <v>0</v>
      </c>
      <c r="AA43" s="201">
        <v>0</v>
      </c>
      <c r="AB43" s="201">
        <v>1</v>
      </c>
      <c r="AC43" s="201">
        <v>0</v>
      </c>
      <c r="AD43" s="201">
        <v>0</v>
      </c>
    </row>
    <row r="44" spans="1:30" ht="15.75" x14ac:dyDescent="0.25">
      <c r="A44" s="35" t="s">
        <v>16732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</row>
    <row r="45" spans="1:30" ht="15.75" x14ac:dyDescent="0.25">
      <c r="A45" s="35" t="s">
        <v>16733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</row>
    <row r="46" spans="1:30" ht="15.75" x14ac:dyDescent="0.25">
      <c r="A46" s="35" t="s">
        <v>16734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1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1</v>
      </c>
      <c r="W46" s="201">
        <v>1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</v>
      </c>
      <c r="AD46" s="201">
        <v>0</v>
      </c>
    </row>
    <row r="47" spans="1:30" ht="15.75" x14ac:dyDescent="0.25">
      <c r="A47" s="35" t="s">
        <v>7076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</row>
    <row r="48" spans="1:30" ht="15.75" x14ac:dyDescent="0.25">
      <c r="A48" s="35" t="s">
        <v>7081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</row>
    <row r="49" spans="1:30" ht="15.75" x14ac:dyDescent="0.25">
      <c r="A49" s="35" t="s">
        <v>7077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</row>
    <row r="50" spans="1:30" ht="25.5" x14ac:dyDescent="0.25">
      <c r="A50" s="35" t="s">
        <v>7078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</row>
    <row r="51" spans="1:30" ht="15.75" x14ac:dyDescent="0.25">
      <c r="A51" s="35" t="s">
        <v>7079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</row>
    <row r="52" spans="1:30" ht="15.75" x14ac:dyDescent="0.25">
      <c r="A52" s="35" t="s">
        <v>6272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</row>
    <row r="53" spans="1:30" ht="15.75" x14ac:dyDescent="0.25">
      <c r="A53" s="35" t="s">
        <v>6269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</row>
    <row r="54" spans="1:30" ht="15.75" x14ac:dyDescent="0.25">
      <c r="A54" s="35" t="s">
        <v>6268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</row>
    <row r="55" spans="1:30" ht="15.75" x14ac:dyDescent="0.25">
      <c r="A55" s="35" t="s">
        <v>6267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</row>
    <row r="56" spans="1:30" ht="15.75" x14ac:dyDescent="0.25">
      <c r="A56" s="35" t="s">
        <v>6266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</row>
    <row r="57" spans="1:30" ht="15.75" x14ac:dyDescent="0.25">
      <c r="A57" s="35" t="s">
        <v>6265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</row>
    <row r="58" spans="1:30" ht="15.75" x14ac:dyDescent="0.25">
      <c r="A58" s="35" t="s">
        <v>6264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</row>
    <row r="59" spans="1:30" ht="15.75" x14ac:dyDescent="0.25">
      <c r="A59" s="35" t="s">
        <v>7802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</row>
    <row r="60" spans="1:30" ht="15.75" x14ac:dyDescent="0.25">
      <c r="A60" s="31" t="s">
        <v>12480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</row>
    <row r="61" spans="1:30" ht="15.75" x14ac:dyDescent="0.25">
      <c r="A61" s="35" t="s">
        <v>12481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</row>
    <row r="62" spans="1:30" ht="25.5" x14ac:dyDescent="0.25">
      <c r="A62" s="35" t="s">
        <v>12482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</row>
    <row r="63" spans="1:30" ht="15.75" x14ac:dyDescent="0.25">
      <c r="A63" s="35" t="s">
        <v>12483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</row>
    <row r="64" spans="1:30" ht="15.75" x14ac:dyDescent="0.25">
      <c r="A64" s="35" t="s">
        <v>12484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</row>
    <row r="65" spans="1:30" ht="38.25" x14ac:dyDescent="0.25">
      <c r="A65" s="35" t="s">
        <v>12485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</row>
    <row r="66" spans="1:30" ht="15.75" x14ac:dyDescent="0.25">
      <c r="A66" s="35" t="s">
        <v>12486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</row>
    <row r="67" spans="1:30" ht="25.5" x14ac:dyDescent="0.25">
      <c r="A67" s="35" t="s">
        <v>11110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</row>
    <row r="68" spans="1:30" ht="15.75" x14ac:dyDescent="0.25">
      <c r="A68" s="35" t="s">
        <v>11111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</row>
    <row r="70" spans="1:30" x14ac:dyDescent="0.2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 t="s">
        <v>11115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</row>
  </sheetData>
  <sheetProtection password="D949" sheet="1" objects="1" scenarios="1" selectLockedCells="1"/>
  <mergeCells count="9">
    <mergeCell ref="AD18:AD19"/>
    <mergeCell ref="P16:W16"/>
    <mergeCell ref="P17:W17"/>
    <mergeCell ref="W18:W19"/>
    <mergeCell ref="A18:A19"/>
    <mergeCell ref="O18:O19"/>
    <mergeCell ref="P18:P19"/>
    <mergeCell ref="Q18:V18"/>
    <mergeCell ref="X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s="21" customFormat="1" ht="39.950000000000003" customHeight="1" x14ac:dyDescent="0.2">
      <c r="A16" s="276" t="s">
        <v>11116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</row>
    <row r="17" spans="1:18" ht="20.100000000000001" customHeight="1" x14ac:dyDescent="0.2">
      <c r="A17" s="276" t="s">
        <v>11117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x14ac:dyDescent="0.2">
      <c r="A18" s="277" t="s">
        <v>9318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0" customHeight="1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11118</v>
      </c>
      <c r="Q19" s="23" t="s">
        <v>11119</v>
      </c>
      <c r="R19" s="23" t="s">
        <v>11120</v>
      </c>
    </row>
    <row r="20" spans="1:18" x14ac:dyDescent="0.2">
      <c r="A20" s="94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15.75" x14ac:dyDescent="0.25">
      <c r="A21" s="31" t="s">
        <v>11121</v>
      </c>
      <c r="B21" s="8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0</v>
      </c>
      <c r="Q21" s="201">
        <v>0</v>
      </c>
      <c r="R21" s="52"/>
    </row>
    <row r="22" spans="1:18" ht="25.5" x14ac:dyDescent="0.25">
      <c r="A22" s="31" t="s">
        <v>13271</v>
      </c>
      <c r="B22" s="8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0</v>
      </c>
      <c r="Q22" s="201">
        <v>0</v>
      </c>
      <c r="R22" s="52"/>
    </row>
    <row r="23" spans="1:18" ht="15.75" x14ac:dyDescent="0.25">
      <c r="A23" s="31" t="s">
        <v>11125</v>
      </c>
      <c r="B23" s="8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0</v>
      </c>
      <c r="Q23" s="201">
        <v>0</v>
      </c>
      <c r="R23" s="135">
        <v>0</v>
      </c>
    </row>
    <row r="24" spans="1:18" ht="25.5" x14ac:dyDescent="0.25">
      <c r="A24" s="35" t="s">
        <v>15241</v>
      </c>
      <c r="B24" s="8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0</v>
      </c>
      <c r="Q24" s="201">
        <v>0</v>
      </c>
      <c r="R24" s="135">
        <v>0</v>
      </c>
    </row>
    <row r="25" spans="1:18" ht="38.25" x14ac:dyDescent="0.25">
      <c r="A25" s="35" t="s">
        <v>15242</v>
      </c>
      <c r="B25" s="8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135">
        <v>0</v>
      </c>
    </row>
    <row r="26" spans="1:18" ht="15.75" x14ac:dyDescent="0.25">
      <c r="A26" s="35" t="s">
        <v>15243</v>
      </c>
      <c r="B26" s="8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0</v>
      </c>
      <c r="Q26" s="201">
        <v>0</v>
      </c>
      <c r="R26" s="135">
        <v>0</v>
      </c>
    </row>
    <row r="27" spans="1:18" ht="15.75" x14ac:dyDescent="0.25">
      <c r="A27" s="35" t="s">
        <v>15244</v>
      </c>
      <c r="B27" s="8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0</v>
      </c>
      <c r="Q27" s="201">
        <v>0</v>
      </c>
      <c r="R27" s="135">
        <v>0</v>
      </c>
    </row>
    <row r="28" spans="1:18" ht="15.75" x14ac:dyDescent="0.25">
      <c r="A28" s="35" t="s">
        <v>15245</v>
      </c>
      <c r="B28" s="8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0</v>
      </c>
      <c r="Q28" s="201">
        <v>0</v>
      </c>
      <c r="R28" s="135">
        <v>0</v>
      </c>
    </row>
    <row r="29" spans="1:18" ht="15.75" x14ac:dyDescent="0.25">
      <c r="A29" s="35" t="s">
        <v>15246</v>
      </c>
      <c r="B29" s="8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0</v>
      </c>
      <c r="Q29" s="201">
        <v>0</v>
      </c>
      <c r="R29" s="135">
        <v>0</v>
      </c>
    </row>
    <row r="30" spans="1:18" ht="15.75" x14ac:dyDescent="0.25">
      <c r="A30" s="35" t="s">
        <v>15247</v>
      </c>
      <c r="B30" s="8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135">
        <v>0</v>
      </c>
    </row>
    <row r="31" spans="1:18" ht="15.75" x14ac:dyDescent="0.25">
      <c r="A31" s="35" t="s">
        <v>15248</v>
      </c>
      <c r="B31" s="8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0</v>
      </c>
      <c r="Q31" s="201">
        <v>0</v>
      </c>
      <c r="R31" s="135">
        <v>0</v>
      </c>
    </row>
    <row r="32" spans="1:18" ht="15.75" x14ac:dyDescent="0.25">
      <c r="A32" s="35" t="s">
        <v>15249</v>
      </c>
      <c r="B32" s="8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0</v>
      </c>
      <c r="Q32" s="201">
        <v>0</v>
      </c>
      <c r="R32" s="135">
        <v>0</v>
      </c>
    </row>
    <row r="33" spans="1:18" ht="15.75" x14ac:dyDescent="0.25">
      <c r="A33" s="35" t="s">
        <v>15250</v>
      </c>
      <c r="B33" s="8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0</v>
      </c>
      <c r="Q33" s="201">
        <v>0</v>
      </c>
      <c r="R33" s="135">
        <v>0</v>
      </c>
    </row>
    <row r="34" spans="1:18" ht="15.75" x14ac:dyDescent="0.25">
      <c r="A34" s="35" t="s">
        <v>15251</v>
      </c>
      <c r="B34" s="8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0</v>
      </c>
      <c r="Q34" s="201">
        <v>0</v>
      </c>
      <c r="R34" s="135">
        <v>0</v>
      </c>
    </row>
    <row r="35" spans="1:18" ht="15.75" x14ac:dyDescent="0.25">
      <c r="A35" s="35" t="s">
        <v>15252</v>
      </c>
      <c r="B35" s="8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0</v>
      </c>
      <c r="Q35" s="201">
        <v>0</v>
      </c>
      <c r="R35" s="135">
        <v>0</v>
      </c>
    </row>
    <row r="36" spans="1:18" ht="25.5" x14ac:dyDescent="0.25">
      <c r="A36" s="35" t="s">
        <v>15253</v>
      </c>
      <c r="B36" s="8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0</v>
      </c>
      <c r="Q36" s="201">
        <v>0</v>
      </c>
      <c r="R36" s="135">
        <v>0</v>
      </c>
    </row>
    <row r="37" spans="1:18" ht="15.75" x14ac:dyDescent="0.25">
      <c r="A37" s="35" t="s">
        <v>15254</v>
      </c>
      <c r="B37" s="8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0</v>
      </c>
      <c r="Q37" s="201">
        <v>0</v>
      </c>
      <c r="R37" s="135">
        <v>0</v>
      </c>
    </row>
    <row r="38" spans="1:18" ht="15.75" x14ac:dyDescent="0.25">
      <c r="A38" s="35" t="s">
        <v>15255</v>
      </c>
      <c r="B38" s="8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0</v>
      </c>
      <c r="Q38" s="201">
        <v>0</v>
      </c>
      <c r="R38" s="135">
        <v>0</v>
      </c>
    </row>
    <row r="39" spans="1:18" ht="15.75" x14ac:dyDescent="0.25">
      <c r="A39" s="35" t="s">
        <v>15256</v>
      </c>
      <c r="B39" s="8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0</v>
      </c>
      <c r="Q39" s="201">
        <v>0</v>
      </c>
      <c r="R39" s="135">
        <v>0</v>
      </c>
    </row>
    <row r="40" spans="1:18" ht="15.75" x14ac:dyDescent="0.25">
      <c r="A40" s="35" t="s">
        <v>15257</v>
      </c>
      <c r="B40" s="8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135">
        <v>0</v>
      </c>
    </row>
    <row r="41" spans="1:18" ht="15.75" x14ac:dyDescent="0.25">
      <c r="A41" s="35" t="s">
        <v>15258</v>
      </c>
      <c r="B41" s="8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135">
        <v>0</v>
      </c>
    </row>
    <row r="42" spans="1:18" ht="15.75" x14ac:dyDescent="0.25">
      <c r="A42" s="35" t="s">
        <v>15259</v>
      </c>
      <c r="B42" s="8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0</v>
      </c>
      <c r="Q42" s="201">
        <v>0</v>
      </c>
      <c r="R42" s="135">
        <v>0</v>
      </c>
    </row>
    <row r="43" spans="1:18" ht="15.75" x14ac:dyDescent="0.25">
      <c r="A43" s="35" t="s">
        <v>15260</v>
      </c>
      <c r="B43" s="8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0</v>
      </c>
      <c r="Q43" s="201">
        <v>0</v>
      </c>
      <c r="R43" s="135">
        <v>0</v>
      </c>
    </row>
    <row r="44" spans="1:18" ht="15.75" x14ac:dyDescent="0.25">
      <c r="A44" s="35" t="s">
        <v>12390</v>
      </c>
      <c r="B44" s="8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0</v>
      </c>
      <c r="Q44" s="201">
        <v>0</v>
      </c>
      <c r="R44" s="135">
        <v>0</v>
      </c>
    </row>
    <row r="45" spans="1:18" ht="15.75" x14ac:dyDescent="0.25">
      <c r="A45" s="35" t="s">
        <v>15261</v>
      </c>
      <c r="B45" s="8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135">
        <v>0</v>
      </c>
    </row>
    <row r="46" spans="1:18" ht="15.75" x14ac:dyDescent="0.25">
      <c r="A46" s="35" t="s">
        <v>15262</v>
      </c>
      <c r="B46" s="8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0</v>
      </c>
      <c r="Q46" s="201">
        <v>0</v>
      </c>
      <c r="R46" s="135">
        <v>0</v>
      </c>
    </row>
    <row r="47" spans="1:18" ht="25.5" x14ac:dyDescent="0.25">
      <c r="A47" s="35" t="s">
        <v>15263</v>
      </c>
      <c r="B47" s="8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135">
        <v>0</v>
      </c>
    </row>
    <row r="48" spans="1:18" ht="15.75" x14ac:dyDescent="0.25">
      <c r="A48" s="35" t="s">
        <v>15264</v>
      </c>
      <c r="B48" s="8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135">
        <v>0</v>
      </c>
    </row>
    <row r="49" spans="1:18" ht="15.75" x14ac:dyDescent="0.25">
      <c r="A49" s="35" t="s">
        <v>15265</v>
      </c>
      <c r="B49" s="8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135">
        <v>0</v>
      </c>
    </row>
    <row r="50" spans="1:18" ht="15.75" x14ac:dyDescent="0.25">
      <c r="A50" s="35" t="s">
        <v>12491</v>
      </c>
      <c r="B50" s="8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135">
        <v>0</v>
      </c>
    </row>
    <row r="51" spans="1:18" ht="15.75" x14ac:dyDescent="0.25">
      <c r="A51" s="35" t="s">
        <v>12495</v>
      </c>
      <c r="B51" s="8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135">
        <v>0</v>
      </c>
    </row>
    <row r="52" spans="1:18" ht="15.75" x14ac:dyDescent="0.25">
      <c r="A52" s="35" t="s">
        <v>12496</v>
      </c>
      <c r="B52" s="8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135">
        <v>0</v>
      </c>
    </row>
    <row r="53" spans="1:18" ht="15.75" x14ac:dyDescent="0.25">
      <c r="A53" s="35" t="s">
        <v>12497</v>
      </c>
      <c r="B53" s="8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135">
        <v>0</v>
      </c>
    </row>
    <row r="54" spans="1:18" ht="15.75" x14ac:dyDescent="0.25">
      <c r="A54" s="35" t="s">
        <v>12498</v>
      </c>
      <c r="B54" s="8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135">
        <v>0</v>
      </c>
    </row>
    <row r="55" spans="1:18" ht="15.75" x14ac:dyDescent="0.25">
      <c r="A55" s="35" t="s">
        <v>12499</v>
      </c>
      <c r="B55" s="8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135">
        <v>0</v>
      </c>
    </row>
    <row r="56" spans="1:18" ht="15.75" x14ac:dyDescent="0.25">
      <c r="A56" s="35" t="s">
        <v>15332</v>
      </c>
      <c r="B56" s="8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135">
        <v>0</v>
      </c>
    </row>
    <row r="57" spans="1:18" ht="15.75" x14ac:dyDescent="0.25">
      <c r="A57" s="31" t="s">
        <v>12480</v>
      </c>
      <c r="B57" s="8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52"/>
    </row>
    <row r="58" spans="1:18" ht="15.75" x14ac:dyDescent="0.25">
      <c r="A58" s="35" t="s">
        <v>12481</v>
      </c>
      <c r="B58" s="8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52"/>
    </row>
    <row r="59" spans="1:18" ht="25.5" x14ac:dyDescent="0.25">
      <c r="A59" s="35" t="s">
        <v>12500</v>
      </c>
      <c r="B59" s="8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135">
        <v>0</v>
      </c>
    </row>
    <row r="60" spans="1:18" ht="15.75" x14ac:dyDescent="0.25">
      <c r="A60" s="35" t="s">
        <v>12483</v>
      </c>
      <c r="B60" s="8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0</v>
      </c>
      <c r="Q60" s="201">
        <v>0</v>
      </c>
      <c r="R60" s="135">
        <v>0</v>
      </c>
    </row>
    <row r="61" spans="1:18" ht="15.75" x14ac:dyDescent="0.25">
      <c r="A61" s="35" t="s">
        <v>12484</v>
      </c>
      <c r="B61" s="8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0</v>
      </c>
      <c r="Q61" s="201">
        <v>0</v>
      </c>
      <c r="R61" s="135">
        <v>0</v>
      </c>
    </row>
    <row r="62" spans="1:18" ht="38.25" x14ac:dyDescent="0.25">
      <c r="A62" s="35" t="s">
        <v>12501</v>
      </c>
      <c r="B62" s="8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135">
        <v>0</v>
      </c>
    </row>
    <row r="63" spans="1:18" ht="15.75" x14ac:dyDescent="0.25">
      <c r="A63" s="35" t="s">
        <v>9900</v>
      </c>
      <c r="B63" s="8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135">
        <v>0</v>
      </c>
    </row>
    <row r="64" spans="1:18" ht="25.5" x14ac:dyDescent="0.25">
      <c r="A64" s="35" t="s">
        <v>14771</v>
      </c>
      <c r="B64" s="8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135">
        <v>0</v>
      </c>
    </row>
    <row r="65" spans="1:18" ht="15.75" x14ac:dyDescent="0.25">
      <c r="A65" s="35" t="s">
        <v>14772</v>
      </c>
      <c r="B65" s="8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135">
        <v>0</v>
      </c>
    </row>
    <row r="66" spans="1:18" ht="25.5" x14ac:dyDescent="0.25">
      <c r="A66" s="31" t="s">
        <v>11122</v>
      </c>
      <c r="B66" s="8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52"/>
      <c r="R66" s="52"/>
    </row>
    <row r="67" spans="1:18" ht="25.5" x14ac:dyDescent="0.25">
      <c r="A67" s="31" t="s">
        <v>11123</v>
      </c>
      <c r="B67" s="8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52"/>
      <c r="R67" s="52"/>
    </row>
    <row r="68" spans="1:18" ht="25.5" x14ac:dyDescent="0.25">
      <c r="A68" s="31" t="s">
        <v>11124</v>
      </c>
      <c r="B68" s="8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2">
        <v>0</v>
      </c>
      <c r="Q68" s="52"/>
      <c r="R68" s="52"/>
    </row>
    <row r="69" spans="1:18" ht="50.1" customHeight="1" x14ac:dyDescent="0.25">
      <c r="A69" s="96" t="s">
        <v>13394</v>
      </c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92">
        <v>49</v>
      </c>
      <c r="P69" s="202">
        <v>0</v>
      </c>
      <c r="Q69" s="51"/>
      <c r="R69" s="51"/>
    </row>
    <row r="70" spans="1:18" ht="15.75" x14ac:dyDescent="0.25">
      <c r="A70" s="88" t="s">
        <v>13395</v>
      </c>
      <c r="O70" s="92">
        <v>50</v>
      </c>
      <c r="P70" s="200">
        <v>0</v>
      </c>
    </row>
    <row r="71" spans="1:18" ht="25.5" x14ac:dyDescent="0.25">
      <c r="A71" s="88" t="s">
        <v>16074</v>
      </c>
      <c r="O71" s="92">
        <v>51</v>
      </c>
      <c r="P71" s="199">
        <v>0</v>
      </c>
    </row>
    <row r="72" spans="1:18" ht="15.75" x14ac:dyDescent="0.25">
      <c r="A72" s="88" t="s">
        <v>16075</v>
      </c>
      <c r="O72" s="92">
        <v>52</v>
      </c>
      <c r="P72" s="200">
        <v>0</v>
      </c>
    </row>
    <row r="73" spans="1:18" ht="25.5" customHeight="1" x14ac:dyDescent="0.25">
      <c r="A73" s="95" t="s">
        <v>16076</v>
      </c>
      <c r="O73" s="92">
        <v>53</v>
      </c>
      <c r="P73" s="199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 x14ac:dyDescent="0.2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5" t="s">
        <v>14773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</row>
    <row r="18" spans="1:17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7" ht="39.950000000000003" customHeight="1" x14ac:dyDescent="0.2">
      <c r="A19" s="30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13494</v>
      </c>
      <c r="P19" s="30" t="s">
        <v>14382</v>
      </c>
      <c r="Q19" s="23" t="s">
        <v>12327</v>
      </c>
    </row>
    <row r="20" spans="1:1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</row>
    <row r="21" spans="1:17" ht="25.5" x14ac:dyDescent="0.25">
      <c r="A21" s="25" t="s">
        <v>14775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1">
        <v>0</v>
      </c>
      <c r="Q21" s="201">
        <v>0</v>
      </c>
    </row>
    <row r="22" spans="1:17" ht="38.25" x14ac:dyDescent="0.25">
      <c r="A22" s="25" t="s">
        <v>14776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1">
        <v>0</v>
      </c>
      <c r="Q22" s="201">
        <v>0</v>
      </c>
    </row>
    <row r="23" spans="1:17" ht="15.75" x14ac:dyDescent="0.25">
      <c r="A23" s="25" t="s">
        <v>14777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1">
        <v>0</v>
      </c>
      <c r="Q23" s="201">
        <v>0</v>
      </c>
    </row>
    <row r="24" spans="1:17" ht="15.75" x14ac:dyDescent="0.25">
      <c r="A24" s="25" t="s">
        <v>14778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2">
        <v>0</v>
      </c>
      <c r="Q24" s="201">
        <v>0</v>
      </c>
    </row>
    <row r="25" spans="1:17" ht="39.950000000000003" customHeight="1" x14ac:dyDescent="0.25">
      <c r="A25" s="24" t="s">
        <v>14779</v>
      </c>
      <c r="O25" s="97">
        <v>5</v>
      </c>
      <c r="P25" s="199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Z70"/>
  <sheetViews>
    <sheetView showGridLines="0" workbookViewId="0">
      <pane xSplit="15" ySplit="20" topLeftCell="P63" activePane="bottomRight" state="frozen"/>
      <selection pane="topRight" activeCell="P1" sqref="P1"/>
      <selection pane="bottomLeft" activeCell="A21" sqref="A21"/>
      <selection pane="bottomRight" activeCell="R47" sqref="R47"/>
    </sheetView>
  </sheetViews>
  <sheetFormatPr defaultRowHeight="12.75" x14ac:dyDescent="0.2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 x14ac:dyDescent="0.2"/>
    <row r="2" spans="1:26" hidden="1" x14ac:dyDescent="0.2"/>
    <row r="3" spans="1:26" hidden="1" x14ac:dyDescent="0.2"/>
    <row r="4" spans="1:26" hidden="1" x14ac:dyDescent="0.2"/>
    <row r="5" spans="1:26" hidden="1" x14ac:dyDescent="0.2"/>
    <row r="6" spans="1:26" hidden="1" x14ac:dyDescent="0.2"/>
    <row r="7" spans="1:26" hidden="1" x14ac:dyDescent="0.2"/>
    <row r="8" spans="1:26" hidden="1" x14ac:dyDescent="0.2"/>
    <row r="9" spans="1:26" hidden="1" x14ac:dyDescent="0.2"/>
    <row r="10" spans="1:26" hidden="1" x14ac:dyDescent="0.2"/>
    <row r="11" spans="1:26" hidden="1" x14ac:dyDescent="0.2"/>
    <row r="12" spans="1:26" hidden="1" x14ac:dyDescent="0.2"/>
    <row r="13" spans="1:26" hidden="1" x14ac:dyDescent="0.2"/>
    <row r="14" spans="1:26" hidden="1" x14ac:dyDescent="0.2"/>
    <row r="15" spans="1:26" ht="20.100000000000001" customHeight="1" x14ac:dyDescent="0.2">
      <c r="A15" s="276" t="s">
        <v>15044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</row>
    <row r="16" spans="1:26" x14ac:dyDescent="0.2">
      <c r="A16" s="277" t="s">
        <v>15045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</row>
    <row r="17" spans="1:26" ht="3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11578</v>
      </c>
      <c r="Q17" s="279" t="s">
        <v>11579</v>
      </c>
      <c r="R17" s="279"/>
      <c r="S17" s="279" t="s">
        <v>13026</v>
      </c>
      <c r="T17" s="286" t="s">
        <v>13027</v>
      </c>
      <c r="U17" s="288"/>
      <c r="V17" s="287"/>
      <c r="W17" s="279" t="s">
        <v>13028</v>
      </c>
      <c r="X17" s="279"/>
      <c r="Y17" s="279" t="s">
        <v>11369</v>
      </c>
      <c r="Z17" s="279" t="s">
        <v>231</v>
      </c>
    </row>
    <row r="18" spans="1:26" ht="30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14774</v>
      </c>
      <c r="R18" s="294" t="s">
        <v>11370</v>
      </c>
      <c r="S18" s="279"/>
      <c r="T18" s="294" t="s">
        <v>14774</v>
      </c>
      <c r="U18" s="286" t="s">
        <v>11371</v>
      </c>
      <c r="V18" s="287"/>
      <c r="W18" s="294" t="s">
        <v>14774</v>
      </c>
      <c r="X18" s="294" t="s">
        <v>11372</v>
      </c>
      <c r="Y18" s="279"/>
      <c r="Z18" s="279"/>
    </row>
    <row r="19" spans="1:26" ht="103.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96"/>
      <c r="S19" s="279"/>
      <c r="T19" s="296"/>
      <c r="U19" s="23" t="s">
        <v>15042</v>
      </c>
      <c r="V19" s="23" t="s">
        <v>15043</v>
      </c>
      <c r="W19" s="296"/>
      <c r="X19" s="296"/>
      <c r="Y19" s="279"/>
      <c r="Z19" s="279"/>
    </row>
    <row r="20" spans="1:26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</row>
    <row r="21" spans="1:26" ht="15.75" x14ac:dyDescent="0.25">
      <c r="A21" s="31" t="s">
        <v>16735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5">
        <v>13.25</v>
      </c>
      <c r="Q21" s="135">
        <v>13.25</v>
      </c>
      <c r="R21" s="135">
        <v>13.25</v>
      </c>
      <c r="S21" s="201">
        <v>12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12</v>
      </c>
      <c r="Z21" s="201">
        <v>0</v>
      </c>
    </row>
    <row r="22" spans="1:26" ht="25.5" x14ac:dyDescent="0.25">
      <c r="A22" s="31" t="s">
        <v>13271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5">
        <v>1</v>
      </c>
      <c r="Q22" s="135">
        <v>1</v>
      </c>
      <c r="R22" s="135">
        <v>1</v>
      </c>
      <c r="S22" s="201">
        <v>1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1</v>
      </c>
      <c r="Z22" s="201">
        <v>0</v>
      </c>
    </row>
    <row r="23" spans="1:26" ht="25.5" x14ac:dyDescent="0.25">
      <c r="A23" s="35" t="s">
        <v>16737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35">
        <v>1</v>
      </c>
      <c r="Q23" s="135">
        <v>1</v>
      </c>
      <c r="R23" s="135">
        <v>1</v>
      </c>
      <c r="S23" s="201">
        <v>1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1</v>
      </c>
      <c r="Z23" s="201">
        <v>0</v>
      </c>
    </row>
    <row r="24" spans="1:26" ht="15.75" x14ac:dyDescent="0.25">
      <c r="A24" s="35" t="s">
        <v>13272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35">
        <v>0</v>
      </c>
      <c r="Q24" s="135">
        <v>0</v>
      </c>
      <c r="R24" s="135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</row>
    <row r="25" spans="1:26" ht="15.75" x14ac:dyDescent="0.25">
      <c r="A25" s="35" t="s">
        <v>13273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35">
        <v>0</v>
      </c>
      <c r="Q25" s="135">
        <v>0</v>
      </c>
      <c r="R25" s="135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</row>
    <row r="26" spans="1:26" ht="25.5" x14ac:dyDescent="0.25">
      <c r="A26" s="31" t="s">
        <v>16738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5">
        <v>12.25</v>
      </c>
      <c r="Q26" s="135">
        <v>12.25</v>
      </c>
      <c r="R26" s="135">
        <v>12.25</v>
      </c>
      <c r="S26" s="201">
        <v>11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11</v>
      </c>
      <c r="Z26" s="201">
        <v>0</v>
      </c>
    </row>
    <row r="27" spans="1:26" ht="25.5" x14ac:dyDescent="0.25">
      <c r="A27" s="35" t="s">
        <v>16739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35">
        <v>12.25</v>
      </c>
      <c r="Q27" s="135">
        <v>12.25</v>
      </c>
      <c r="R27" s="135">
        <v>12.25</v>
      </c>
      <c r="S27" s="201">
        <v>11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11</v>
      </c>
      <c r="Z27" s="201">
        <v>0</v>
      </c>
    </row>
    <row r="28" spans="1:26" ht="51" x14ac:dyDescent="0.25">
      <c r="A28" s="35" t="s">
        <v>12386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35">
        <v>2</v>
      </c>
      <c r="Q28" s="135">
        <v>2</v>
      </c>
      <c r="R28" s="135">
        <v>2</v>
      </c>
      <c r="S28" s="201">
        <v>2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2</v>
      </c>
      <c r="Z28" s="201">
        <v>0</v>
      </c>
    </row>
    <row r="29" spans="1:26" ht="15.75" x14ac:dyDescent="0.25">
      <c r="A29" s="35" t="s">
        <v>15573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35">
        <v>1.76</v>
      </c>
      <c r="Q29" s="135">
        <v>1.76</v>
      </c>
      <c r="R29" s="135">
        <v>1.76</v>
      </c>
      <c r="S29" s="201">
        <v>1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1</v>
      </c>
      <c r="Z29" s="201">
        <v>0</v>
      </c>
    </row>
    <row r="30" spans="1:26" ht="15.75" x14ac:dyDescent="0.25">
      <c r="A30" s="35" t="s">
        <v>12387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35">
        <v>0</v>
      </c>
      <c r="Q30" s="135">
        <v>0</v>
      </c>
      <c r="R30" s="135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</row>
    <row r="31" spans="1:26" ht="15.75" x14ac:dyDescent="0.25">
      <c r="A31" s="35" t="s">
        <v>16721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35">
        <v>1.29</v>
      </c>
      <c r="Q31" s="135">
        <v>1.29</v>
      </c>
      <c r="R31" s="135">
        <v>1.29</v>
      </c>
      <c r="S31" s="201">
        <v>1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1</v>
      </c>
      <c r="Z31" s="201">
        <v>0</v>
      </c>
    </row>
    <row r="32" spans="1:26" ht="15.75" x14ac:dyDescent="0.25">
      <c r="A32" s="35" t="s">
        <v>12388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35">
        <v>0.22</v>
      </c>
      <c r="Q32" s="135">
        <v>0.22</v>
      </c>
      <c r="R32" s="135">
        <v>0.22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</row>
    <row r="33" spans="1:26" ht="15.75" x14ac:dyDescent="0.25">
      <c r="A33" s="35" t="s">
        <v>16722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35">
        <v>0.24</v>
      </c>
      <c r="Q33" s="135">
        <v>0.24</v>
      </c>
      <c r="R33" s="135">
        <v>0.24</v>
      </c>
      <c r="S33" s="201">
        <v>1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1</v>
      </c>
      <c r="Z33" s="201">
        <v>0</v>
      </c>
    </row>
    <row r="34" spans="1:26" ht="15.75" x14ac:dyDescent="0.25">
      <c r="A34" s="35" t="s">
        <v>16723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35">
        <v>1.62</v>
      </c>
      <c r="Q34" s="135">
        <v>1.62</v>
      </c>
      <c r="R34" s="135">
        <v>1.62</v>
      </c>
      <c r="S34" s="201">
        <v>1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1</v>
      </c>
      <c r="Z34" s="201">
        <v>0</v>
      </c>
    </row>
    <row r="35" spans="1:26" ht="15.75" x14ac:dyDescent="0.25">
      <c r="A35" s="35" t="s">
        <v>16724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35">
        <v>0.26</v>
      </c>
      <c r="Q35" s="135">
        <v>0.26</v>
      </c>
      <c r="R35" s="135">
        <v>0.26</v>
      </c>
      <c r="S35" s="201">
        <v>1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1</v>
      </c>
      <c r="Z35" s="201">
        <v>0</v>
      </c>
    </row>
    <row r="36" spans="1:26" ht="15.75" x14ac:dyDescent="0.25">
      <c r="A36" s="35" t="s">
        <v>16725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35">
        <v>0.52</v>
      </c>
      <c r="Q36" s="135">
        <v>0.52</v>
      </c>
      <c r="R36" s="135">
        <v>0.52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</row>
    <row r="37" spans="1:26" ht="15.75" x14ac:dyDescent="0.25">
      <c r="A37" s="35" t="s">
        <v>16726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35">
        <v>0.43</v>
      </c>
      <c r="Q37" s="135">
        <v>0.43</v>
      </c>
      <c r="R37" s="135">
        <v>0.43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</row>
    <row r="38" spans="1:26" ht="15.75" x14ac:dyDescent="0.25">
      <c r="A38" s="35" t="s">
        <v>16727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135">
        <v>1.34</v>
      </c>
      <c r="Q38" s="135">
        <v>1.34</v>
      </c>
      <c r="R38" s="135">
        <v>1.34</v>
      </c>
      <c r="S38" s="201">
        <v>1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1</v>
      </c>
      <c r="Z38" s="201">
        <v>0</v>
      </c>
    </row>
    <row r="39" spans="1:26" ht="25.5" x14ac:dyDescent="0.25">
      <c r="A39" s="35" t="s">
        <v>16728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135">
        <v>0</v>
      </c>
      <c r="Q39" s="135">
        <v>0</v>
      </c>
      <c r="R39" s="135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</row>
    <row r="40" spans="1:26" ht="15.75" x14ac:dyDescent="0.25">
      <c r="A40" s="35" t="s">
        <v>16729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35">
        <v>1.34</v>
      </c>
      <c r="Q40" s="135">
        <v>1.34</v>
      </c>
      <c r="R40" s="135">
        <v>1.34</v>
      </c>
      <c r="S40" s="201">
        <v>1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1</v>
      </c>
      <c r="Z40" s="201">
        <v>0</v>
      </c>
    </row>
    <row r="41" spans="1:26" ht="15.75" x14ac:dyDescent="0.25">
      <c r="A41" s="35" t="s">
        <v>16730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35">
        <v>0</v>
      </c>
      <c r="Q41" s="135">
        <v>0</v>
      </c>
      <c r="R41" s="135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</row>
    <row r="42" spans="1:26" ht="15.75" x14ac:dyDescent="0.25">
      <c r="A42" s="35" t="s">
        <v>16731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35">
        <v>0.67</v>
      </c>
      <c r="Q42" s="135">
        <v>0.67</v>
      </c>
      <c r="R42" s="135">
        <v>0.67</v>
      </c>
      <c r="S42" s="201">
        <v>1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1</v>
      </c>
      <c r="Z42" s="201">
        <v>0</v>
      </c>
    </row>
    <row r="43" spans="1:26" ht="15.75" x14ac:dyDescent="0.25">
      <c r="A43" s="35" t="s">
        <v>12389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35">
        <v>0.33</v>
      </c>
      <c r="Q43" s="135">
        <v>0.33</v>
      </c>
      <c r="R43" s="135">
        <v>0.33</v>
      </c>
      <c r="S43" s="201">
        <v>1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1</v>
      </c>
      <c r="Z43" s="201">
        <v>0</v>
      </c>
    </row>
    <row r="44" spans="1:26" ht="15.75" x14ac:dyDescent="0.25">
      <c r="A44" s="35" t="s">
        <v>16732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135">
        <v>0.34</v>
      </c>
      <c r="Q44" s="135">
        <v>0.34</v>
      </c>
      <c r="R44" s="135">
        <v>0.34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</row>
    <row r="45" spans="1:26" ht="15.75" x14ac:dyDescent="0.25">
      <c r="A45" s="35" t="s">
        <v>16733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135">
        <v>0.22</v>
      </c>
      <c r="Q45" s="135">
        <v>0.22</v>
      </c>
      <c r="R45" s="135">
        <v>0.22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</row>
    <row r="46" spans="1:26" ht="15.75" x14ac:dyDescent="0.25">
      <c r="A46" s="35" t="s">
        <v>16734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135">
        <v>0.17</v>
      </c>
      <c r="Q46" s="135">
        <v>0.17</v>
      </c>
      <c r="R46" s="135">
        <v>0.17</v>
      </c>
      <c r="S46" s="201">
        <v>1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1</v>
      </c>
      <c r="Z46" s="201">
        <v>0</v>
      </c>
    </row>
    <row r="47" spans="1:26" ht="15.75" x14ac:dyDescent="0.25">
      <c r="A47" s="35" t="s">
        <v>12390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135">
        <v>0.84</v>
      </c>
      <c r="Q47" s="135">
        <v>0.84</v>
      </c>
      <c r="R47" s="135">
        <v>0.84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</row>
    <row r="48" spans="1:26" ht="15.75" x14ac:dyDescent="0.25">
      <c r="A48" s="35" t="s">
        <v>12391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135">
        <v>0</v>
      </c>
      <c r="Q48" s="135">
        <v>0</v>
      </c>
      <c r="R48" s="135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</row>
    <row r="49" spans="1:26" ht="15.75" x14ac:dyDescent="0.25">
      <c r="A49" s="35" t="s">
        <v>12392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135">
        <v>0</v>
      </c>
      <c r="Q49" s="135">
        <v>0</v>
      </c>
      <c r="R49" s="135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</row>
    <row r="50" spans="1:26" ht="25.5" x14ac:dyDescent="0.25">
      <c r="A50" s="35" t="s">
        <v>13965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135">
        <v>0</v>
      </c>
      <c r="Q50" s="135">
        <v>0</v>
      </c>
      <c r="R50" s="135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</row>
    <row r="51" spans="1:26" ht="15.75" x14ac:dyDescent="0.25">
      <c r="A51" s="35" t="s">
        <v>13966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135">
        <v>0</v>
      </c>
      <c r="Q51" s="135">
        <v>0</v>
      </c>
      <c r="R51" s="135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</row>
    <row r="52" spans="1:26" ht="15.75" x14ac:dyDescent="0.25">
      <c r="A52" s="35" t="s">
        <v>13967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135">
        <v>0</v>
      </c>
      <c r="Q52" s="135">
        <v>0</v>
      </c>
      <c r="R52" s="135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</row>
    <row r="53" spans="1:26" ht="15.75" x14ac:dyDescent="0.25">
      <c r="A53" s="35" t="s">
        <v>13968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135">
        <v>0</v>
      </c>
      <c r="Q53" s="135">
        <v>0</v>
      </c>
      <c r="R53" s="135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</row>
    <row r="54" spans="1:26" ht="15.75" x14ac:dyDescent="0.25">
      <c r="A54" s="35" t="s">
        <v>13969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135">
        <v>0</v>
      </c>
      <c r="Q54" s="135">
        <v>0</v>
      </c>
      <c r="R54" s="135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</row>
    <row r="55" spans="1:26" ht="15.75" x14ac:dyDescent="0.25">
      <c r="A55" s="35" t="s">
        <v>13970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135">
        <v>0</v>
      </c>
      <c r="Q55" s="135">
        <v>0</v>
      </c>
      <c r="R55" s="135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</row>
    <row r="56" spans="1:26" ht="15.75" x14ac:dyDescent="0.25">
      <c r="A56" s="35" t="s">
        <v>13971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135">
        <v>0</v>
      </c>
      <c r="Q56" s="135">
        <v>0</v>
      </c>
      <c r="R56" s="135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</row>
    <row r="57" spans="1:26" ht="15.75" x14ac:dyDescent="0.25">
      <c r="A57" s="35" t="s">
        <v>13972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35">
        <v>0</v>
      </c>
      <c r="Q57" s="135">
        <v>0</v>
      </c>
      <c r="R57" s="135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</row>
    <row r="58" spans="1:26" ht="15.75" x14ac:dyDescent="0.25">
      <c r="A58" s="35" t="s">
        <v>13973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35">
        <v>0</v>
      </c>
      <c r="Q58" s="135">
        <v>0</v>
      </c>
      <c r="R58" s="135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</row>
    <row r="59" spans="1:26" ht="15.75" x14ac:dyDescent="0.25">
      <c r="A59" s="35" t="s">
        <v>13974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135">
        <v>0</v>
      </c>
      <c r="Q59" s="135">
        <v>0</v>
      </c>
      <c r="R59" s="135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</row>
    <row r="60" spans="1:26" ht="15.75" x14ac:dyDescent="0.25">
      <c r="A60" s="31" t="s">
        <v>12480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135">
        <v>0</v>
      </c>
      <c r="Q60" s="135">
        <v>0</v>
      </c>
      <c r="R60" s="135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</row>
    <row r="61" spans="1:26" ht="15.75" x14ac:dyDescent="0.25">
      <c r="A61" s="35" t="s">
        <v>12481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135">
        <v>0</v>
      </c>
      <c r="Q61" s="135">
        <v>0</v>
      </c>
      <c r="R61" s="135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</row>
    <row r="62" spans="1:26" ht="25.5" x14ac:dyDescent="0.25">
      <c r="A62" s="35" t="s">
        <v>12482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135">
        <v>0</v>
      </c>
      <c r="Q62" s="135">
        <v>0</v>
      </c>
      <c r="R62" s="135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</row>
    <row r="63" spans="1:26" ht="15.75" x14ac:dyDescent="0.25">
      <c r="A63" s="35" t="s">
        <v>12483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135">
        <v>0</v>
      </c>
      <c r="Q63" s="135">
        <v>0</v>
      </c>
      <c r="R63" s="135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</row>
    <row r="64" spans="1:26" ht="15.75" x14ac:dyDescent="0.25">
      <c r="A64" s="35" t="s">
        <v>12484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135">
        <v>0</v>
      </c>
      <c r="Q64" s="135">
        <v>0</v>
      </c>
      <c r="R64" s="135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</row>
    <row r="65" spans="1:26" ht="51" x14ac:dyDescent="0.25">
      <c r="A65" s="35" t="s">
        <v>12485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135">
        <v>0</v>
      </c>
      <c r="Q65" s="135">
        <v>0</v>
      </c>
      <c r="R65" s="135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</row>
    <row r="66" spans="1:26" ht="15.75" x14ac:dyDescent="0.25">
      <c r="A66" s="35" t="s">
        <v>12486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135">
        <v>0</v>
      </c>
      <c r="Q66" s="135">
        <v>0</v>
      </c>
      <c r="R66" s="135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</row>
    <row r="67" spans="1:26" ht="38.25" x14ac:dyDescent="0.25">
      <c r="A67" s="35" t="s">
        <v>11110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135">
        <v>0</v>
      </c>
      <c r="Q67" s="135">
        <v>0</v>
      </c>
      <c r="R67" s="135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</row>
    <row r="68" spans="1:26" ht="15.75" x14ac:dyDescent="0.25">
      <c r="A68" s="35" t="s">
        <v>11111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135">
        <v>0</v>
      </c>
      <c r="Q68" s="135">
        <v>0</v>
      </c>
      <c r="R68" s="135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</row>
    <row r="70" spans="1:26" x14ac:dyDescent="0.2">
      <c r="A70" s="298" t="s">
        <v>15046</v>
      </c>
      <c r="B70" s="298"/>
      <c r="C70" s="298"/>
      <c r="D70" s="298"/>
      <c r="E70" s="298"/>
      <c r="F70" s="298"/>
      <c r="G70" s="298"/>
      <c r="H70" s="298"/>
      <c r="I70" s="298"/>
      <c r="J70" s="298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</row>
  </sheetData>
  <sheetProtection password="D949" sheet="1" objects="1" scenarios="1" selectLockedCells="1"/>
  <mergeCells count="18"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  <mergeCell ref="A70:Z70"/>
    <mergeCell ref="Q18:Q19"/>
    <mergeCell ref="R18:R19"/>
    <mergeCell ref="T18:T19"/>
    <mergeCell ref="U18:V18"/>
    <mergeCell ref="Y17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 x14ac:dyDescent="0.2"/>
    <row r="2" spans="1:36" hidden="1" x14ac:dyDescent="0.2"/>
    <row r="3" spans="1:36" hidden="1" x14ac:dyDescent="0.2"/>
    <row r="4" spans="1:36" hidden="1" x14ac:dyDescent="0.2"/>
    <row r="5" spans="1:36" hidden="1" x14ac:dyDescent="0.2"/>
    <row r="6" spans="1:36" hidden="1" x14ac:dyDescent="0.2"/>
    <row r="7" spans="1:36" hidden="1" x14ac:dyDescent="0.2"/>
    <row r="8" spans="1:36" hidden="1" x14ac:dyDescent="0.2"/>
    <row r="9" spans="1:36" hidden="1" x14ac:dyDescent="0.2"/>
    <row r="10" spans="1:36" hidden="1" x14ac:dyDescent="0.2"/>
    <row r="11" spans="1:36" hidden="1" x14ac:dyDescent="0.2"/>
    <row r="12" spans="1:36" hidden="1" x14ac:dyDescent="0.2"/>
    <row r="13" spans="1:36" hidden="1" x14ac:dyDescent="0.2"/>
    <row r="14" spans="1:36" ht="20.100000000000001" hidden="1" customHeight="1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 x14ac:dyDescent="0.2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6" t="s">
        <v>15060</v>
      </c>
      <c r="Q15" s="276"/>
      <c r="R15" s="276"/>
      <c r="S15" s="276"/>
      <c r="T15" s="276"/>
      <c r="U15" s="276"/>
      <c r="V15" s="276"/>
      <c r="W15" s="276"/>
      <c r="X15" s="276"/>
      <c r="Y15" s="276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 x14ac:dyDescent="0.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277" t="s">
        <v>14381</v>
      </c>
      <c r="Q16" s="277"/>
      <c r="R16" s="277"/>
      <c r="S16" s="277"/>
      <c r="T16" s="277"/>
      <c r="U16" s="277"/>
      <c r="V16" s="277"/>
      <c r="W16" s="277"/>
      <c r="X16" s="277"/>
      <c r="Y16" s="277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</row>
    <row r="17" spans="1:36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15047</v>
      </c>
      <c r="Q17" s="279" t="s">
        <v>15048</v>
      </c>
      <c r="R17" s="279"/>
      <c r="S17" s="279"/>
      <c r="T17" s="279"/>
      <c r="U17" s="279"/>
      <c r="V17" s="279"/>
      <c r="W17" s="279"/>
      <c r="X17" s="279"/>
      <c r="Y17" s="279"/>
      <c r="Z17" s="279"/>
      <c r="AA17" s="279"/>
      <c r="AB17" s="279"/>
      <c r="AC17" s="279"/>
      <c r="AD17" s="279"/>
      <c r="AE17" s="279"/>
      <c r="AF17" s="279"/>
      <c r="AG17" s="279"/>
      <c r="AH17" s="279"/>
      <c r="AI17" s="279"/>
      <c r="AJ17" s="279"/>
    </row>
    <row r="18" spans="1:36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 t="s">
        <v>15049</v>
      </c>
      <c r="R18" s="279"/>
      <c r="S18" s="279" t="s">
        <v>15050</v>
      </c>
      <c r="T18" s="279"/>
      <c r="U18" s="279" t="s">
        <v>15051</v>
      </c>
      <c r="V18" s="279"/>
      <c r="W18" s="279" t="s">
        <v>15052</v>
      </c>
      <c r="X18" s="279"/>
      <c r="Y18" s="279" t="s">
        <v>15053</v>
      </c>
      <c r="Z18" s="279"/>
      <c r="AA18" s="279" t="s">
        <v>15054</v>
      </c>
      <c r="AB18" s="279"/>
      <c r="AC18" s="279" t="s">
        <v>15055</v>
      </c>
      <c r="AD18" s="279"/>
      <c r="AE18" s="279" t="s">
        <v>15056</v>
      </c>
      <c r="AF18" s="279"/>
      <c r="AG18" s="279" t="s">
        <v>15057</v>
      </c>
      <c r="AH18" s="279"/>
      <c r="AI18" s="279" t="s">
        <v>15058</v>
      </c>
      <c r="AJ18" s="279"/>
    </row>
    <row r="19" spans="1:36" ht="25.5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14774</v>
      </c>
      <c r="R19" s="23" t="s">
        <v>15059</v>
      </c>
      <c r="S19" s="23" t="s">
        <v>14774</v>
      </c>
      <c r="T19" s="23" t="s">
        <v>15059</v>
      </c>
      <c r="U19" s="23" t="s">
        <v>14774</v>
      </c>
      <c r="V19" s="23" t="s">
        <v>15059</v>
      </c>
      <c r="W19" s="23" t="s">
        <v>14774</v>
      </c>
      <c r="X19" s="23" t="s">
        <v>15059</v>
      </c>
      <c r="Y19" s="23" t="s">
        <v>14774</v>
      </c>
      <c r="Z19" s="23" t="s">
        <v>15059</v>
      </c>
      <c r="AA19" s="23" t="s">
        <v>14774</v>
      </c>
      <c r="AB19" s="23" t="s">
        <v>15059</v>
      </c>
      <c r="AC19" s="23" t="s">
        <v>14774</v>
      </c>
      <c r="AD19" s="23" t="s">
        <v>15059</v>
      </c>
      <c r="AE19" s="23" t="s">
        <v>14774</v>
      </c>
      <c r="AF19" s="23" t="s">
        <v>15059</v>
      </c>
      <c r="AG19" s="23" t="s">
        <v>14774</v>
      </c>
      <c r="AH19" s="23" t="s">
        <v>15059</v>
      </c>
      <c r="AI19" s="23" t="s">
        <v>14774</v>
      </c>
      <c r="AJ19" s="23" t="s">
        <v>15059</v>
      </c>
    </row>
    <row r="20" spans="1:36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 x14ac:dyDescent="0.25">
      <c r="A21" s="31" t="s">
        <v>16735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12</v>
      </c>
      <c r="Q21" s="201">
        <v>0</v>
      </c>
      <c r="R21" s="201">
        <v>0</v>
      </c>
      <c r="S21" s="201">
        <v>0</v>
      </c>
      <c r="T21" s="201">
        <v>0</v>
      </c>
      <c r="U21" s="201">
        <v>1</v>
      </c>
      <c r="V21" s="201">
        <v>1</v>
      </c>
      <c r="W21" s="201">
        <v>2</v>
      </c>
      <c r="X21" s="201">
        <v>2</v>
      </c>
      <c r="Y21" s="201">
        <v>1</v>
      </c>
      <c r="Z21" s="201">
        <v>1</v>
      </c>
      <c r="AA21" s="201">
        <v>3</v>
      </c>
      <c r="AB21" s="201">
        <v>3</v>
      </c>
      <c r="AC21" s="201">
        <v>1</v>
      </c>
      <c r="AD21" s="201">
        <v>0</v>
      </c>
      <c r="AE21" s="201">
        <v>3</v>
      </c>
      <c r="AF21" s="201">
        <v>3</v>
      </c>
      <c r="AG21" s="201">
        <v>0</v>
      </c>
      <c r="AH21" s="201">
        <v>0</v>
      </c>
      <c r="AI21" s="201">
        <v>1</v>
      </c>
      <c r="AJ21" s="201">
        <v>1</v>
      </c>
    </row>
    <row r="22" spans="1:36" ht="25.5" x14ac:dyDescent="0.25">
      <c r="A22" s="31" t="s">
        <v>13271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1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1</v>
      </c>
      <c r="AJ22" s="201">
        <v>1</v>
      </c>
    </row>
    <row r="23" spans="1:36" ht="25.5" x14ac:dyDescent="0.25">
      <c r="A23" s="35" t="s">
        <v>16737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1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1</v>
      </c>
      <c r="AJ23" s="201">
        <v>1</v>
      </c>
    </row>
    <row r="24" spans="1:36" ht="15.75" x14ac:dyDescent="0.25">
      <c r="A24" s="35" t="s">
        <v>13272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</row>
    <row r="25" spans="1:36" ht="15.75" x14ac:dyDescent="0.25">
      <c r="A25" s="35" t="s">
        <v>13273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</row>
    <row r="26" spans="1:36" ht="25.5" x14ac:dyDescent="0.25">
      <c r="A26" s="31" t="s">
        <v>16738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11</v>
      </c>
      <c r="Q26" s="201">
        <v>0</v>
      </c>
      <c r="R26" s="201">
        <v>0</v>
      </c>
      <c r="S26" s="201">
        <v>0</v>
      </c>
      <c r="T26" s="201">
        <v>0</v>
      </c>
      <c r="U26" s="201">
        <v>1</v>
      </c>
      <c r="V26" s="201">
        <v>1</v>
      </c>
      <c r="W26" s="201">
        <v>2</v>
      </c>
      <c r="X26" s="201">
        <v>2</v>
      </c>
      <c r="Y26" s="201">
        <v>1</v>
      </c>
      <c r="Z26" s="201">
        <v>1</v>
      </c>
      <c r="AA26" s="201">
        <v>3</v>
      </c>
      <c r="AB26" s="201">
        <v>3</v>
      </c>
      <c r="AC26" s="201">
        <v>1</v>
      </c>
      <c r="AD26" s="201">
        <v>0</v>
      </c>
      <c r="AE26" s="201">
        <v>3</v>
      </c>
      <c r="AF26" s="201">
        <v>3</v>
      </c>
      <c r="AG26" s="201">
        <v>0</v>
      </c>
      <c r="AH26" s="201">
        <v>0</v>
      </c>
      <c r="AI26" s="201">
        <v>0</v>
      </c>
      <c r="AJ26" s="201">
        <v>0</v>
      </c>
    </row>
    <row r="27" spans="1:36" ht="25.5" x14ac:dyDescent="0.25">
      <c r="A27" s="35" t="s">
        <v>16739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11</v>
      </c>
      <c r="Q27" s="201">
        <v>0</v>
      </c>
      <c r="R27" s="201">
        <v>0</v>
      </c>
      <c r="S27" s="201">
        <v>0</v>
      </c>
      <c r="T27" s="201">
        <v>0</v>
      </c>
      <c r="U27" s="201">
        <v>1</v>
      </c>
      <c r="V27" s="201">
        <v>1</v>
      </c>
      <c r="W27" s="201">
        <v>2</v>
      </c>
      <c r="X27" s="201">
        <v>2</v>
      </c>
      <c r="Y27" s="201">
        <v>1</v>
      </c>
      <c r="Z27" s="201">
        <v>1</v>
      </c>
      <c r="AA27" s="201">
        <v>3</v>
      </c>
      <c r="AB27" s="201">
        <v>3</v>
      </c>
      <c r="AC27" s="201">
        <v>1</v>
      </c>
      <c r="AD27" s="201">
        <v>0</v>
      </c>
      <c r="AE27" s="201">
        <v>3</v>
      </c>
      <c r="AF27" s="201">
        <v>3</v>
      </c>
      <c r="AG27" s="201">
        <v>0</v>
      </c>
      <c r="AH27" s="201">
        <v>0</v>
      </c>
      <c r="AI27" s="201">
        <v>0</v>
      </c>
      <c r="AJ27" s="201">
        <v>0</v>
      </c>
    </row>
    <row r="28" spans="1:36" ht="51" x14ac:dyDescent="0.25">
      <c r="A28" s="35" t="s">
        <v>12386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2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1</v>
      </c>
      <c r="X28" s="201">
        <v>1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</v>
      </c>
      <c r="AF28" s="201">
        <v>1</v>
      </c>
      <c r="AG28" s="201">
        <v>0</v>
      </c>
      <c r="AH28" s="201">
        <v>0</v>
      </c>
      <c r="AI28" s="201">
        <v>0</v>
      </c>
      <c r="AJ28" s="201">
        <v>0</v>
      </c>
    </row>
    <row r="29" spans="1:36" ht="15.75" x14ac:dyDescent="0.25">
      <c r="A29" s="35" t="s">
        <v>15573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1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1</v>
      </c>
      <c r="X29" s="201">
        <v>1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</row>
    <row r="30" spans="1:36" ht="15.75" x14ac:dyDescent="0.25">
      <c r="A30" s="35" t="s">
        <v>12387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</row>
    <row r="31" spans="1:36" ht="15.75" x14ac:dyDescent="0.25">
      <c r="A31" s="35" t="s">
        <v>16721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1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</v>
      </c>
      <c r="AF31" s="201">
        <v>1</v>
      </c>
      <c r="AG31" s="201">
        <v>0</v>
      </c>
      <c r="AH31" s="201">
        <v>0</v>
      </c>
      <c r="AI31" s="201">
        <v>0</v>
      </c>
      <c r="AJ31" s="201">
        <v>0</v>
      </c>
    </row>
    <row r="32" spans="1:36" ht="15.75" x14ac:dyDescent="0.25">
      <c r="A32" s="35" t="s">
        <v>12388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</row>
    <row r="33" spans="1:36" ht="15.75" x14ac:dyDescent="0.25">
      <c r="A33" s="35" t="s">
        <v>16722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1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</v>
      </c>
      <c r="AF33" s="201">
        <v>1</v>
      </c>
      <c r="AG33" s="201">
        <v>0</v>
      </c>
      <c r="AH33" s="201">
        <v>0</v>
      </c>
      <c r="AI33" s="201">
        <v>0</v>
      </c>
      <c r="AJ33" s="201">
        <v>0</v>
      </c>
    </row>
    <row r="34" spans="1:36" ht="15.75" x14ac:dyDescent="0.25">
      <c r="A34" s="35" t="s">
        <v>16723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1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1</v>
      </c>
      <c r="AB34" s="201">
        <v>1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</row>
    <row r="35" spans="1:36" ht="15.75" x14ac:dyDescent="0.25">
      <c r="A35" s="35" t="s">
        <v>16724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1</v>
      </c>
      <c r="Q35" s="201">
        <v>0</v>
      </c>
      <c r="R35" s="201">
        <v>0</v>
      </c>
      <c r="S35" s="201">
        <v>0</v>
      </c>
      <c r="T35" s="201">
        <v>0</v>
      </c>
      <c r="U35" s="201">
        <v>1</v>
      </c>
      <c r="V35" s="201">
        <v>1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</row>
    <row r="36" spans="1:36" ht="15.75" x14ac:dyDescent="0.25">
      <c r="A36" s="35" t="s">
        <v>16725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</row>
    <row r="37" spans="1:36" ht="15.75" x14ac:dyDescent="0.25">
      <c r="A37" s="35" t="s">
        <v>16726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</row>
    <row r="38" spans="1:36" ht="15.75" x14ac:dyDescent="0.25">
      <c r="A38" s="35" t="s">
        <v>16727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1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1</v>
      </c>
      <c r="AB38" s="201">
        <v>1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</row>
    <row r="39" spans="1:36" ht="25.5" x14ac:dyDescent="0.25">
      <c r="A39" s="35" t="s">
        <v>16728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</row>
    <row r="40" spans="1:36" ht="15.75" x14ac:dyDescent="0.25">
      <c r="A40" s="35" t="s">
        <v>16729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1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1</v>
      </c>
      <c r="AB40" s="201">
        <v>1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</row>
    <row r="41" spans="1:36" ht="15.75" x14ac:dyDescent="0.25">
      <c r="A41" s="35" t="s">
        <v>16730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</row>
    <row r="42" spans="1:36" ht="15.75" x14ac:dyDescent="0.25">
      <c r="A42" s="35" t="s">
        <v>16731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1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</row>
    <row r="43" spans="1:36" ht="15.75" x14ac:dyDescent="0.25">
      <c r="A43" s="35" t="s">
        <v>12389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1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1</v>
      </c>
      <c r="Z43" s="201">
        <v>1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</row>
    <row r="44" spans="1:36" ht="15.75" x14ac:dyDescent="0.25">
      <c r="A44" s="35" t="s">
        <v>16732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</row>
    <row r="45" spans="1:36" ht="15.75" x14ac:dyDescent="0.25">
      <c r="A45" s="35" t="s">
        <v>16733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</row>
    <row r="46" spans="1:36" ht="15.75" x14ac:dyDescent="0.25">
      <c r="A46" s="35" t="s">
        <v>16734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1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1</v>
      </c>
      <c r="AB46" s="201">
        <v>1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</row>
    <row r="47" spans="1:36" ht="15.75" x14ac:dyDescent="0.25">
      <c r="A47" s="35" t="s">
        <v>12390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</row>
    <row r="48" spans="1:36" ht="15.75" x14ac:dyDescent="0.25">
      <c r="A48" s="35" t="s">
        <v>12391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</row>
    <row r="49" spans="1:36" ht="15.75" x14ac:dyDescent="0.25">
      <c r="A49" s="35" t="s">
        <v>12392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</row>
    <row r="50" spans="1:36" ht="25.5" x14ac:dyDescent="0.25">
      <c r="A50" s="35" t="s">
        <v>13965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</row>
    <row r="51" spans="1:36" ht="15.75" x14ac:dyDescent="0.25">
      <c r="A51" s="35" t="s">
        <v>13966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</row>
    <row r="52" spans="1:36" ht="15.75" x14ac:dyDescent="0.25">
      <c r="A52" s="35" t="s">
        <v>13967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</row>
    <row r="53" spans="1:36" ht="15.75" x14ac:dyDescent="0.25">
      <c r="A53" s="35" t="s">
        <v>13968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</row>
    <row r="54" spans="1:36" ht="15.75" x14ac:dyDescent="0.25">
      <c r="A54" s="35" t="s">
        <v>13969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</row>
    <row r="55" spans="1:36" ht="15.75" x14ac:dyDescent="0.25">
      <c r="A55" s="35" t="s">
        <v>13970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</row>
    <row r="56" spans="1:36" ht="15.75" x14ac:dyDescent="0.25">
      <c r="A56" s="35" t="s">
        <v>13971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</row>
    <row r="57" spans="1:36" ht="15.75" x14ac:dyDescent="0.25">
      <c r="A57" s="35" t="s">
        <v>13972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</row>
    <row r="58" spans="1:36" ht="15.75" x14ac:dyDescent="0.25">
      <c r="A58" s="35" t="s">
        <v>13973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</row>
    <row r="59" spans="1:36" ht="15.75" x14ac:dyDescent="0.25">
      <c r="A59" s="35" t="s">
        <v>13974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</row>
    <row r="60" spans="1:36" ht="15.75" x14ac:dyDescent="0.25">
      <c r="A60" s="31" t="s">
        <v>12480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</row>
    <row r="61" spans="1:36" ht="15.75" x14ac:dyDescent="0.25">
      <c r="A61" s="35" t="s">
        <v>12481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</row>
    <row r="62" spans="1:36" ht="25.5" x14ac:dyDescent="0.25">
      <c r="A62" s="35" t="s">
        <v>12482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</row>
    <row r="63" spans="1:36" ht="15.75" x14ac:dyDescent="0.25">
      <c r="A63" s="35" t="s">
        <v>12483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</row>
    <row r="64" spans="1:36" ht="15.75" x14ac:dyDescent="0.25">
      <c r="A64" s="35" t="s">
        <v>12484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</row>
    <row r="65" spans="1:36" ht="51" x14ac:dyDescent="0.25">
      <c r="A65" s="35" t="s">
        <v>12485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</row>
    <row r="66" spans="1:36" ht="15.75" x14ac:dyDescent="0.25">
      <c r="A66" s="35" t="s">
        <v>12486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</row>
    <row r="67" spans="1:36" ht="38.25" x14ac:dyDescent="0.25">
      <c r="A67" s="35" t="s">
        <v>11110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</row>
    <row r="68" spans="1:36" ht="15.75" x14ac:dyDescent="0.25">
      <c r="A68" s="35" t="s">
        <v>11111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</row>
    <row r="70" spans="1:36" x14ac:dyDescent="0.2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 t="s">
        <v>11115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</row>
    <row r="72" spans="1:36" ht="75.75" customHeight="1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3" t="s">
        <v>21063</v>
      </c>
      <c r="Q72" s="303"/>
      <c r="R72" s="6"/>
      <c r="S72" s="6"/>
      <c r="T72" s="6"/>
      <c r="U72" s="6"/>
      <c r="V72" s="6"/>
      <c r="W72" s="6"/>
      <c r="X72" s="6"/>
      <c r="Y72" s="6"/>
    </row>
    <row r="73" spans="1:36" ht="15.75" customHeight="1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4" t="s">
        <v>12092</v>
      </c>
      <c r="Q73" s="305"/>
      <c r="R73" s="301"/>
      <c r="S73" s="301"/>
      <c r="T73" s="301"/>
      <c r="V73" s="301"/>
      <c r="W73" s="301"/>
      <c r="X73" s="301"/>
      <c r="Y73" s="101"/>
    </row>
    <row r="74" spans="1:36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2" t="s">
        <v>12093</v>
      </c>
      <c r="S74" s="302"/>
      <c r="T74" s="302"/>
      <c r="V74" s="302" t="s">
        <v>12094</v>
      </c>
      <c r="W74" s="302"/>
      <c r="X74" s="302"/>
      <c r="Y74" s="102" t="s">
        <v>12095</v>
      </c>
    </row>
    <row r="75" spans="1:36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1"/>
      <c r="S76" s="301"/>
      <c r="T76" s="301"/>
      <c r="V76" s="299"/>
      <c r="W76" s="299"/>
      <c r="X76" s="299"/>
    </row>
    <row r="77" spans="1:36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2" t="s">
        <v>12096</v>
      </c>
      <c r="S77" s="302"/>
      <c r="T77" s="302"/>
      <c r="V77" s="300" t="s">
        <v>12097</v>
      </c>
      <c r="W77" s="300"/>
      <c r="X77" s="300"/>
    </row>
  </sheetData>
  <sheetProtection password="D949" sheet="1" objects="1" scenarios="1" selectLockedCells="1"/>
  <mergeCells count="26"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3"/>
  <sheetViews>
    <sheetView topLeftCell="A2220" workbookViewId="0">
      <selection activeCell="B2236" sqref="B2236"/>
    </sheetView>
  </sheetViews>
  <sheetFormatPr defaultRowHeight="12.75" x14ac:dyDescent="0.2"/>
  <cols>
    <col min="1" max="2" width="7.7109375" style="59" customWidth="1"/>
    <col min="3" max="3" width="156.42578125" style="59" bestFit="1" customWidth="1"/>
    <col min="4" max="4" width="7.7109375" style="71" customWidth="1"/>
    <col min="5" max="5" width="7.7109375" style="72" customWidth="1"/>
    <col min="6" max="16384" width="9.140625" style="59"/>
  </cols>
  <sheetData>
    <row r="1" spans="1:5" x14ac:dyDescent="0.2">
      <c r="A1" s="56"/>
      <c r="B1" s="56"/>
      <c r="C1" s="56"/>
      <c r="D1" s="57"/>
      <c r="E1" s="58"/>
    </row>
    <row r="2" spans="1:5" ht="15" x14ac:dyDescent="0.2">
      <c r="A2" s="60">
        <v>1</v>
      </c>
      <c r="B2" s="61">
        <v>10047</v>
      </c>
      <c r="C2" s="62" t="s">
        <v>12135</v>
      </c>
      <c r="D2" s="63">
        <v>1</v>
      </c>
      <c r="E2" s="64" t="s">
        <v>12136</v>
      </c>
    </row>
    <row r="3" spans="1:5" ht="15" x14ac:dyDescent="0.2">
      <c r="A3" s="60">
        <v>2</v>
      </c>
      <c r="B3" s="61">
        <v>10122</v>
      </c>
      <c r="C3" s="62" t="s">
        <v>12137</v>
      </c>
      <c r="D3" s="63">
        <v>2</v>
      </c>
      <c r="E3" s="64" t="s">
        <v>12138</v>
      </c>
    </row>
    <row r="4" spans="1:5" ht="15" x14ac:dyDescent="0.2">
      <c r="A4" s="60">
        <v>3</v>
      </c>
      <c r="B4" s="61">
        <v>10490</v>
      </c>
      <c r="C4" s="62" t="s">
        <v>12139</v>
      </c>
      <c r="D4" s="63">
        <v>3</v>
      </c>
      <c r="E4" s="64" t="s">
        <v>12140</v>
      </c>
    </row>
    <row r="5" spans="1:5" ht="15" x14ac:dyDescent="0.2">
      <c r="A5" s="60">
        <v>4</v>
      </c>
      <c r="B5" s="61">
        <v>11078</v>
      </c>
      <c r="C5" s="62" t="s">
        <v>12141</v>
      </c>
      <c r="D5" s="63">
        <v>4</v>
      </c>
      <c r="E5" s="64" t="s">
        <v>12142</v>
      </c>
    </row>
    <row r="6" spans="1:5" ht="15" x14ac:dyDescent="0.2">
      <c r="A6" s="60">
        <v>5</v>
      </c>
      <c r="B6" s="61">
        <v>11144</v>
      </c>
      <c r="C6" s="62" t="s">
        <v>12143</v>
      </c>
      <c r="D6" s="63">
        <v>5</v>
      </c>
      <c r="E6" s="64" t="s">
        <v>12144</v>
      </c>
    </row>
    <row r="7" spans="1:5" ht="15" x14ac:dyDescent="0.2">
      <c r="A7" s="60">
        <v>6</v>
      </c>
      <c r="B7" s="61">
        <v>11213</v>
      </c>
      <c r="C7" s="62" t="s">
        <v>12145</v>
      </c>
      <c r="D7" s="63">
        <v>6</v>
      </c>
      <c r="E7" s="64" t="s">
        <v>12146</v>
      </c>
    </row>
    <row r="8" spans="1:5" ht="15" x14ac:dyDescent="0.2">
      <c r="A8" s="60">
        <v>7</v>
      </c>
      <c r="B8" s="61">
        <v>11289</v>
      </c>
      <c r="C8" s="62" t="s">
        <v>12147</v>
      </c>
      <c r="D8" s="63">
        <v>7</v>
      </c>
      <c r="E8" s="64" t="s">
        <v>12140</v>
      </c>
    </row>
    <row r="9" spans="1:5" ht="15" x14ac:dyDescent="0.2">
      <c r="A9" s="60">
        <v>8</v>
      </c>
      <c r="B9" s="61">
        <v>11394</v>
      </c>
      <c r="C9" s="62" t="s">
        <v>12148</v>
      </c>
      <c r="D9" s="63">
        <v>8</v>
      </c>
      <c r="E9" s="65">
        <v>2</v>
      </c>
    </row>
    <row r="10" spans="1:5" ht="15" x14ac:dyDescent="0.2">
      <c r="A10" s="60">
        <v>9</v>
      </c>
      <c r="B10" s="61">
        <v>11422</v>
      </c>
      <c r="C10" s="62" t="s">
        <v>12149</v>
      </c>
      <c r="D10" s="63">
        <v>9</v>
      </c>
      <c r="E10" s="65">
        <v>1</v>
      </c>
    </row>
    <row r="11" spans="1:5" ht="15" x14ac:dyDescent="0.2">
      <c r="A11" s="60">
        <v>10</v>
      </c>
      <c r="B11" s="61">
        <v>11447</v>
      </c>
      <c r="C11" s="62" t="s">
        <v>12150</v>
      </c>
      <c r="D11" s="63">
        <v>10</v>
      </c>
      <c r="E11" s="64" t="s">
        <v>12151</v>
      </c>
    </row>
    <row r="12" spans="1:5" ht="15" x14ac:dyDescent="0.2">
      <c r="A12" s="60">
        <v>11</v>
      </c>
      <c r="B12" s="61">
        <v>11453</v>
      </c>
      <c r="C12" s="62" t="s">
        <v>12152</v>
      </c>
      <c r="D12" s="63">
        <v>11</v>
      </c>
      <c r="E12" s="64" t="s">
        <v>12153</v>
      </c>
    </row>
    <row r="13" spans="1:5" ht="15" x14ac:dyDescent="0.2">
      <c r="A13" s="60">
        <v>12</v>
      </c>
      <c r="B13" s="61">
        <v>11463</v>
      </c>
      <c r="C13" s="66" t="s">
        <v>12154</v>
      </c>
      <c r="D13" s="63">
        <v>12</v>
      </c>
      <c r="E13" s="64" t="s">
        <v>12153</v>
      </c>
    </row>
    <row r="14" spans="1:5" ht="15" x14ac:dyDescent="0.2">
      <c r="A14" s="60">
        <v>13</v>
      </c>
      <c r="B14" s="61">
        <v>11465</v>
      </c>
      <c r="C14" s="62" t="s">
        <v>12155</v>
      </c>
      <c r="D14" s="63">
        <v>13</v>
      </c>
      <c r="E14" s="64" t="s">
        <v>12156</v>
      </c>
    </row>
    <row r="15" spans="1:5" ht="15" x14ac:dyDescent="0.2">
      <c r="A15" s="60">
        <v>14</v>
      </c>
      <c r="B15" s="61">
        <v>11476</v>
      </c>
      <c r="C15" s="62" t="s">
        <v>12157</v>
      </c>
      <c r="D15" s="63">
        <v>14</v>
      </c>
      <c r="E15" s="65">
        <v>1</v>
      </c>
    </row>
    <row r="16" spans="1:5" ht="15" x14ac:dyDescent="0.2">
      <c r="A16" s="60">
        <v>15</v>
      </c>
      <c r="B16" s="61">
        <v>11607</v>
      </c>
      <c r="C16" s="62" t="s">
        <v>12158</v>
      </c>
      <c r="D16" s="63">
        <v>15</v>
      </c>
      <c r="E16" s="64" t="s">
        <v>12159</v>
      </c>
    </row>
    <row r="17" spans="1:5" ht="15" x14ac:dyDescent="0.2">
      <c r="A17" s="60">
        <v>16</v>
      </c>
      <c r="B17" s="61">
        <v>11614</v>
      </c>
      <c r="C17" s="62" t="s">
        <v>14949</v>
      </c>
      <c r="D17" s="63">
        <v>16</v>
      </c>
      <c r="E17" s="64" t="s">
        <v>12159</v>
      </c>
    </row>
    <row r="18" spans="1:5" ht="15" x14ac:dyDescent="0.2">
      <c r="A18" s="60">
        <v>17</v>
      </c>
      <c r="B18" s="61">
        <v>11622</v>
      </c>
      <c r="C18" s="62" t="s">
        <v>14950</v>
      </c>
      <c r="D18" s="63">
        <v>17</v>
      </c>
      <c r="E18" s="64" t="s">
        <v>14951</v>
      </c>
    </row>
    <row r="19" spans="1:5" ht="15" x14ac:dyDescent="0.2">
      <c r="A19" s="60">
        <v>18</v>
      </c>
      <c r="B19" s="61">
        <v>11646</v>
      </c>
      <c r="C19" s="62" t="s">
        <v>14952</v>
      </c>
      <c r="D19" s="63">
        <v>18</v>
      </c>
      <c r="E19" s="64" t="s">
        <v>12140</v>
      </c>
    </row>
    <row r="20" spans="1:5" ht="15" x14ac:dyDescent="0.2">
      <c r="A20" s="60">
        <v>19</v>
      </c>
      <c r="B20" s="61">
        <v>11768</v>
      </c>
      <c r="C20" s="62" t="s">
        <v>14953</v>
      </c>
      <c r="D20" s="63">
        <v>19</v>
      </c>
      <c r="E20" s="64" t="s">
        <v>14954</v>
      </c>
    </row>
    <row r="21" spans="1:5" ht="15" x14ac:dyDescent="0.2">
      <c r="A21" s="60">
        <v>20</v>
      </c>
      <c r="B21" s="61">
        <v>11781</v>
      </c>
      <c r="C21" s="62" t="s">
        <v>14955</v>
      </c>
      <c r="D21" s="63">
        <v>20</v>
      </c>
      <c r="E21" s="65">
        <v>2</v>
      </c>
    </row>
    <row r="22" spans="1:5" ht="15" x14ac:dyDescent="0.2">
      <c r="A22" s="60">
        <v>21</v>
      </c>
      <c r="B22" s="61">
        <v>11786</v>
      </c>
      <c r="C22" s="62" t="s">
        <v>14956</v>
      </c>
      <c r="D22" s="63">
        <v>21</v>
      </c>
      <c r="E22" s="65">
        <v>1</v>
      </c>
    </row>
    <row r="23" spans="1:5" ht="15" x14ac:dyDescent="0.2">
      <c r="A23" s="60">
        <v>22</v>
      </c>
      <c r="B23" s="61">
        <v>11802</v>
      </c>
      <c r="C23" s="62" t="s">
        <v>14957</v>
      </c>
      <c r="D23" s="63">
        <v>22</v>
      </c>
      <c r="E23" s="64" t="s">
        <v>12140</v>
      </c>
    </row>
    <row r="24" spans="1:5" ht="15" x14ac:dyDescent="0.2">
      <c r="A24" s="60">
        <v>23</v>
      </c>
      <c r="B24" s="61">
        <v>11804</v>
      </c>
      <c r="C24" s="62" t="s">
        <v>14958</v>
      </c>
      <c r="D24" s="63">
        <v>23</v>
      </c>
      <c r="E24" s="64" t="s">
        <v>12138</v>
      </c>
    </row>
    <row r="25" spans="1:5" ht="15" x14ac:dyDescent="0.2">
      <c r="A25" s="60">
        <v>24</v>
      </c>
      <c r="B25" s="61">
        <v>11806</v>
      </c>
      <c r="C25" s="62" t="s">
        <v>14959</v>
      </c>
      <c r="D25" s="63">
        <v>24</v>
      </c>
      <c r="E25" s="64" t="s">
        <v>12144</v>
      </c>
    </row>
    <row r="26" spans="1:5" ht="15" x14ac:dyDescent="0.2">
      <c r="A26" s="60">
        <v>25</v>
      </c>
      <c r="B26" s="61">
        <v>11827</v>
      </c>
      <c r="C26" s="62" t="s">
        <v>14960</v>
      </c>
      <c r="D26" s="63">
        <v>25</v>
      </c>
      <c r="E26" s="64" t="s">
        <v>12138</v>
      </c>
    </row>
    <row r="27" spans="1:5" ht="15" x14ac:dyDescent="0.2">
      <c r="A27" s="60">
        <v>26</v>
      </c>
      <c r="B27" s="61">
        <v>11830</v>
      </c>
      <c r="C27" s="62" t="s">
        <v>14961</v>
      </c>
      <c r="D27" s="63">
        <v>26</v>
      </c>
      <c r="E27" s="64" t="s">
        <v>12138</v>
      </c>
    </row>
    <row r="28" spans="1:5" ht="15" x14ac:dyDescent="0.2">
      <c r="A28" s="60">
        <v>27</v>
      </c>
      <c r="B28" s="61">
        <v>11833</v>
      </c>
      <c r="C28" s="66" t="s">
        <v>14962</v>
      </c>
      <c r="D28" s="63">
        <v>27</v>
      </c>
      <c r="E28" s="64" t="s">
        <v>12138</v>
      </c>
    </row>
    <row r="29" spans="1:5" ht="15" x14ac:dyDescent="0.2">
      <c r="A29" s="60">
        <v>28</v>
      </c>
      <c r="B29" s="61">
        <v>11856</v>
      </c>
      <c r="C29" s="62" t="s">
        <v>14963</v>
      </c>
      <c r="D29" s="63">
        <v>28</v>
      </c>
      <c r="E29" s="64" t="s">
        <v>12153</v>
      </c>
    </row>
    <row r="30" spans="1:5" ht="15" x14ac:dyDescent="0.2">
      <c r="A30" s="60">
        <v>29</v>
      </c>
      <c r="B30" s="61">
        <v>11997</v>
      </c>
      <c r="C30" s="62" t="s">
        <v>14964</v>
      </c>
      <c r="D30" s="63">
        <v>29</v>
      </c>
      <c r="E30" s="65">
        <v>3</v>
      </c>
    </row>
    <row r="31" spans="1:5" ht="15" x14ac:dyDescent="0.2">
      <c r="A31" s="60">
        <v>30</v>
      </c>
      <c r="B31" s="61">
        <v>12212</v>
      </c>
      <c r="C31" s="62" t="s">
        <v>14965</v>
      </c>
      <c r="D31" s="63">
        <v>30</v>
      </c>
      <c r="E31" s="65">
        <v>2</v>
      </c>
    </row>
    <row r="32" spans="1:5" ht="15" x14ac:dyDescent="0.2">
      <c r="A32" s="60">
        <v>31</v>
      </c>
      <c r="B32" s="61">
        <v>12229</v>
      </c>
      <c r="C32" s="62" t="s">
        <v>14966</v>
      </c>
      <c r="D32" s="63">
        <v>31</v>
      </c>
      <c r="E32" s="64" t="s">
        <v>12144</v>
      </c>
    </row>
    <row r="33" spans="1:5" ht="15" x14ac:dyDescent="0.2">
      <c r="A33" s="60">
        <v>32</v>
      </c>
      <c r="B33" s="61">
        <v>12231</v>
      </c>
      <c r="C33" s="62" t="s">
        <v>14967</v>
      </c>
      <c r="D33" s="63">
        <v>32</v>
      </c>
      <c r="E33" s="65">
        <v>3</v>
      </c>
    </row>
    <row r="34" spans="1:5" ht="15" x14ac:dyDescent="0.2">
      <c r="A34" s="60">
        <v>33</v>
      </c>
      <c r="B34" s="61">
        <v>12233</v>
      </c>
      <c r="C34" s="62" t="s">
        <v>14968</v>
      </c>
      <c r="D34" s="63">
        <v>33</v>
      </c>
      <c r="E34" s="64" t="s">
        <v>12140</v>
      </c>
    </row>
    <row r="35" spans="1:5" ht="15" x14ac:dyDescent="0.2">
      <c r="A35" s="60">
        <v>34</v>
      </c>
      <c r="B35" s="61">
        <v>12269</v>
      </c>
      <c r="C35" s="62" t="s">
        <v>14969</v>
      </c>
      <c r="D35" s="63">
        <v>34</v>
      </c>
      <c r="E35" s="64" t="s">
        <v>14951</v>
      </c>
    </row>
    <row r="36" spans="1:5" ht="15" x14ac:dyDescent="0.2">
      <c r="A36" s="60">
        <v>35</v>
      </c>
      <c r="B36" s="61">
        <v>12460</v>
      </c>
      <c r="C36" s="62" t="s">
        <v>13637</v>
      </c>
      <c r="D36" s="63">
        <v>35</v>
      </c>
      <c r="E36" s="64" t="s">
        <v>12142</v>
      </c>
    </row>
    <row r="37" spans="1:5" ht="15" x14ac:dyDescent="0.2">
      <c r="A37" s="60">
        <v>36</v>
      </c>
      <c r="B37" s="61">
        <v>12571</v>
      </c>
      <c r="C37" s="62" t="s">
        <v>13638</v>
      </c>
      <c r="D37" s="63">
        <v>36</v>
      </c>
      <c r="E37" s="64" t="s">
        <v>14951</v>
      </c>
    </row>
    <row r="38" spans="1:5" ht="15" x14ac:dyDescent="0.2">
      <c r="A38" s="60">
        <v>37</v>
      </c>
      <c r="B38" s="61">
        <v>12618</v>
      </c>
      <c r="C38" s="62" t="s">
        <v>13639</v>
      </c>
      <c r="D38" s="63">
        <v>37</v>
      </c>
      <c r="E38" s="65">
        <v>1</v>
      </c>
    </row>
    <row r="39" spans="1:5" ht="15" x14ac:dyDescent="0.2">
      <c r="A39" s="60">
        <v>38</v>
      </c>
      <c r="B39" s="61">
        <v>12719</v>
      </c>
      <c r="C39" s="62" t="s">
        <v>13640</v>
      </c>
      <c r="D39" s="63">
        <v>38</v>
      </c>
      <c r="E39" s="64" t="s">
        <v>12144</v>
      </c>
    </row>
    <row r="40" spans="1:5" ht="15" x14ac:dyDescent="0.2">
      <c r="A40" s="60">
        <v>39</v>
      </c>
      <c r="B40" s="61">
        <v>12720</v>
      </c>
      <c r="C40" s="62" t="s">
        <v>13641</v>
      </c>
      <c r="D40" s="63">
        <v>39</v>
      </c>
      <c r="E40" s="64" t="s">
        <v>14954</v>
      </c>
    </row>
    <row r="41" spans="1:5" ht="15" x14ac:dyDescent="0.2">
      <c r="A41" s="60">
        <v>40</v>
      </c>
      <c r="B41" s="61">
        <v>12747</v>
      </c>
      <c r="C41" s="62" t="s">
        <v>13642</v>
      </c>
      <c r="D41" s="63">
        <v>40</v>
      </c>
      <c r="E41" s="65">
        <v>2</v>
      </c>
    </row>
    <row r="42" spans="1:5" ht="15" x14ac:dyDescent="0.2">
      <c r="A42" s="60">
        <v>41</v>
      </c>
      <c r="B42" s="61">
        <v>12759</v>
      </c>
      <c r="C42" s="62" t="s">
        <v>13643</v>
      </c>
      <c r="D42" s="63">
        <v>41</v>
      </c>
      <c r="E42" s="64" t="s">
        <v>14954</v>
      </c>
    </row>
    <row r="43" spans="1:5" ht="15" x14ac:dyDescent="0.2">
      <c r="A43" s="60">
        <v>42</v>
      </c>
      <c r="B43" s="61">
        <v>12776</v>
      </c>
      <c r="C43" s="62" t="s">
        <v>13644</v>
      </c>
      <c r="D43" s="63">
        <v>42</v>
      </c>
      <c r="E43" s="64" t="s">
        <v>12142</v>
      </c>
    </row>
    <row r="44" spans="1:5" ht="15" x14ac:dyDescent="0.2">
      <c r="A44" s="60">
        <v>43</v>
      </c>
      <c r="B44" s="61">
        <v>12913</v>
      </c>
      <c r="C44" s="62" t="s">
        <v>13645</v>
      </c>
      <c r="D44" s="63">
        <v>43</v>
      </c>
      <c r="E44" s="64" t="s">
        <v>12146</v>
      </c>
    </row>
    <row r="45" spans="1:5" ht="15" x14ac:dyDescent="0.2">
      <c r="A45" s="60">
        <v>44</v>
      </c>
      <c r="B45" s="61">
        <v>12916</v>
      </c>
      <c r="C45" s="62" t="s">
        <v>13646</v>
      </c>
      <c r="D45" s="63">
        <v>44</v>
      </c>
      <c r="E45" s="64" t="s">
        <v>13647</v>
      </c>
    </row>
    <row r="46" spans="1:5" ht="15" x14ac:dyDescent="0.2">
      <c r="A46" s="60">
        <v>45</v>
      </c>
      <c r="B46" s="61">
        <v>12985</v>
      </c>
      <c r="C46" s="62" t="s">
        <v>13648</v>
      </c>
      <c r="D46" s="63">
        <v>45</v>
      </c>
      <c r="E46" s="64" t="s">
        <v>12159</v>
      </c>
    </row>
    <row r="47" spans="1:5" ht="15" x14ac:dyDescent="0.2">
      <c r="A47" s="60">
        <v>46</v>
      </c>
      <c r="B47" s="61">
        <v>13108</v>
      </c>
      <c r="C47" s="62" t="s">
        <v>13649</v>
      </c>
      <c r="D47" s="63">
        <v>46</v>
      </c>
      <c r="E47" s="64" t="s">
        <v>14954</v>
      </c>
    </row>
    <row r="48" spans="1:5" ht="15" x14ac:dyDescent="0.2">
      <c r="A48" s="60">
        <v>47</v>
      </c>
      <c r="B48" s="61">
        <v>13148</v>
      </c>
      <c r="C48" s="62" t="s">
        <v>13650</v>
      </c>
      <c r="D48" s="63">
        <v>47</v>
      </c>
      <c r="E48" s="64" t="s">
        <v>13651</v>
      </c>
    </row>
    <row r="49" spans="1:5" ht="15" x14ac:dyDescent="0.2">
      <c r="A49" s="60">
        <v>48</v>
      </c>
      <c r="B49" s="61">
        <v>13162</v>
      </c>
      <c r="C49" s="62" t="s">
        <v>13652</v>
      </c>
      <c r="D49" s="63">
        <v>48</v>
      </c>
      <c r="E49" s="64" t="s">
        <v>12146</v>
      </c>
    </row>
    <row r="50" spans="1:5" ht="15" x14ac:dyDescent="0.2">
      <c r="A50" s="60">
        <v>49</v>
      </c>
      <c r="B50" s="61">
        <v>13219</v>
      </c>
      <c r="C50" s="62" t="s">
        <v>13653</v>
      </c>
      <c r="D50" s="63">
        <v>49</v>
      </c>
      <c r="E50" s="65">
        <v>1</v>
      </c>
    </row>
    <row r="51" spans="1:5" ht="15" x14ac:dyDescent="0.2">
      <c r="A51" s="60">
        <v>50</v>
      </c>
      <c r="B51" s="61">
        <v>13247</v>
      </c>
      <c r="C51" s="62" t="s">
        <v>13654</v>
      </c>
      <c r="D51" s="63">
        <v>50</v>
      </c>
      <c r="E51" s="65">
        <v>1</v>
      </c>
    </row>
    <row r="52" spans="1:5" ht="15" x14ac:dyDescent="0.2">
      <c r="A52" s="60">
        <v>51</v>
      </c>
      <c r="B52" s="61">
        <v>13251</v>
      </c>
      <c r="C52" s="62" t="s">
        <v>13655</v>
      </c>
      <c r="D52" s="63">
        <v>51</v>
      </c>
      <c r="E52" s="65">
        <v>1</v>
      </c>
    </row>
    <row r="53" spans="1:5" ht="15" x14ac:dyDescent="0.2">
      <c r="A53" s="60">
        <v>52</v>
      </c>
      <c r="B53" s="61">
        <v>13259</v>
      </c>
      <c r="C53" s="66" t="s">
        <v>13656</v>
      </c>
      <c r="D53" s="63">
        <v>52</v>
      </c>
      <c r="E53" s="64" t="s">
        <v>12146</v>
      </c>
    </row>
    <row r="54" spans="1:5" ht="15" x14ac:dyDescent="0.2">
      <c r="A54" s="60">
        <v>53</v>
      </c>
      <c r="B54" s="61">
        <v>13261</v>
      </c>
      <c r="C54" s="62" t="s">
        <v>13657</v>
      </c>
      <c r="D54" s="63">
        <v>53</v>
      </c>
      <c r="E54" s="65">
        <v>2</v>
      </c>
    </row>
    <row r="55" spans="1:5" ht="15" x14ac:dyDescent="0.2">
      <c r="A55" s="60">
        <v>54</v>
      </c>
      <c r="B55" s="61">
        <v>13263</v>
      </c>
      <c r="C55" s="66" t="s">
        <v>13658</v>
      </c>
      <c r="D55" s="63">
        <v>54</v>
      </c>
      <c r="E55" s="64" t="s">
        <v>12159</v>
      </c>
    </row>
    <row r="56" spans="1:5" ht="15" x14ac:dyDescent="0.2">
      <c r="A56" s="60">
        <v>55</v>
      </c>
      <c r="B56" s="61">
        <v>13265</v>
      </c>
      <c r="C56" s="66" t="s">
        <v>13659</v>
      </c>
      <c r="D56" s="63">
        <v>55</v>
      </c>
      <c r="E56" s="64" t="s">
        <v>12146</v>
      </c>
    </row>
    <row r="57" spans="1:5" ht="15" x14ac:dyDescent="0.2">
      <c r="A57" s="60">
        <v>56</v>
      </c>
      <c r="B57" s="61">
        <v>13267</v>
      </c>
      <c r="C57" s="62" t="s">
        <v>13660</v>
      </c>
      <c r="D57" s="63">
        <v>56</v>
      </c>
      <c r="E57" s="64" t="s">
        <v>12138</v>
      </c>
    </row>
    <row r="58" spans="1:5" ht="15" x14ac:dyDescent="0.2">
      <c r="A58" s="60">
        <v>57</v>
      </c>
      <c r="B58" s="61">
        <v>13269</v>
      </c>
      <c r="C58" s="62" t="s">
        <v>13661</v>
      </c>
      <c r="D58" s="63">
        <v>57</v>
      </c>
      <c r="E58" s="64" t="s">
        <v>12159</v>
      </c>
    </row>
    <row r="59" spans="1:5" ht="15" x14ac:dyDescent="0.2">
      <c r="A59" s="60">
        <v>58</v>
      </c>
      <c r="B59" s="61">
        <v>13271</v>
      </c>
      <c r="C59" s="62" t="s">
        <v>10992</v>
      </c>
      <c r="D59" s="63">
        <v>58</v>
      </c>
      <c r="E59" s="64" t="s">
        <v>12138</v>
      </c>
    </row>
    <row r="60" spans="1:5" ht="15" x14ac:dyDescent="0.2">
      <c r="A60" s="60">
        <v>59</v>
      </c>
      <c r="B60" s="61">
        <v>13275</v>
      </c>
      <c r="C60" s="62" t="s">
        <v>10993</v>
      </c>
      <c r="D60" s="63">
        <v>59</v>
      </c>
      <c r="E60" s="65">
        <v>4</v>
      </c>
    </row>
    <row r="61" spans="1:5" ht="15" x14ac:dyDescent="0.2">
      <c r="A61" s="60">
        <v>60</v>
      </c>
      <c r="B61" s="61">
        <v>13276</v>
      </c>
      <c r="C61" s="62" t="s">
        <v>10994</v>
      </c>
      <c r="D61" s="63">
        <v>60</v>
      </c>
      <c r="E61" s="64" t="s">
        <v>12144</v>
      </c>
    </row>
    <row r="62" spans="1:5" ht="15" x14ac:dyDescent="0.2">
      <c r="A62" s="60">
        <v>61</v>
      </c>
      <c r="B62" s="61">
        <v>13289</v>
      </c>
      <c r="C62" s="66" t="s">
        <v>10995</v>
      </c>
      <c r="D62" s="63">
        <v>61</v>
      </c>
      <c r="E62" s="64" t="s">
        <v>12146</v>
      </c>
    </row>
    <row r="63" spans="1:5" ht="15" x14ac:dyDescent="0.2">
      <c r="A63" s="60">
        <v>62</v>
      </c>
      <c r="B63" s="61">
        <v>13301</v>
      </c>
      <c r="C63" s="62" t="s">
        <v>10996</v>
      </c>
      <c r="D63" s="63">
        <v>62</v>
      </c>
      <c r="E63" s="64" t="s">
        <v>14951</v>
      </c>
    </row>
    <row r="64" spans="1:5" ht="15" x14ac:dyDescent="0.2">
      <c r="A64" s="60">
        <v>63</v>
      </c>
      <c r="B64" s="61">
        <v>13302</v>
      </c>
      <c r="C64" s="62" t="s">
        <v>10997</v>
      </c>
      <c r="D64" s="63">
        <v>63</v>
      </c>
      <c r="E64" s="64" t="s">
        <v>12138</v>
      </c>
    </row>
    <row r="65" spans="1:5" ht="15" x14ac:dyDescent="0.2">
      <c r="A65" s="60">
        <v>64</v>
      </c>
      <c r="B65" s="61">
        <v>13304</v>
      </c>
      <c r="C65" s="62" t="s">
        <v>10998</v>
      </c>
      <c r="D65" s="63">
        <v>64</v>
      </c>
      <c r="E65" s="64" t="s">
        <v>12159</v>
      </c>
    </row>
    <row r="66" spans="1:5" ht="15" x14ac:dyDescent="0.2">
      <c r="A66" s="60">
        <v>65</v>
      </c>
      <c r="B66" s="61">
        <v>13306</v>
      </c>
      <c r="C66" s="62" t="s">
        <v>10999</v>
      </c>
      <c r="D66" s="63">
        <v>65</v>
      </c>
      <c r="E66" s="64" t="s">
        <v>14951</v>
      </c>
    </row>
    <row r="67" spans="1:5" ht="15" x14ac:dyDescent="0.2">
      <c r="A67" s="60">
        <v>66</v>
      </c>
      <c r="B67" s="61">
        <v>13310</v>
      </c>
      <c r="C67" s="66" t="s">
        <v>11000</v>
      </c>
      <c r="D67" s="63">
        <v>66</v>
      </c>
      <c r="E67" s="64" t="s">
        <v>11001</v>
      </c>
    </row>
    <row r="68" spans="1:5" ht="15" x14ac:dyDescent="0.2">
      <c r="A68" s="60">
        <v>67</v>
      </c>
      <c r="B68" s="61">
        <v>13312</v>
      </c>
      <c r="C68" s="62" t="s">
        <v>11002</v>
      </c>
      <c r="D68" s="63">
        <v>67</v>
      </c>
      <c r="E68" s="64" t="s">
        <v>12138</v>
      </c>
    </row>
    <row r="69" spans="1:5" ht="15" x14ac:dyDescent="0.2">
      <c r="A69" s="60">
        <v>68</v>
      </c>
      <c r="B69" s="61">
        <v>13313</v>
      </c>
      <c r="C69" s="66" t="s">
        <v>11003</v>
      </c>
      <c r="D69" s="63">
        <v>68</v>
      </c>
      <c r="E69" s="64" t="s">
        <v>12138</v>
      </c>
    </row>
    <row r="70" spans="1:5" ht="15" x14ac:dyDescent="0.2">
      <c r="A70" s="60">
        <v>69</v>
      </c>
      <c r="B70" s="61">
        <v>13315</v>
      </c>
      <c r="C70" s="66" t="s">
        <v>11004</v>
      </c>
      <c r="D70" s="63">
        <v>69</v>
      </c>
      <c r="E70" s="64" t="s">
        <v>12146</v>
      </c>
    </row>
    <row r="71" spans="1:5" ht="15" x14ac:dyDescent="0.2">
      <c r="A71" s="60">
        <v>70</v>
      </c>
      <c r="B71" s="61">
        <v>13317</v>
      </c>
      <c r="C71" s="62" t="s">
        <v>11005</v>
      </c>
      <c r="D71" s="63">
        <v>70</v>
      </c>
      <c r="E71" s="64" t="s">
        <v>12153</v>
      </c>
    </row>
    <row r="72" spans="1:5" ht="15" x14ac:dyDescent="0.2">
      <c r="A72" s="60">
        <v>71</v>
      </c>
      <c r="B72" s="61">
        <v>13319</v>
      </c>
      <c r="C72" s="66" t="s">
        <v>11006</v>
      </c>
      <c r="D72" s="63">
        <v>71</v>
      </c>
      <c r="E72" s="64" t="s">
        <v>12144</v>
      </c>
    </row>
    <row r="73" spans="1:5" ht="15" x14ac:dyDescent="0.2">
      <c r="A73" s="60">
        <v>72</v>
      </c>
      <c r="B73" s="61">
        <v>13321</v>
      </c>
      <c r="C73" s="62" t="s">
        <v>11007</v>
      </c>
      <c r="D73" s="63">
        <v>72</v>
      </c>
      <c r="E73" s="64" t="s">
        <v>12153</v>
      </c>
    </row>
    <row r="74" spans="1:5" ht="15" x14ac:dyDescent="0.2">
      <c r="A74" s="60">
        <v>73</v>
      </c>
      <c r="B74" s="61">
        <v>13322</v>
      </c>
      <c r="C74" s="66" t="s">
        <v>11008</v>
      </c>
      <c r="D74" s="63">
        <v>73</v>
      </c>
      <c r="E74" s="64" t="s">
        <v>12140</v>
      </c>
    </row>
    <row r="75" spans="1:5" ht="15" x14ac:dyDescent="0.2">
      <c r="A75" s="60">
        <v>74</v>
      </c>
      <c r="B75" s="61">
        <v>13324</v>
      </c>
      <c r="C75" s="62" t="s">
        <v>12198</v>
      </c>
      <c r="D75" s="63">
        <v>74</v>
      </c>
      <c r="E75" s="64" t="s">
        <v>12159</v>
      </c>
    </row>
    <row r="76" spans="1:5" ht="15" x14ac:dyDescent="0.2">
      <c r="A76" s="60">
        <v>75</v>
      </c>
      <c r="B76" s="61">
        <v>13361</v>
      </c>
      <c r="C76" s="62" t="s">
        <v>12199</v>
      </c>
      <c r="D76" s="63">
        <v>75</v>
      </c>
      <c r="E76" s="64" t="s">
        <v>12144</v>
      </c>
    </row>
    <row r="77" spans="1:5" ht="15" x14ac:dyDescent="0.2">
      <c r="A77" s="60">
        <v>76</v>
      </c>
      <c r="B77" s="61">
        <v>13413</v>
      </c>
      <c r="C77" s="62" t="s">
        <v>12200</v>
      </c>
      <c r="D77" s="63">
        <v>76</v>
      </c>
      <c r="E77" s="64" t="s">
        <v>14954</v>
      </c>
    </row>
    <row r="78" spans="1:5" ht="15" x14ac:dyDescent="0.2">
      <c r="A78" s="60">
        <v>77</v>
      </c>
      <c r="B78" s="61">
        <v>13450</v>
      </c>
      <c r="C78" s="62" t="s">
        <v>12201</v>
      </c>
      <c r="D78" s="63">
        <v>77</v>
      </c>
      <c r="E78" s="64" t="s">
        <v>13651</v>
      </c>
    </row>
    <row r="79" spans="1:5" ht="15" x14ac:dyDescent="0.2">
      <c r="A79" s="60">
        <v>78</v>
      </c>
      <c r="B79" s="61">
        <v>13460</v>
      </c>
      <c r="C79" s="62" t="s">
        <v>12202</v>
      </c>
      <c r="D79" s="63">
        <v>78</v>
      </c>
      <c r="E79" s="65">
        <v>1</v>
      </c>
    </row>
    <row r="80" spans="1:5" ht="15" x14ac:dyDescent="0.2">
      <c r="A80" s="60">
        <v>79</v>
      </c>
      <c r="B80" s="61">
        <v>13495</v>
      </c>
      <c r="C80" s="66" t="s">
        <v>12203</v>
      </c>
      <c r="D80" s="63">
        <v>79</v>
      </c>
      <c r="E80" s="65">
        <v>2</v>
      </c>
    </row>
    <row r="81" spans="1:5" ht="15" x14ac:dyDescent="0.2">
      <c r="A81" s="60">
        <v>80</v>
      </c>
      <c r="B81" s="61">
        <v>13527</v>
      </c>
      <c r="C81" s="62" t="s">
        <v>12204</v>
      </c>
      <c r="D81" s="63">
        <v>80</v>
      </c>
      <c r="E81" s="64" t="s">
        <v>12146</v>
      </c>
    </row>
    <row r="82" spans="1:5" ht="15" x14ac:dyDescent="0.2">
      <c r="A82" s="60">
        <v>81</v>
      </c>
      <c r="B82" s="61">
        <v>13598</v>
      </c>
      <c r="C82" s="62" t="s">
        <v>12205</v>
      </c>
      <c r="D82" s="63">
        <v>81</v>
      </c>
      <c r="E82" s="64" t="s">
        <v>12159</v>
      </c>
    </row>
    <row r="83" spans="1:5" ht="15" x14ac:dyDescent="0.2">
      <c r="A83" s="60">
        <v>82</v>
      </c>
      <c r="B83" s="61">
        <v>13616</v>
      </c>
      <c r="C83" s="62" t="s">
        <v>12206</v>
      </c>
      <c r="D83" s="63">
        <v>82</v>
      </c>
      <c r="E83" s="64" t="s">
        <v>12144</v>
      </c>
    </row>
    <row r="84" spans="1:5" ht="15" x14ac:dyDescent="0.2">
      <c r="A84" s="60">
        <v>83</v>
      </c>
      <c r="B84" s="61">
        <v>13631</v>
      </c>
      <c r="C84" s="62" t="s">
        <v>13274</v>
      </c>
      <c r="D84" s="63">
        <v>83</v>
      </c>
      <c r="E84" s="64" t="s">
        <v>12159</v>
      </c>
    </row>
    <row r="85" spans="1:5" ht="15" x14ac:dyDescent="0.2">
      <c r="A85" s="60">
        <v>84</v>
      </c>
      <c r="B85" s="61">
        <v>13650</v>
      </c>
      <c r="C85" s="62" t="s">
        <v>13275</v>
      </c>
      <c r="D85" s="63">
        <v>84</v>
      </c>
      <c r="E85" s="64" t="s">
        <v>12140</v>
      </c>
    </row>
    <row r="86" spans="1:5" ht="15" x14ac:dyDescent="0.2">
      <c r="A86" s="60">
        <v>85</v>
      </c>
      <c r="B86" s="61">
        <v>13652</v>
      </c>
      <c r="C86" s="62" t="s">
        <v>13276</v>
      </c>
      <c r="D86" s="63">
        <v>85</v>
      </c>
      <c r="E86" s="64" t="s">
        <v>12138</v>
      </c>
    </row>
    <row r="87" spans="1:5" ht="15" x14ac:dyDescent="0.2">
      <c r="A87" s="60">
        <v>86</v>
      </c>
      <c r="B87" s="61">
        <v>13689</v>
      </c>
      <c r="C87" s="62" t="s">
        <v>13310</v>
      </c>
      <c r="D87" s="63">
        <v>86</v>
      </c>
      <c r="E87" s="64" t="s">
        <v>12153</v>
      </c>
    </row>
    <row r="88" spans="1:5" ht="15" x14ac:dyDescent="0.2">
      <c r="A88" s="60">
        <v>87</v>
      </c>
      <c r="B88" s="61">
        <v>13775</v>
      </c>
      <c r="C88" s="62" t="s">
        <v>13311</v>
      </c>
      <c r="D88" s="63">
        <v>87</v>
      </c>
      <c r="E88" s="64" t="s">
        <v>12138</v>
      </c>
    </row>
    <row r="89" spans="1:5" ht="15" x14ac:dyDescent="0.2">
      <c r="A89" s="60">
        <v>88</v>
      </c>
      <c r="B89" s="61">
        <v>13786</v>
      </c>
      <c r="C89" s="62" t="s">
        <v>13312</v>
      </c>
      <c r="D89" s="63">
        <v>88</v>
      </c>
      <c r="E89" s="64" t="s">
        <v>12138</v>
      </c>
    </row>
    <row r="90" spans="1:5" ht="15" x14ac:dyDescent="0.2">
      <c r="A90" s="60">
        <v>89</v>
      </c>
      <c r="B90" s="61">
        <v>13790</v>
      </c>
      <c r="C90" s="62" t="s">
        <v>13313</v>
      </c>
      <c r="D90" s="63">
        <v>89</v>
      </c>
      <c r="E90" s="64" t="s">
        <v>12138</v>
      </c>
    </row>
    <row r="91" spans="1:5" ht="15" x14ac:dyDescent="0.2">
      <c r="A91" s="60">
        <v>90</v>
      </c>
      <c r="B91" s="61">
        <v>13891</v>
      </c>
      <c r="C91" s="62" t="s">
        <v>13314</v>
      </c>
      <c r="D91" s="63">
        <v>90</v>
      </c>
      <c r="E91" s="64" t="s">
        <v>12142</v>
      </c>
    </row>
    <row r="92" spans="1:5" ht="15" x14ac:dyDescent="0.2">
      <c r="A92" s="60">
        <v>91</v>
      </c>
      <c r="B92" s="61">
        <v>13910</v>
      </c>
      <c r="C92" s="62" t="s">
        <v>13315</v>
      </c>
      <c r="D92" s="63">
        <v>91</v>
      </c>
      <c r="E92" s="64" t="s">
        <v>12138</v>
      </c>
    </row>
    <row r="93" spans="1:5" ht="15" x14ac:dyDescent="0.2">
      <c r="A93" s="60">
        <v>92</v>
      </c>
      <c r="B93" s="61">
        <v>13967</v>
      </c>
      <c r="C93" s="62" t="s">
        <v>13316</v>
      </c>
      <c r="D93" s="63">
        <v>92</v>
      </c>
      <c r="E93" s="64" t="s">
        <v>12146</v>
      </c>
    </row>
    <row r="94" spans="1:5" ht="15" x14ac:dyDescent="0.2">
      <c r="A94" s="60">
        <v>93</v>
      </c>
      <c r="B94" s="61">
        <v>13977</v>
      </c>
      <c r="C94" s="62" t="s">
        <v>13317</v>
      </c>
      <c r="D94" s="63">
        <v>93</v>
      </c>
      <c r="E94" s="64" t="s">
        <v>14951</v>
      </c>
    </row>
    <row r="95" spans="1:5" ht="15" x14ac:dyDescent="0.2">
      <c r="A95" s="60">
        <v>94</v>
      </c>
      <c r="B95" s="61">
        <v>14021</v>
      </c>
      <c r="C95" s="62" t="s">
        <v>13318</v>
      </c>
      <c r="D95" s="63">
        <v>94</v>
      </c>
      <c r="E95" s="64" t="s">
        <v>12146</v>
      </c>
    </row>
    <row r="96" spans="1:5" ht="15" x14ac:dyDescent="0.2">
      <c r="A96" s="60">
        <v>95</v>
      </c>
      <c r="B96" s="61">
        <v>17545</v>
      </c>
      <c r="C96" s="62" t="s">
        <v>13319</v>
      </c>
      <c r="D96" s="63">
        <v>95</v>
      </c>
      <c r="E96" s="65">
        <v>2</v>
      </c>
    </row>
    <row r="97" spans="1:5" ht="15" x14ac:dyDescent="0.2">
      <c r="A97" s="60">
        <v>96</v>
      </c>
      <c r="B97" s="61">
        <v>14121</v>
      </c>
      <c r="C97" s="66" t="s">
        <v>12098</v>
      </c>
      <c r="D97" s="63">
        <v>96</v>
      </c>
      <c r="E97" s="64" t="s">
        <v>12159</v>
      </c>
    </row>
    <row r="98" spans="1:5" ht="15" x14ac:dyDescent="0.2">
      <c r="A98" s="60">
        <v>97</v>
      </c>
      <c r="B98" s="61">
        <v>14185</v>
      </c>
      <c r="C98" s="62" t="s">
        <v>12099</v>
      </c>
      <c r="D98" s="63">
        <v>97</v>
      </c>
      <c r="E98" s="64" t="s">
        <v>12146</v>
      </c>
    </row>
    <row r="99" spans="1:5" ht="15" x14ac:dyDescent="0.2">
      <c r="A99" s="60">
        <v>98</v>
      </c>
      <c r="B99" s="61">
        <v>14341</v>
      </c>
      <c r="C99" s="62" t="s">
        <v>12100</v>
      </c>
      <c r="D99" s="63">
        <v>98</v>
      </c>
      <c r="E99" s="64" t="s">
        <v>12138</v>
      </c>
    </row>
    <row r="100" spans="1:5" ht="15" x14ac:dyDescent="0.2">
      <c r="A100" s="60">
        <v>99</v>
      </c>
      <c r="B100" s="61">
        <v>14377</v>
      </c>
      <c r="C100" s="62" t="s">
        <v>12101</v>
      </c>
      <c r="D100" s="63">
        <v>99</v>
      </c>
      <c r="E100" s="65">
        <v>5</v>
      </c>
    </row>
    <row r="101" spans="1:5" ht="15" x14ac:dyDescent="0.2">
      <c r="A101" s="60">
        <v>100</v>
      </c>
      <c r="B101" s="61">
        <v>14386</v>
      </c>
      <c r="C101" s="62" t="s">
        <v>12102</v>
      </c>
      <c r="D101" s="63">
        <v>100</v>
      </c>
      <c r="E101" s="64" t="s">
        <v>12146</v>
      </c>
    </row>
    <row r="102" spans="1:5" ht="15" x14ac:dyDescent="0.2">
      <c r="A102" s="60">
        <v>101</v>
      </c>
      <c r="B102" s="61">
        <v>14444</v>
      </c>
      <c r="C102" s="66" t="s">
        <v>12103</v>
      </c>
      <c r="D102" s="63">
        <v>101</v>
      </c>
      <c r="E102" s="64" t="s">
        <v>12104</v>
      </c>
    </row>
    <row r="103" spans="1:5" ht="15" x14ac:dyDescent="0.2">
      <c r="A103" s="60">
        <v>102</v>
      </c>
      <c r="B103" s="61">
        <v>14455</v>
      </c>
      <c r="C103" s="62" t="s">
        <v>12105</v>
      </c>
      <c r="D103" s="63">
        <v>102</v>
      </c>
      <c r="E103" s="64" t="s">
        <v>12106</v>
      </c>
    </row>
    <row r="104" spans="1:5" ht="15" x14ac:dyDescent="0.2">
      <c r="A104" s="60">
        <v>103</v>
      </c>
      <c r="B104" s="61">
        <v>14720</v>
      </c>
      <c r="C104" s="62" t="s">
        <v>12107</v>
      </c>
      <c r="D104" s="63">
        <v>103</v>
      </c>
      <c r="E104" s="65">
        <v>3</v>
      </c>
    </row>
    <row r="105" spans="1:5" ht="15" x14ac:dyDescent="0.2">
      <c r="A105" s="60">
        <v>104</v>
      </c>
      <c r="B105" s="61">
        <v>14757</v>
      </c>
      <c r="C105" s="62" t="s">
        <v>12108</v>
      </c>
      <c r="D105" s="63">
        <v>104</v>
      </c>
      <c r="E105" s="64" t="s">
        <v>12144</v>
      </c>
    </row>
    <row r="106" spans="1:5" ht="15" x14ac:dyDescent="0.2">
      <c r="A106" s="60">
        <v>105</v>
      </c>
      <c r="B106" s="61">
        <v>15068</v>
      </c>
      <c r="C106" s="62" t="s">
        <v>12109</v>
      </c>
      <c r="D106" s="63">
        <v>105</v>
      </c>
      <c r="E106" s="64" t="s">
        <v>12140</v>
      </c>
    </row>
    <row r="107" spans="1:5" ht="15" x14ac:dyDescent="0.2">
      <c r="A107" s="60">
        <v>106</v>
      </c>
      <c r="B107" s="61">
        <v>15121</v>
      </c>
      <c r="C107" s="62" t="s">
        <v>12110</v>
      </c>
      <c r="D107" s="63">
        <v>106</v>
      </c>
      <c r="E107" s="65">
        <v>3</v>
      </c>
    </row>
    <row r="108" spans="1:5" ht="15" x14ac:dyDescent="0.2">
      <c r="A108" s="60">
        <v>107</v>
      </c>
      <c r="B108" s="61">
        <v>15126</v>
      </c>
      <c r="C108" s="62" t="s">
        <v>12111</v>
      </c>
      <c r="D108" s="63">
        <v>107</v>
      </c>
      <c r="E108" s="65">
        <v>1</v>
      </c>
    </row>
    <row r="109" spans="1:5" ht="15" x14ac:dyDescent="0.2">
      <c r="A109" s="60">
        <v>108</v>
      </c>
      <c r="B109" s="61">
        <v>15250</v>
      </c>
      <c r="C109" s="62" t="s">
        <v>12112</v>
      </c>
      <c r="D109" s="63">
        <v>108</v>
      </c>
      <c r="E109" s="64" t="s">
        <v>12136</v>
      </c>
    </row>
    <row r="110" spans="1:5" ht="15" x14ac:dyDescent="0.2">
      <c r="A110" s="60">
        <v>109</v>
      </c>
      <c r="B110" s="61">
        <v>15349</v>
      </c>
      <c r="C110" s="62" t="s">
        <v>13748</v>
      </c>
      <c r="D110" s="63">
        <v>109</v>
      </c>
      <c r="E110" s="64" t="s">
        <v>12144</v>
      </c>
    </row>
    <row r="111" spans="1:5" ht="15" x14ac:dyDescent="0.2">
      <c r="A111" s="60">
        <v>110</v>
      </c>
      <c r="B111" s="61">
        <v>15478</v>
      </c>
      <c r="C111" s="62" t="s">
        <v>12255</v>
      </c>
      <c r="D111" s="63">
        <v>110</v>
      </c>
      <c r="E111" s="65">
        <v>3</v>
      </c>
    </row>
    <row r="112" spans="1:5" ht="15" x14ac:dyDescent="0.2">
      <c r="A112" s="60">
        <v>111</v>
      </c>
      <c r="B112" s="61">
        <v>15503</v>
      </c>
      <c r="C112" s="62" t="s">
        <v>12256</v>
      </c>
      <c r="D112" s="63">
        <v>111</v>
      </c>
      <c r="E112" s="64" t="s">
        <v>12138</v>
      </c>
    </row>
    <row r="113" spans="1:5" ht="15" x14ac:dyDescent="0.2">
      <c r="A113" s="60">
        <v>112</v>
      </c>
      <c r="B113" s="61">
        <v>15505</v>
      </c>
      <c r="C113" s="62" t="s">
        <v>12257</v>
      </c>
      <c r="D113" s="63">
        <v>112</v>
      </c>
      <c r="E113" s="64" t="s">
        <v>12146</v>
      </c>
    </row>
    <row r="114" spans="1:5" ht="15" x14ac:dyDescent="0.2">
      <c r="A114" s="60">
        <v>113</v>
      </c>
      <c r="B114" s="61">
        <v>15594</v>
      </c>
      <c r="C114" s="62" t="s">
        <v>12258</v>
      </c>
      <c r="D114" s="63">
        <v>113</v>
      </c>
      <c r="E114" s="64" t="s">
        <v>12159</v>
      </c>
    </row>
    <row r="115" spans="1:5" ht="15" x14ac:dyDescent="0.2">
      <c r="A115" s="60">
        <v>114</v>
      </c>
      <c r="B115" s="61">
        <v>15636</v>
      </c>
      <c r="C115" s="62" t="s">
        <v>12259</v>
      </c>
      <c r="D115" s="63">
        <v>114</v>
      </c>
      <c r="E115" s="64" t="s">
        <v>12144</v>
      </c>
    </row>
    <row r="116" spans="1:5" ht="15" x14ac:dyDescent="0.2">
      <c r="A116" s="60">
        <v>115</v>
      </c>
      <c r="B116" s="61">
        <v>15643</v>
      </c>
      <c r="C116" s="62" t="s">
        <v>12260</v>
      </c>
      <c r="D116" s="63">
        <v>115</v>
      </c>
      <c r="E116" s="64" t="s">
        <v>12138</v>
      </c>
    </row>
    <row r="117" spans="1:5" ht="15" x14ac:dyDescent="0.2">
      <c r="A117" s="60">
        <v>116</v>
      </c>
      <c r="B117" s="61">
        <v>15705</v>
      </c>
      <c r="C117" s="62" t="s">
        <v>12261</v>
      </c>
      <c r="D117" s="63">
        <v>116</v>
      </c>
      <c r="E117" s="64" t="s">
        <v>12153</v>
      </c>
    </row>
    <row r="118" spans="1:5" ht="15" x14ac:dyDescent="0.2">
      <c r="A118" s="60">
        <v>117</v>
      </c>
      <c r="B118" s="61">
        <v>15778</v>
      </c>
      <c r="C118" s="62" t="s">
        <v>12262</v>
      </c>
      <c r="D118" s="63">
        <v>117</v>
      </c>
      <c r="E118" s="64" t="s">
        <v>12140</v>
      </c>
    </row>
    <row r="119" spans="1:5" ht="15" x14ac:dyDescent="0.2">
      <c r="A119" s="60">
        <v>118</v>
      </c>
      <c r="B119" s="61">
        <v>15860</v>
      </c>
      <c r="C119" s="62" t="s">
        <v>12263</v>
      </c>
      <c r="D119" s="63">
        <v>118</v>
      </c>
      <c r="E119" s="64" t="s">
        <v>12140</v>
      </c>
    </row>
    <row r="120" spans="1:5" ht="15" x14ac:dyDescent="0.2">
      <c r="A120" s="60">
        <v>119</v>
      </c>
      <c r="B120" s="61">
        <v>15972</v>
      </c>
      <c r="C120" s="62" t="s">
        <v>12271</v>
      </c>
      <c r="D120" s="63">
        <v>119</v>
      </c>
      <c r="E120" s="65">
        <v>2</v>
      </c>
    </row>
    <row r="121" spans="1:5" ht="15" x14ac:dyDescent="0.2">
      <c r="A121" s="60">
        <v>120</v>
      </c>
      <c r="B121" s="61">
        <v>16020</v>
      </c>
      <c r="C121" s="62" t="s">
        <v>12272</v>
      </c>
      <c r="D121" s="63">
        <v>120</v>
      </c>
      <c r="E121" s="65">
        <v>4</v>
      </c>
    </row>
    <row r="122" spans="1:5" ht="15" x14ac:dyDescent="0.2">
      <c r="A122" s="60">
        <v>121</v>
      </c>
      <c r="B122" s="61">
        <v>16067</v>
      </c>
      <c r="C122" s="62" t="s">
        <v>12273</v>
      </c>
      <c r="D122" s="63">
        <v>121</v>
      </c>
      <c r="E122" s="64" t="s">
        <v>12140</v>
      </c>
    </row>
    <row r="123" spans="1:5" ht="15" x14ac:dyDescent="0.2">
      <c r="A123" s="60">
        <v>122</v>
      </c>
      <c r="B123" s="61">
        <v>16199</v>
      </c>
      <c r="C123" s="66" t="s">
        <v>13763</v>
      </c>
      <c r="D123" s="63">
        <v>122</v>
      </c>
      <c r="E123" s="64" t="s">
        <v>12140</v>
      </c>
    </row>
    <row r="124" spans="1:5" ht="15" x14ac:dyDescent="0.2">
      <c r="A124" s="60">
        <v>123</v>
      </c>
      <c r="B124" s="61">
        <v>16271</v>
      </c>
      <c r="C124" s="62" t="s">
        <v>13764</v>
      </c>
      <c r="D124" s="63">
        <v>123</v>
      </c>
      <c r="E124" s="64" t="s">
        <v>12146</v>
      </c>
    </row>
    <row r="125" spans="1:5" ht="15" x14ac:dyDescent="0.2">
      <c r="A125" s="60">
        <v>124</v>
      </c>
      <c r="B125" s="61">
        <v>16413</v>
      </c>
      <c r="C125" s="62" t="s">
        <v>13765</v>
      </c>
      <c r="D125" s="63">
        <v>124</v>
      </c>
      <c r="E125" s="64" t="s">
        <v>13766</v>
      </c>
    </row>
    <row r="126" spans="1:5" ht="15" x14ac:dyDescent="0.2">
      <c r="A126" s="60">
        <v>125</v>
      </c>
      <c r="B126" s="61">
        <v>16426</v>
      </c>
      <c r="C126" s="62" t="s">
        <v>13767</v>
      </c>
      <c r="D126" s="63">
        <v>125</v>
      </c>
      <c r="E126" s="64" t="s">
        <v>14954</v>
      </c>
    </row>
    <row r="127" spans="1:5" ht="15" x14ac:dyDescent="0.2">
      <c r="A127" s="60">
        <v>126</v>
      </c>
      <c r="B127" s="61">
        <v>16521</v>
      </c>
      <c r="C127" s="62" t="s">
        <v>13768</v>
      </c>
      <c r="D127" s="63">
        <v>126</v>
      </c>
      <c r="E127" s="64" t="s">
        <v>12140</v>
      </c>
    </row>
    <row r="128" spans="1:5" ht="15" x14ac:dyDescent="0.2">
      <c r="A128" s="60">
        <v>127</v>
      </c>
      <c r="B128" s="61">
        <v>16523</v>
      </c>
      <c r="C128" s="62" t="s">
        <v>13769</v>
      </c>
      <c r="D128" s="63">
        <v>127</v>
      </c>
      <c r="E128" s="64" t="s">
        <v>12138</v>
      </c>
    </row>
    <row r="129" spans="1:5" ht="15" x14ac:dyDescent="0.2">
      <c r="A129" s="60">
        <v>128</v>
      </c>
      <c r="B129" s="61">
        <v>16608</v>
      </c>
      <c r="C129" s="62" t="s">
        <v>13770</v>
      </c>
      <c r="D129" s="63">
        <v>128</v>
      </c>
      <c r="E129" s="64" t="s">
        <v>12140</v>
      </c>
    </row>
    <row r="130" spans="1:5" ht="15" x14ac:dyDescent="0.2">
      <c r="A130" s="60">
        <v>129</v>
      </c>
      <c r="B130" s="61">
        <v>16771</v>
      </c>
      <c r="C130" s="62" t="s">
        <v>13771</v>
      </c>
      <c r="D130" s="63">
        <v>129</v>
      </c>
      <c r="E130" s="64" t="s">
        <v>14954</v>
      </c>
    </row>
    <row r="131" spans="1:5" ht="15" x14ac:dyDescent="0.2">
      <c r="A131" s="60">
        <v>130</v>
      </c>
      <c r="B131" s="61">
        <v>16781</v>
      </c>
      <c r="C131" s="62" t="s">
        <v>13772</v>
      </c>
      <c r="D131" s="63">
        <v>130</v>
      </c>
      <c r="E131" s="64" t="s">
        <v>13766</v>
      </c>
    </row>
    <row r="132" spans="1:5" ht="15" x14ac:dyDescent="0.2">
      <c r="A132" s="60">
        <v>131</v>
      </c>
      <c r="B132" s="61">
        <v>16831</v>
      </c>
      <c r="C132" s="62" t="s">
        <v>13773</v>
      </c>
      <c r="D132" s="63">
        <v>131</v>
      </c>
      <c r="E132" s="64" t="s">
        <v>12144</v>
      </c>
    </row>
    <row r="133" spans="1:5" ht="15" x14ac:dyDescent="0.2">
      <c r="A133" s="60">
        <v>132</v>
      </c>
      <c r="B133" s="61">
        <v>17244</v>
      </c>
      <c r="C133" s="62" t="s">
        <v>13774</v>
      </c>
      <c r="D133" s="63">
        <v>132</v>
      </c>
      <c r="E133" s="65">
        <v>2</v>
      </c>
    </row>
    <row r="134" spans="1:5" ht="15" x14ac:dyDescent="0.2">
      <c r="A134" s="60">
        <v>133</v>
      </c>
      <c r="B134" s="61">
        <v>17248</v>
      </c>
      <c r="C134" s="62" t="s">
        <v>13775</v>
      </c>
      <c r="D134" s="63">
        <v>133</v>
      </c>
      <c r="E134" s="64" t="s">
        <v>12144</v>
      </c>
    </row>
    <row r="135" spans="1:5" ht="15" x14ac:dyDescent="0.2">
      <c r="A135" s="60">
        <v>134</v>
      </c>
      <c r="B135" s="61">
        <v>17256</v>
      </c>
      <c r="C135" s="62" t="s">
        <v>13776</v>
      </c>
      <c r="D135" s="63">
        <v>134</v>
      </c>
      <c r="E135" s="64" t="s">
        <v>12144</v>
      </c>
    </row>
    <row r="136" spans="1:5" ht="15" x14ac:dyDescent="0.2">
      <c r="A136" s="60">
        <v>135</v>
      </c>
      <c r="B136" s="61">
        <v>17282</v>
      </c>
      <c r="C136" s="62" t="s">
        <v>13777</v>
      </c>
      <c r="D136" s="63">
        <v>135</v>
      </c>
      <c r="E136" s="64" t="s">
        <v>14954</v>
      </c>
    </row>
    <row r="137" spans="1:5" ht="15" x14ac:dyDescent="0.2">
      <c r="A137" s="60">
        <v>136</v>
      </c>
      <c r="B137" s="61">
        <v>17314</v>
      </c>
      <c r="C137" s="62" t="s">
        <v>13778</v>
      </c>
      <c r="D137" s="63">
        <v>136</v>
      </c>
      <c r="E137" s="64" t="s">
        <v>13647</v>
      </c>
    </row>
    <row r="138" spans="1:5" ht="15" x14ac:dyDescent="0.2">
      <c r="A138" s="60">
        <v>137</v>
      </c>
      <c r="B138" s="61">
        <v>17328</v>
      </c>
      <c r="C138" s="62" t="s">
        <v>12329</v>
      </c>
      <c r="D138" s="63">
        <v>137</v>
      </c>
      <c r="E138" s="64" t="s">
        <v>12146</v>
      </c>
    </row>
    <row r="139" spans="1:5" ht="15" x14ac:dyDescent="0.2">
      <c r="A139" s="60">
        <v>138</v>
      </c>
      <c r="B139" s="61">
        <v>17436</v>
      </c>
      <c r="C139" s="62" t="s">
        <v>12330</v>
      </c>
      <c r="D139" s="63">
        <v>138</v>
      </c>
      <c r="E139" s="64" t="s">
        <v>12140</v>
      </c>
    </row>
    <row r="140" spans="1:5" ht="15" x14ac:dyDescent="0.2">
      <c r="A140" s="60">
        <v>139</v>
      </c>
      <c r="B140" s="61">
        <v>17542</v>
      </c>
      <c r="C140" s="62" t="s">
        <v>12331</v>
      </c>
      <c r="D140" s="63">
        <v>139</v>
      </c>
      <c r="E140" s="65">
        <v>2</v>
      </c>
    </row>
    <row r="141" spans="1:5" ht="15" x14ac:dyDescent="0.2">
      <c r="A141" s="60">
        <v>140</v>
      </c>
      <c r="B141" s="61">
        <v>17543</v>
      </c>
      <c r="C141" s="62" t="s">
        <v>12332</v>
      </c>
      <c r="D141" s="63">
        <v>140</v>
      </c>
      <c r="E141" s="64" t="s">
        <v>14954</v>
      </c>
    </row>
    <row r="142" spans="1:5" ht="15" x14ac:dyDescent="0.2">
      <c r="A142" s="60">
        <v>141</v>
      </c>
      <c r="B142" s="61">
        <v>17544</v>
      </c>
      <c r="C142" s="62" t="s">
        <v>12333</v>
      </c>
      <c r="D142" s="63">
        <v>141</v>
      </c>
      <c r="E142" s="64" t="s">
        <v>12140</v>
      </c>
    </row>
    <row r="143" spans="1:5" ht="15" x14ac:dyDescent="0.2">
      <c r="A143" s="60">
        <v>142</v>
      </c>
      <c r="B143" s="61">
        <v>17546</v>
      </c>
      <c r="C143" s="62" t="s">
        <v>12334</v>
      </c>
      <c r="D143" s="63">
        <v>142</v>
      </c>
      <c r="E143" s="64" t="s">
        <v>13651</v>
      </c>
    </row>
    <row r="144" spans="1:5" ht="15" x14ac:dyDescent="0.2">
      <c r="A144" s="60">
        <v>143</v>
      </c>
      <c r="B144" s="61">
        <v>17547</v>
      </c>
      <c r="C144" s="62" t="s">
        <v>12335</v>
      </c>
      <c r="D144" s="63">
        <v>143</v>
      </c>
      <c r="E144" s="64" t="s">
        <v>14954</v>
      </c>
    </row>
    <row r="145" spans="1:5" ht="15" x14ac:dyDescent="0.2">
      <c r="A145" s="60">
        <v>144</v>
      </c>
      <c r="B145" s="61">
        <v>17553</v>
      </c>
      <c r="C145" s="62" t="s">
        <v>10895</v>
      </c>
      <c r="D145" s="63">
        <v>144</v>
      </c>
      <c r="E145" s="64" t="s">
        <v>12104</v>
      </c>
    </row>
    <row r="146" spans="1:5" ht="15" x14ac:dyDescent="0.2">
      <c r="A146" s="60">
        <v>145</v>
      </c>
      <c r="B146" s="61">
        <v>17562</v>
      </c>
      <c r="C146" s="62" t="s">
        <v>10896</v>
      </c>
      <c r="D146" s="63">
        <v>145</v>
      </c>
      <c r="E146" s="64" t="s">
        <v>12138</v>
      </c>
    </row>
    <row r="147" spans="1:5" ht="15" x14ac:dyDescent="0.2">
      <c r="A147" s="60">
        <v>146</v>
      </c>
      <c r="B147" s="61">
        <v>17787</v>
      </c>
      <c r="C147" s="62" t="s">
        <v>10897</v>
      </c>
      <c r="D147" s="63">
        <v>146</v>
      </c>
      <c r="E147" s="64" t="s">
        <v>12140</v>
      </c>
    </row>
    <row r="148" spans="1:5" ht="15" x14ac:dyDescent="0.2">
      <c r="A148" s="60">
        <v>147</v>
      </c>
      <c r="B148" s="61">
        <v>17840</v>
      </c>
      <c r="C148" s="62" t="s">
        <v>10898</v>
      </c>
      <c r="D148" s="63">
        <v>147</v>
      </c>
      <c r="E148" s="64" t="s">
        <v>13647</v>
      </c>
    </row>
    <row r="149" spans="1:5" ht="15" x14ac:dyDescent="0.2">
      <c r="A149" s="60">
        <v>148</v>
      </c>
      <c r="B149" s="61">
        <v>18000</v>
      </c>
      <c r="C149" s="62" t="s">
        <v>10899</v>
      </c>
      <c r="D149" s="63">
        <v>148</v>
      </c>
      <c r="E149" s="64" t="s">
        <v>12146</v>
      </c>
    </row>
    <row r="150" spans="1:5" ht="15" x14ac:dyDescent="0.2">
      <c r="A150" s="60">
        <v>149</v>
      </c>
      <c r="B150" s="61">
        <v>18005</v>
      </c>
      <c r="C150" s="62" t="s">
        <v>10900</v>
      </c>
      <c r="D150" s="63">
        <v>149</v>
      </c>
      <c r="E150" s="65">
        <v>2</v>
      </c>
    </row>
    <row r="151" spans="1:5" ht="15" x14ac:dyDescent="0.2">
      <c r="A151" s="60">
        <v>150</v>
      </c>
      <c r="B151" s="61">
        <v>18114</v>
      </c>
      <c r="C151" s="62" t="s">
        <v>10901</v>
      </c>
      <c r="D151" s="63">
        <v>150</v>
      </c>
      <c r="E151" s="65">
        <v>1</v>
      </c>
    </row>
    <row r="152" spans="1:5" ht="15" x14ac:dyDescent="0.2">
      <c r="A152" s="60">
        <v>151</v>
      </c>
      <c r="B152" s="61">
        <v>18370</v>
      </c>
      <c r="C152" s="62" t="s">
        <v>10902</v>
      </c>
      <c r="D152" s="63">
        <v>151</v>
      </c>
      <c r="E152" s="64" t="s">
        <v>14954</v>
      </c>
    </row>
    <row r="153" spans="1:5" ht="15" x14ac:dyDescent="0.2">
      <c r="A153" s="60">
        <v>152</v>
      </c>
      <c r="B153" s="61">
        <v>18598</v>
      </c>
      <c r="C153" s="66" t="s">
        <v>10903</v>
      </c>
      <c r="D153" s="63">
        <v>152</v>
      </c>
      <c r="E153" s="64" t="s">
        <v>12140</v>
      </c>
    </row>
    <row r="154" spans="1:5" ht="15" x14ac:dyDescent="0.2">
      <c r="A154" s="60">
        <v>153</v>
      </c>
      <c r="B154" s="61">
        <v>18602</v>
      </c>
      <c r="C154" s="62" t="s">
        <v>10904</v>
      </c>
      <c r="D154" s="63">
        <v>153</v>
      </c>
      <c r="E154" s="64" t="s">
        <v>13647</v>
      </c>
    </row>
    <row r="155" spans="1:5" ht="15" x14ac:dyDescent="0.2">
      <c r="A155" s="60">
        <v>154</v>
      </c>
      <c r="B155" s="61">
        <v>18621</v>
      </c>
      <c r="C155" s="62" t="s">
        <v>10905</v>
      </c>
      <c r="D155" s="63">
        <v>154</v>
      </c>
      <c r="E155" s="65">
        <v>3</v>
      </c>
    </row>
    <row r="156" spans="1:5" ht="15" x14ac:dyDescent="0.2">
      <c r="A156" s="60">
        <v>155</v>
      </c>
      <c r="B156" s="61">
        <v>18722</v>
      </c>
      <c r="C156" s="62" t="s">
        <v>10906</v>
      </c>
      <c r="D156" s="63">
        <v>155</v>
      </c>
      <c r="E156" s="65">
        <v>2</v>
      </c>
    </row>
    <row r="157" spans="1:5" ht="15" x14ac:dyDescent="0.2">
      <c r="A157" s="60">
        <v>156</v>
      </c>
      <c r="B157" s="61">
        <v>18854</v>
      </c>
      <c r="C157" s="62" t="s">
        <v>10907</v>
      </c>
      <c r="D157" s="63">
        <v>156</v>
      </c>
      <c r="E157" s="65">
        <v>2</v>
      </c>
    </row>
    <row r="158" spans="1:5" ht="15" x14ac:dyDescent="0.2">
      <c r="A158" s="60">
        <v>157</v>
      </c>
      <c r="B158" s="61">
        <v>18858</v>
      </c>
      <c r="C158" s="62" t="s">
        <v>10908</v>
      </c>
      <c r="D158" s="63">
        <v>157</v>
      </c>
      <c r="E158" s="64" t="s">
        <v>14954</v>
      </c>
    </row>
    <row r="159" spans="1:5" ht="15" x14ac:dyDescent="0.2">
      <c r="A159" s="60">
        <v>158</v>
      </c>
      <c r="B159" s="61">
        <v>18883</v>
      </c>
      <c r="C159" s="62" t="s">
        <v>10909</v>
      </c>
      <c r="D159" s="63">
        <v>158</v>
      </c>
      <c r="E159" s="64" t="s">
        <v>14954</v>
      </c>
    </row>
    <row r="160" spans="1:5" ht="15" x14ac:dyDescent="0.2">
      <c r="A160" s="60">
        <v>159</v>
      </c>
      <c r="B160" s="61">
        <v>18885</v>
      </c>
      <c r="C160" s="62" t="s">
        <v>10910</v>
      </c>
      <c r="D160" s="63">
        <v>159</v>
      </c>
      <c r="E160" s="64" t="s">
        <v>12144</v>
      </c>
    </row>
    <row r="161" spans="1:5" ht="15" x14ac:dyDescent="0.2">
      <c r="A161" s="60">
        <v>160</v>
      </c>
      <c r="B161" s="61">
        <v>18897</v>
      </c>
      <c r="C161" s="62" t="s">
        <v>10911</v>
      </c>
      <c r="D161" s="63">
        <v>160</v>
      </c>
      <c r="E161" s="64" t="s">
        <v>12138</v>
      </c>
    </row>
    <row r="162" spans="1:5" ht="15" x14ac:dyDescent="0.2">
      <c r="A162" s="60">
        <v>161</v>
      </c>
      <c r="B162" s="61">
        <v>19081</v>
      </c>
      <c r="C162" s="62" t="s">
        <v>10912</v>
      </c>
      <c r="D162" s="63">
        <v>161</v>
      </c>
      <c r="E162" s="64" t="s">
        <v>12159</v>
      </c>
    </row>
    <row r="163" spans="1:5" ht="15" x14ac:dyDescent="0.2">
      <c r="A163" s="60">
        <v>162</v>
      </c>
      <c r="B163" s="61">
        <v>19203</v>
      </c>
      <c r="C163" s="62" t="s">
        <v>10913</v>
      </c>
      <c r="D163" s="63">
        <v>162</v>
      </c>
      <c r="E163" s="64" t="s">
        <v>12138</v>
      </c>
    </row>
    <row r="164" spans="1:5" ht="15" x14ac:dyDescent="0.2">
      <c r="A164" s="60">
        <v>163</v>
      </c>
      <c r="B164" s="61">
        <v>19213</v>
      </c>
      <c r="C164" s="62" t="s">
        <v>10914</v>
      </c>
      <c r="D164" s="63">
        <v>163</v>
      </c>
      <c r="E164" s="64" t="s">
        <v>12144</v>
      </c>
    </row>
    <row r="165" spans="1:5" ht="15" x14ac:dyDescent="0.2">
      <c r="A165" s="60">
        <v>164</v>
      </c>
      <c r="B165" s="61">
        <v>19217</v>
      </c>
      <c r="C165" s="62" t="s">
        <v>10915</v>
      </c>
      <c r="D165" s="63">
        <v>164</v>
      </c>
      <c r="E165" s="64" t="s">
        <v>12140</v>
      </c>
    </row>
    <row r="166" spans="1:5" ht="15" x14ac:dyDescent="0.2">
      <c r="A166" s="60">
        <v>165</v>
      </c>
      <c r="B166" s="61">
        <v>19258</v>
      </c>
      <c r="C166" s="62" t="s">
        <v>10916</v>
      </c>
      <c r="D166" s="63">
        <v>165</v>
      </c>
      <c r="E166" s="65">
        <v>2</v>
      </c>
    </row>
    <row r="167" spans="1:5" ht="15" x14ac:dyDescent="0.2">
      <c r="A167" s="60">
        <v>166</v>
      </c>
      <c r="B167" s="61">
        <v>19258</v>
      </c>
      <c r="C167" s="62" t="s">
        <v>10917</v>
      </c>
      <c r="D167" s="63">
        <v>166</v>
      </c>
      <c r="E167" s="65">
        <v>1</v>
      </c>
    </row>
    <row r="168" spans="1:5" ht="15" x14ac:dyDescent="0.2">
      <c r="A168" s="60">
        <v>167</v>
      </c>
      <c r="B168" s="61">
        <v>19293</v>
      </c>
      <c r="C168" s="66" t="s">
        <v>10918</v>
      </c>
      <c r="D168" s="63">
        <v>167</v>
      </c>
      <c r="E168" s="64" t="s">
        <v>12142</v>
      </c>
    </row>
    <row r="169" spans="1:5" ht="15" x14ac:dyDescent="0.2">
      <c r="A169" s="60">
        <v>168</v>
      </c>
      <c r="B169" s="61">
        <v>19455</v>
      </c>
      <c r="C169" s="62" t="s">
        <v>10919</v>
      </c>
      <c r="D169" s="63">
        <v>168</v>
      </c>
      <c r="E169" s="65">
        <v>2</v>
      </c>
    </row>
    <row r="170" spans="1:5" ht="15" x14ac:dyDescent="0.2">
      <c r="A170" s="60">
        <v>169</v>
      </c>
      <c r="B170" s="61">
        <v>19555</v>
      </c>
      <c r="C170" s="62" t="s">
        <v>10920</v>
      </c>
      <c r="D170" s="63">
        <v>169</v>
      </c>
      <c r="E170" s="64" t="s">
        <v>12142</v>
      </c>
    </row>
    <row r="171" spans="1:5" ht="15" x14ac:dyDescent="0.2">
      <c r="A171" s="60">
        <v>170</v>
      </c>
      <c r="B171" s="61">
        <v>19575</v>
      </c>
      <c r="C171" s="62" t="s">
        <v>10921</v>
      </c>
      <c r="D171" s="63">
        <v>170</v>
      </c>
      <c r="E171" s="65">
        <v>1</v>
      </c>
    </row>
    <row r="172" spans="1:5" ht="15" x14ac:dyDescent="0.2">
      <c r="A172" s="60">
        <v>171</v>
      </c>
      <c r="B172" s="61">
        <v>19723</v>
      </c>
      <c r="C172" s="62" t="s">
        <v>10922</v>
      </c>
      <c r="D172" s="63">
        <v>171</v>
      </c>
      <c r="E172" s="65">
        <v>1</v>
      </c>
    </row>
    <row r="173" spans="1:5" ht="15" x14ac:dyDescent="0.2">
      <c r="A173" s="60">
        <v>172</v>
      </c>
      <c r="B173" s="61">
        <v>19778</v>
      </c>
      <c r="C173" s="62" t="s">
        <v>10923</v>
      </c>
      <c r="D173" s="63">
        <v>172</v>
      </c>
      <c r="E173" s="64" t="s">
        <v>10924</v>
      </c>
    </row>
    <row r="174" spans="1:5" ht="15" x14ac:dyDescent="0.2">
      <c r="A174" s="60">
        <v>173</v>
      </c>
      <c r="B174" s="61">
        <v>19821</v>
      </c>
      <c r="C174" s="62" t="s">
        <v>10925</v>
      </c>
      <c r="D174" s="63">
        <v>173</v>
      </c>
      <c r="E174" s="64" t="s">
        <v>13651</v>
      </c>
    </row>
    <row r="175" spans="1:5" ht="15" x14ac:dyDescent="0.2">
      <c r="A175" s="60">
        <v>174</v>
      </c>
      <c r="B175" s="61">
        <v>19861</v>
      </c>
      <c r="C175" s="62" t="s">
        <v>10884</v>
      </c>
      <c r="D175" s="63">
        <v>174</v>
      </c>
      <c r="E175" s="64" t="s">
        <v>10885</v>
      </c>
    </row>
    <row r="176" spans="1:5" ht="15" x14ac:dyDescent="0.2">
      <c r="A176" s="60">
        <v>175</v>
      </c>
      <c r="B176" s="61">
        <v>19954</v>
      </c>
      <c r="C176" s="62" t="s">
        <v>10886</v>
      </c>
      <c r="D176" s="63">
        <v>175</v>
      </c>
      <c r="E176" s="64" t="s">
        <v>12144</v>
      </c>
    </row>
    <row r="177" spans="1:5" ht="15" x14ac:dyDescent="0.2">
      <c r="A177" s="60">
        <v>176</v>
      </c>
      <c r="B177" s="61">
        <v>10016</v>
      </c>
      <c r="C177" s="62" t="s">
        <v>10887</v>
      </c>
      <c r="D177" s="63">
        <v>1</v>
      </c>
      <c r="E177" s="65">
        <v>3</v>
      </c>
    </row>
    <row r="178" spans="1:5" ht="15" x14ac:dyDescent="0.2">
      <c r="A178" s="60">
        <v>177</v>
      </c>
      <c r="B178" s="61">
        <v>11308</v>
      </c>
      <c r="C178" s="62" t="s">
        <v>10888</v>
      </c>
      <c r="D178" s="63">
        <v>2</v>
      </c>
      <c r="E178" s="64" t="s">
        <v>12138</v>
      </c>
    </row>
    <row r="179" spans="1:5" ht="15" x14ac:dyDescent="0.2">
      <c r="A179" s="60">
        <v>178</v>
      </c>
      <c r="B179" s="61">
        <v>11504</v>
      </c>
      <c r="C179" s="62" t="s">
        <v>11701</v>
      </c>
      <c r="D179" s="63">
        <v>3</v>
      </c>
      <c r="E179" s="64" t="s">
        <v>13647</v>
      </c>
    </row>
    <row r="180" spans="1:5" ht="15" x14ac:dyDescent="0.2">
      <c r="A180" s="60">
        <v>179</v>
      </c>
      <c r="B180" s="61">
        <v>11664</v>
      </c>
      <c r="C180" s="62" t="s">
        <v>11702</v>
      </c>
      <c r="D180" s="63">
        <v>4</v>
      </c>
      <c r="E180" s="64" t="s">
        <v>12144</v>
      </c>
    </row>
    <row r="181" spans="1:5" ht="15" x14ac:dyDescent="0.2">
      <c r="A181" s="60">
        <v>180</v>
      </c>
      <c r="B181" s="61">
        <v>11670</v>
      </c>
      <c r="C181" s="62" t="s">
        <v>11703</v>
      </c>
      <c r="D181" s="63">
        <v>5</v>
      </c>
      <c r="E181" s="64" t="s">
        <v>12142</v>
      </c>
    </row>
    <row r="182" spans="1:5" ht="15" x14ac:dyDescent="0.2">
      <c r="A182" s="60">
        <v>181</v>
      </c>
      <c r="B182" s="61">
        <v>11971</v>
      </c>
      <c r="C182" s="62" t="s">
        <v>11704</v>
      </c>
      <c r="D182" s="63">
        <v>6</v>
      </c>
      <c r="E182" s="64" t="s">
        <v>12140</v>
      </c>
    </row>
    <row r="183" spans="1:5" ht="15" x14ac:dyDescent="0.2">
      <c r="A183" s="60">
        <v>182</v>
      </c>
      <c r="B183" s="61">
        <v>11978</v>
      </c>
      <c r="C183" s="62" t="s">
        <v>11705</v>
      </c>
      <c r="D183" s="63">
        <v>7</v>
      </c>
      <c r="E183" s="64" t="s">
        <v>12140</v>
      </c>
    </row>
    <row r="184" spans="1:5" ht="15" x14ac:dyDescent="0.2">
      <c r="A184" s="60">
        <v>183</v>
      </c>
      <c r="B184" s="61">
        <v>12176</v>
      </c>
      <c r="C184" s="62" t="s">
        <v>11706</v>
      </c>
      <c r="D184" s="63">
        <v>8</v>
      </c>
      <c r="E184" s="64" t="s">
        <v>12142</v>
      </c>
    </row>
    <row r="185" spans="1:5" ht="15" x14ac:dyDescent="0.2">
      <c r="A185" s="60">
        <v>184</v>
      </c>
      <c r="B185" s="61">
        <v>12180</v>
      </c>
      <c r="C185" s="66" t="s">
        <v>11707</v>
      </c>
      <c r="D185" s="63">
        <v>9</v>
      </c>
      <c r="E185" s="64" t="s">
        <v>12140</v>
      </c>
    </row>
    <row r="186" spans="1:5" ht="15" x14ac:dyDescent="0.2">
      <c r="A186" s="60">
        <v>185</v>
      </c>
      <c r="B186" s="61">
        <v>12264</v>
      </c>
      <c r="C186" s="62" t="s">
        <v>11708</v>
      </c>
      <c r="D186" s="63">
        <v>10</v>
      </c>
      <c r="E186" s="64" t="s">
        <v>13647</v>
      </c>
    </row>
    <row r="187" spans="1:5" ht="15" x14ac:dyDescent="0.2">
      <c r="A187" s="60">
        <v>186</v>
      </c>
      <c r="B187" s="61">
        <v>12334</v>
      </c>
      <c r="C187" s="62" t="s">
        <v>11709</v>
      </c>
      <c r="D187" s="63">
        <v>11</v>
      </c>
      <c r="E187" s="64" t="s">
        <v>13647</v>
      </c>
    </row>
    <row r="188" spans="1:5" ht="15" x14ac:dyDescent="0.2">
      <c r="A188" s="60">
        <v>187</v>
      </c>
      <c r="B188" s="61">
        <v>12817</v>
      </c>
      <c r="C188" s="66" t="s">
        <v>11710</v>
      </c>
      <c r="D188" s="63">
        <v>12</v>
      </c>
      <c r="E188" s="64" t="s">
        <v>12136</v>
      </c>
    </row>
    <row r="189" spans="1:5" ht="15" x14ac:dyDescent="0.2">
      <c r="A189" s="60">
        <v>188</v>
      </c>
      <c r="B189" s="61">
        <v>12867</v>
      </c>
      <c r="C189" s="62" t="s">
        <v>11711</v>
      </c>
      <c r="D189" s="63">
        <v>13</v>
      </c>
      <c r="E189" s="64" t="s">
        <v>12140</v>
      </c>
    </row>
    <row r="190" spans="1:5" ht="15" x14ac:dyDescent="0.2">
      <c r="A190" s="60">
        <v>189</v>
      </c>
      <c r="B190" s="61">
        <v>12936</v>
      </c>
      <c r="C190" s="62" t="s">
        <v>11712</v>
      </c>
      <c r="D190" s="63">
        <v>14</v>
      </c>
      <c r="E190" s="64" t="s">
        <v>12159</v>
      </c>
    </row>
    <row r="191" spans="1:5" ht="15" x14ac:dyDescent="0.2">
      <c r="A191" s="60">
        <v>190</v>
      </c>
      <c r="B191" s="61">
        <v>13384</v>
      </c>
      <c r="C191" s="66" t="s">
        <v>12427</v>
      </c>
      <c r="D191" s="63">
        <v>15</v>
      </c>
      <c r="E191" s="64" t="s">
        <v>12159</v>
      </c>
    </row>
    <row r="192" spans="1:5" ht="15" x14ac:dyDescent="0.2">
      <c r="A192" s="60">
        <v>191</v>
      </c>
      <c r="B192" s="61">
        <v>13392</v>
      </c>
      <c r="C192" s="62" t="s">
        <v>12428</v>
      </c>
      <c r="D192" s="63">
        <v>16</v>
      </c>
      <c r="E192" s="64" t="s">
        <v>14951</v>
      </c>
    </row>
    <row r="193" spans="1:5" ht="15" x14ac:dyDescent="0.2">
      <c r="A193" s="60">
        <v>192</v>
      </c>
      <c r="B193" s="61">
        <v>13394</v>
      </c>
      <c r="C193" s="62" t="s">
        <v>12429</v>
      </c>
      <c r="D193" s="63">
        <v>17</v>
      </c>
      <c r="E193" s="64" t="s">
        <v>14951</v>
      </c>
    </row>
    <row r="194" spans="1:5" ht="15" x14ac:dyDescent="0.2">
      <c r="A194" s="60">
        <v>193</v>
      </c>
      <c r="B194" s="61">
        <v>13395</v>
      </c>
      <c r="C194" s="62" t="s">
        <v>12430</v>
      </c>
      <c r="D194" s="63">
        <v>18</v>
      </c>
      <c r="E194" s="64" t="s">
        <v>12159</v>
      </c>
    </row>
    <row r="195" spans="1:5" ht="15" x14ac:dyDescent="0.2">
      <c r="A195" s="60">
        <v>194</v>
      </c>
      <c r="B195" s="61">
        <v>14129</v>
      </c>
      <c r="C195" s="62" t="s">
        <v>12431</v>
      </c>
      <c r="D195" s="63">
        <v>19</v>
      </c>
      <c r="E195" s="65">
        <v>4</v>
      </c>
    </row>
    <row r="196" spans="1:5" ht="15" x14ac:dyDescent="0.2">
      <c r="A196" s="60">
        <v>195</v>
      </c>
      <c r="B196" s="61">
        <v>14485</v>
      </c>
      <c r="C196" s="62" t="s">
        <v>12432</v>
      </c>
      <c r="D196" s="63">
        <v>20</v>
      </c>
      <c r="E196" s="64" t="s">
        <v>12142</v>
      </c>
    </row>
    <row r="197" spans="1:5" ht="15" x14ac:dyDescent="0.2">
      <c r="A197" s="60">
        <v>196</v>
      </c>
      <c r="B197" s="61">
        <v>14487</v>
      </c>
      <c r="C197" s="62" t="s">
        <v>12433</v>
      </c>
      <c r="D197" s="63">
        <v>21</v>
      </c>
      <c r="E197" s="64" t="s">
        <v>12159</v>
      </c>
    </row>
    <row r="198" spans="1:5" ht="15" x14ac:dyDescent="0.2">
      <c r="A198" s="60">
        <v>197</v>
      </c>
      <c r="B198" s="61">
        <v>14493</v>
      </c>
      <c r="C198" s="62" t="s">
        <v>11016</v>
      </c>
      <c r="D198" s="63">
        <v>22</v>
      </c>
      <c r="E198" s="64" t="s">
        <v>13651</v>
      </c>
    </row>
    <row r="199" spans="1:5" ht="15" x14ac:dyDescent="0.2">
      <c r="A199" s="60">
        <v>198</v>
      </c>
      <c r="B199" s="61">
        <v>14495</v>
      </c>
      <c r="C199" s="62" t="s">
        <v>11017</v>
      </c>
      <c r="D199" s="63">
        <v>23</v>
      </c>
      <c r="E199" s="64" t="s">
        <v>13651</v>
      </c>
    </row>
    <row r="200" spans="1:5" ht="15" x14ac:dyDescent="0.2">
      <c r="A200" s="60">
        <v>199</v>
      </c>
      <c r="B200" s="61">
        <v>14497</v>
      </c>
      <c r="C200" s="62" t="s">
        <v>11018</v>
      </c>
      <c r="D200" s="63">
        <v>24</v>
      </c>
      <c r="E200" s="64" t="s">
        <v>12136</v>
      </c>
    </row>
    <row r="201" spans="1:5" ht="15" x14ac:dyDescent="0.2">
      <c r="A201" s="60">
        <v>200</v>
      </c>
      <c r="B201" s="61">
        <v>14862</v>
      </c>
      <c r="C201" s="62" t="s">
        <v>11019</v>
      </c>
      <c r="D201" s="63">
        <v>25</v>
      </c>
      <c r="E201" s="64" t="s">
        <v>13647</v>
      </c>
    </row>
    <row r="202" spans="1:5" ht="15" x14ac:dyDescent="0.2">
      <c r="A202" s="60">
        <v>201</v>
      </c>
      <c r="B202" s="61">
        <v>14923</v>
      </c>
      <c r="C202" s="62" t="s">
        <v>11020</v>
      </c>
      <c r="D202" s="63">
        <v>26</v>
      </c>
      <c r="E202" s="64" t="s">
        <v>14951</v>
      </c>
    </row>
    <row r="203" spans="1:5" ht="15" x14ac:dyDescent="0.2">
      <c r="A203" s="60">
        <v>202</v>
      </c>
      <c r="B203" s="61">
        <v>15000</v>
      </c>
      <c r="C203" s="62" t="s">
        <v>11021</v>
      </c>
      <c r="D203" s="63">
        <v>27</v>
      </c>
      <c r="E203" s="64" t="s">
        <v>14951</v>
      </c>
    </row>
    <row r="204" spans="1:5" ht="15" x14ac:dyDescent="0.2">
      <c r="A204" s="60">
        <v>203</v>
      </c>
      <c r="B204" s="61">
        <v>15228</v>
      </c>
      <c r="C204" s="62" t="s">
        <v>11022</v>
      </c>
      <c r="D204" s="63">
        <v>28</v>
      </c>
      <c r="E204" s="65">
        <v>2</v>
      </c>
    </row>
    <row r="205" spans="1:5" ht="15" x14ac:dyDescent="0.2">
      <c r="A205" s="60">
        <v>204</v>
      </c>
      <c r="B205" s="61">
        <v>15379</v>
      </c>
      <c r="C205" s="62" t="s">
        <v>11023</v>
      </c>
      <c r="D205" s="63">
        <v>29</v>
      </c>
      <c r="E205" s="64" t="s">
        <v>12159</v>
      </c>
    </row>
    <row r="206" spans="1:5" ht="15" x14ac:dyDescent="0.2">
      <c r="A206" s="60">
        <v>205</v>
      </c>
      <c r="B206" s="61">
        <v>15687</v>
      </c>
      <c r="C206" s="66" t="s">
        <v>11024</v>
      </c>
      <c r="D206" s="63">
        <v>30</v>
      </c>
      <c r="E206" s="65">
        <v>4</v>
      </c>
    </row>
    <row r="207" spans="1:5" ht="15" x14ac:dyDescent="0.2">
      <c r="A207" s="60">
        <v>206</v>
      </c>
      <c r="B207" s="61">
        <v>15768</v>
      </c>
      <c r="C207" s="62" t="s">
        <v>11025</v>
      </c>
      <c r="D207" s="63">
        <v>31</v>
      </c>
      <c r="E207" s="65">
        <v>5</v>
      </c>
    </row>
    <row r="208" spans="1:5" ht="15" x14ac:dyDescent="0.2">
      <c r="A208" s="60">
        <v>207</v>
      </c>
      <c r="B208" s="61">
        <v>15960</v>
      </c>
      <c r="C208" s="62" t="s">
        <v>11026</v>
      </c>
      <c r="D208" s="63">
        <v>32</v>
      </c>
      <c r="E208" s="65">
        <v>4</v>
      </c>
    </row>
    <row r="209" spans="1:5" ht="15" x14ac:dyDescent="0.2">
      <c r="A209" s="60">
        <v>208</v>
      </c>
      <c r="B209" s="61">
        <v>16197</v>
      </c>
      <c r="C209" s="62" t="s">
        <v>11027</v>
      </c>
      <c r="D209" s="63">
        <v>33</v>
      </c>
      <c r="E209" s="64" t="s">
        <v>12140</v>
      </c>
    </row>
    <row r="210" spans="1:5" ht="15" x14ac:dyDescent="0.2">
      <c r="A210" s="60">
        <v>209</v>
      </c>
      <c r="B210" s="61">
        <v>16209</v>
      </c>
      <c r="C210" s="62" t="s">
        <v>11028</v>
      </c>
      <c r="D210" s="63">
        <v>34</v>
      </c>
      <c r="E210" s="64" t="s">
        <v>12140</v>
      </c>
    </row>
    <row r="211" spans="1:5" ht="15" x14ac:dyDescent="0.2">
      <c r="A211" s="60">
        <v>210</v>
      </c>
      <c r="B211" s="61">
        <v>16219</v>
      </c>
      <c r="C211" s="62" t="s">
        <v>11029</v>
      </c>
      <c r="D211" s="63">
        <v>35</v>
      </c>
      <c r="E211" s="64" t="s">
        <v>12159</v>
      </c>
    </row>
    <row r="212" spans="1:5" ht="15" x14ac:dyDescent="0.2">
      <c r="A212" s="60">
        <v>211</v>
      </c>
      <c r="B212" s="61">
        <v>16259</v>
      </c>
      <c r="C212" s="62" t="s">
        <v>11030</v>
      </c>
      <c r="D212" s="63">
        <v>36</v>
      </c>
      <c r="E212" s="65">
        <v>2</v>
      </c>
    </row>
    <row r="213" spans="1:5" ht="15" x14ac:dyDescent="0.2">
      <c r="A213" s="60">
        <v>212</v>
      </c>
      <c r="B213" s="61">
        <v>16626</v>
      </c>
      <c r="C213" s="62" t="s">
        <v>11031</v>
      </c>
      <c r="D213" s="63">
        <v>37</v>
      </c>
      <c r="E213" s="64" t="s">
        <v>12138</v>
      </c>
    </row>
    <row r="214" spans="1:5" ht="15" x14ac:dyDescent="0.2">
      <c r="A214" s="60">
        <v>213</v>
      </c>
      <c r="B214" s="61">
        <v>16628</v>
      </c>
      <c r="C214" s="62" t="s">
        <v>11032</v>
      </c>
      <c r="D214" s="63">
        <v>38</v>
      </c>
      <c r="E214" s="64" t="s">
        <v>14951</v>
      </c>
    </row>
    <row r="215" spans="1:5" ht="15" x14ac:dyDescent="0.2">
      <c r="A215" s="60">
        <v>214</v>
      </c>
      <c r="B215" s="61">
        <v>18286</v>
      </c>
      <c r="C215" s="62" t="s">
        <v>11033</v>
      </c>
      <c r="D215" s="63">
        <v>39</v>
      </c>
      <c r="E215" s="64" t="s">
        <v>13651</v>
      </c>
    </row>
    <row r="216" spans="1:5" ht="15" x14ac:dyDescent="0.2">
      <c r="A216" s="60">
        <v>215</v>
      </c>
      <c r="B216" s="61">
        <v>18671</v>
      </c>
      <c r="C216" s="62" t="s">
        <v>11034</v>
      </c>
      <c r="D216" s="63">
        <v>40</v>
      </c>
      <c r="E216" s="64" t="s">
        <v>14954</v>
      </c>
    </row>
    <row r="217" spans="1:5" ht="15" x14ac:dyDescent="0.2">
      <c r="A217" s="60">
        <v>216</v>
      </c>
      <c r="B217" s="61">
        <v>18736</v>
      </c>
      <c r="C217" s="62" t="s">
        <v>11035</v>
      </c>
      <c r="D217" s="63">
        <v>41</v>
      </c>
      <c r="E217" s="65">
        <v>3</v>
      </c>
    </row>
    <row r="218" spans="1:5" ht="15" x14ac:dyDescent="0.2">
      <c r="A218" s="60">
        <v>217</v>
      </c>
      <c r="B218" s="61">
        <v>18865</v>
      </c>
      <c r="C218" s="62" t="s">
        <v>11036</v>
      </c>
      <c r="D218" s="63">
        <v>42</v>
      </c>
      <c r="E218" s="64" t="s">
        <v>12136</v>
      </c>
    </row>
    <row r="219" spans="1:5" ht="15" x14ac:dyDescent="0.2">
      <c r="A219" s="60">
        <v>218</v>
      </c>
      <c r="B219" s="61">
        <v>18867</v>
      </c>
      <c r="C219" s="62" t="s">
        <v>11037</v>
      </c>
      <c r="D219" s="63">
        <v>43</v>
      </c>
      <c r="E219" s="64" t="s">
        <v>12159</v>
      </c>
    </row>
    <row r="220" spans="1:5" ht="15" x14ac:dyDescent="0.2">
      <c r="A220" s="60">
        <v>219</v>
      </c>
      <c r="B220" s="61">
        <v>18984</v>
      </c>
      <c r="C220" s="62" t="s">
        <v>11038</v>
      </c>
      <c r="D220" s="63">
        <v>44</v>
      </c>
      <c r="E220" s="64" t="s">
        <v>13647</v>
      </c>
    </row>
    <row r="221" spans="1:5" ht="15" x14ac:dyDescent="0.2">
      <c r="A221" s="60">
        <v>220</v>
      </c>
      <c r="B221" s="61">
        <v>19219</v>
      </c>
      <c r="C221" s="62" t="s">
        <v>11039</v>
      </c>
      <c r="D221" s="63">
        <v>45</v>
      </c>
      <c r="E221" s="64" t="s">
        <v>13647</v>
      </c>
    </row>
    <row r="222" spans="1:5" ht="15" x14ac:dyDescent="0.2">
      <c r="A222" s="60">
        <v>221</v>
      </c>
      <c r="B222" s="61">
        <v>19252</v>
      </c>
      <c r="C222" s="62" t="s">
        <v>11040</v>
      </c>
      <c r="D222" s="63">
        <v>46</v>
      </c>
      <c r="E222" s="64" t="s">
        <v>13647</v>
      </c>
    </row>
    <row r="223" spans="1:5" ht="15" x14ac:dyDescent="0.2">
      <c r="A223" s="60">
        <v>222</v>
      </c>
      <c r="B223" s="61">
        <v>19411</v>
      </c>
      <c r="C223" s="62" t="s">
        <v>11041</v>
      </c>
      <c r="D223" s="63">
        <v>47</v>
      </c>
      <c r="E223" s="64" t="s">
        <v>12159</v>
      </c>
    </row>
    <row r="224" spans="1:5" ht="15" x14ac:dyDescent="0.2">
      <c r="A224" s="60">
        <v>223</v>
      </c>
      <c r="B224" s="61">
        <v>19421</v>
      </c>
      <c r="C224" s="62" t="s">
        <v>11042</v>
      </c>
      <c r="D224" s="63">
        <v>48</v>
      </c>
      <c r="E224" s="64" t="s">
        <v>12142</v>
      </c>
    </row>
    <row r="225" spans="1:5" ht="15" x14ac:dyDescent="0.2">
      <c r="A225" s="60">
        <v>224</v>
      </c>
      <c r="B225" s="61">
        <v>19430</v>
      </c>
      <c r="C225" s="62" t="s">
        <v>11043</v>
      </c>
      <c r="D225" s="63">
        <v>49</v>
      </c>
      <c r="E225" s="64" t="s">
        <v>12138</v>
      </c>
    </row>
    <row r="226" spans="1:5" ht="15" x14ac:dyDescent="0.2">
      <c r="A226" s="60">
        <v>225</v>
      </c>
      <c r="B226" s="61">
        <v>19568</v>
      </c>
      <c r="C226" s="62" t="s">
        <v>11044</v>
      </c>
      <c r="D226" s="63">
        <v>50</v>
      </c>
      <c r="E226" s="64" t="s">
        <v>12144</v>
      </c>
    </row>
    <row r="227" spans="1:5" ht="15" x14ac:dyDescent="0.2">
      <c r="A227" s="60">
        <v>226</v>
      </c>
      <c r="B227" s="61">
        <v>19613</v>
      </c>
      <c r="C227" s="62" t="s">
        <v>11045</v>
      </c>
      <c r="D227" s="63">
        <v>51</v>
      </c>
      <c r="E227" s="64" t="s">
        <v>12142</v>
      </c>
    </row>
    <row r="228" spans="1:5" ht="15" x14ac:dyDescent="0.2">
      <c r="A228" s="60">
        <v>227</v>
      </c>
      <c r="B228" s="61">
        <v>11618</v>
      </c>
      <c r="C228" s="62" t="s">
        <v>11046</v>
      </c>
      <c r="D228" s="63">
        <v>52</v>
      </c>
      <c r="E228" s="64" t="s">
        <v>12136</v>
      </c>
    </row>
    <row r="229" spans="1:5" ht="15" x14ac:dyDescent="0.2">
      <c r="A229" s="60">
        <v>228</v>
      </c>
      <c r="B229" s="61">
        <v>11620</v>
      </c>
      <c r="C229" s="62" t="s">
        <v>11047</v>
      </c>
      <c r="D229" s="63">
        <v>53</v>
      </c>
      <c r="E229" s="64" t="s">
        <v>12138</v>
      </c>
    </row>
    <row r="230" spans="1:5" ht="15" x14ac:dyDescent="0.2">
      <c r="A230" s="60">
        <v>229</v>
      </c>
      <c r="B230" s="61">
        <v>13057</v>
      </c>
      <c r="C230" s="62" t="s">
        <v>11048</v>
      </c>
      <c r="D230" s="63">
        <v>54</v>
      </c>
      <c r="E230" s="64" t="s">
        <v>12153</v>
      </c>
    </row>
    <row r="231" spans="1:5" ht="15" x14ac:dyDescent="0.2">
      <c r="A231" s="60">
        <v>230</v>
      </c>
      <c r="B231" s="61">
        <v>14985</v>
      </c>
      <c r="C231" s="62" t="s">
        <v>11049</v>
      </c>
      <c r="D231" s="63">
        <v>55</v>
      </c>
      <c r="E231" s="64" t="s">
        <v>11050</v>
      </c>
    </row>
    <row r="232" spans="1:5" ht="15" x14ac:dyDescent="0.2">
      <c r="A232" s="60">
        <v>231</v>
      </c>
      <c r="B232" s="61">
        <v>15926</v>
      </c>
      <c r="C232" s="62" t="s">
        <v>12457</v>
      </c>
      <c r="D232" s="63">
        <v>56</v>
      </c>
      <c r="E232" s="67">
        <v>2.4</v>
      </c>
    </row>
    <row r="233" spans="1:5" ht="15" x14ac:dyDescent="0.2">
      <c r="A233" s="60">
        <v>232</v>
      </c>
      <c r="B233" s="61">
        <v>18334</v>
      </c>
      <c r="C233" s="66" t="s">
        <v>12458</v>
      </c>
      <c r="D233" s="63">
        <v>57</v>
      </c>
      <c r="E233" s="64" t="s">
        <v>12104</v>
      </c>
    </row>
    <row r="234" spans="1:5" ht="15" x14ac:dyDescent="0.2">
      <c r="A234" s="60">
        <v>233</v>
      </c>
      <c r="B234" s="61">
        <v>18336</v>
      </c>
      <c r="C234" s="62" t="s">
        <v>12459</v>
      </c>
      <c r="D234" s="63">
        <v>58</v>
      </c>
      <c r="E234" s="64" t="s">
        <v>12104</v>
      </c>
    </row>
    <row r="235" spans="1:5" ht="15" x14ac:dyDescent="0.2">
      <c r="A235" s="60">
        <v>234</v>
      </c>
      <c r="B235" s="61">
        <v>18338</v>
      </c>
      <c r="C235" s="62" t="s">
        <v>14701</v>
      </c>
      <c r="D235" s="63">
        <v>59</v>
      </c>
      <c r="E235" s="64" t="s">
        <v>12159</v>
      </c>
    </row>
    <row r="236" spans="1:5" ht="15" x14ac:dyDescent="0.2">
      <c r="A236" s="60">
        <v>235</v>
      </c>
      <c r="B236" s="61">
        <v>18342</v>
      </c>
      <c r="C236" s="66" t="s">
        <v>14702</v>
      </c>
      <c r="D236" s="63">
        <v>60</v>
      </c>
      <c r="E236" s="64" t="s">
        <v>12104</v>
      </c>
    </row>
    <row r="237" spans="1:5" ht="15" x14ac:dyDescent="0.2">
      <c r="A237" s="60">
        <v>236</v>
      </c>
      <c r="B237" s="61">
        <v>18350</v>
      </c>
      <c r="C237" s="62" t="s">
        <v>14703</v>
      </c>
      <c r="D237" s="63">
        <v>61</v>
      </c>
      <c r="E237" s="64" t="s">
        <v>12159</v>
      </c>
    </row>
    <row r="238" spans="1:5" ht="15" x14ac:dyDescent="0.2">
      <c r="A238" s="60">
        <v>237</v>
      </c>
      <c r="B238" s="61">
        <v>19752</v>
      </c>
      <c r="C238" s="62" t="s">
        <v>14704</v>
      </c>
      <c r="D238" s="63">
        <v>62</v>
      </c>
      <c r="E238" s="64" t="s">
        <v>12140</v>
      </c>
    </row>
    <row r="239" spans="1:5" ht="15" x14ac:dyDescent="0.2">
      <c r="A239" s="60">
        <v>238</v>
      </c>
      <c r="B239" s="61">
        <v>19756</v>
      </c>
      <c r="C239" s="62" t="s">
        <v>14705</v>
      </c>
      <c r="D239" s="63">
        <v>63</v>
      </c>
      <c r="E239" s="64" t="s">
        <v>12138</v>
      </c>
    </row>
    <row r="240" spans="1:5" ht="15" x14ac:dyDescent="0.2">
      <c r="A240" s="60">
        <v>239</v>
      </c>
      <c r="B240" s="61">
        <v>19905</v>
      </c>
      <c r="C240" s="62" t="s">
        <v>14706</v>
      </c>
      <c r="D240" s="63">
        <v>64</v>
      </c>
      <c r="E240" s="64" t="s">
        <v>12138</v>
      </c>
    </row>
    <row r="241" spans="1:5" ht="15" x14ac:dyDescent="0.2">
      <c r="A241" s="60">
        <v>240</v>
      </c>
      <c r="B241" s="61">
        <v>19906</v>
      </c>
      <c r="C241" s="62" t="s">
        <v>14707</v>
      </c>
      <c r="D241" s="63">
        <v>65</v>
      </c>
      <c r="E241" s="64" t="s">
        <v>12138</v>
      </c>
    </row>
    <row r="242" spans="1:5" ht="15" x14ac:dyDescent="0.2">
      <c r="A242" s="60">
        <v>241</v>
      </c>
      <c r="B242" s="61">
        <v>10038</v>
      </c>
      <c r="C242" s="62" t="s">
        <v>14708</v>
      </c>
      <c r="D242" s="63">
        <v>66</v>
      </c>
      <c r="E242" s="64" t="s">
        <v>12159</v>
      </c>
    </row>
    <row r="243" spans="1:5" ht="15" x14ac:dyDescent="0.2">
      <c r="A243" s="60">
        <v>242</v>
      </c>
      <c r="B243" s="61">
        <v>11317</v>
      </c>
      <c r="C243" s="62" t="s">
        <v>14709</v>
      </c>
      <c r="D243" s="63">
        <v>67</v>
      </c>
      <c r="E243" s="64" t="s">
        <v>12159</v>
      </c>
    </row>
    <row r="244" spans="1:5" ht="15" x14ac:dyDescent="0.2">
      <c r="A244" s="60">
        <v>243</v>
      </c>
      <c r="B244" s="61">
        <v>11324</v>
      </c>
      <c r="C244" s="62" t="s">
        <v>14710</v>
      </c>
      <c r="D244" s="63">
        <v>68</v>
      </c>
      <c r="E244" s="65">
        <v>4</v>
      </c>
    </row>
    <row r="245" spans="1:5" ht="15" x14ac:dyDescent="0.2">
      <c r="A245" s="60">
        <v>244</v>
      </c>
      <c r="B245" s="61">
        <v>11482</v>
      </c>
      <c r="C245" s="62" t="s">
        <v>14711</v>
      </c>
      <c r="D245" s="63">
        <v>69</v>
      </c>
      <c r="E245" s="64" t="s">
        <v>12159</v>
      </c>
    </row>
    <row r="246" spans="1:5" ht="15" x14ac:dyDescent="0.2">
      <c r="A246" s="60">
        <v>245</v>
      </c>
      <c r="B246" s="61">
        <v>11654</v>
      </c>
      <c r="C246" s="62" t="s">
        <v>14712</v>
      </c>
      <c r="D246" s="63">
        <v>70</v>
      </c>
      <c r="E246" s="64" t="s">
        <v>12136</v>
      </c>
    </row>
    <row r="247" spans="1:5" ht="15" x14ac:dyDescent="0.2">
      <c r="A247" s="60">
        <v>246</v>
      </c>
      <c r="B247" s="61">
        <v>11967</v>
      </c>
      <c r="C247" s="62" t="s">
        <v>14713</v>
      </c>
      <c r="D247" s="63">
        <v>71</v>
      </c>
      <c r="E247" s="64" t="s">
        <v>12142</v>
      </c>
    </row>
    <row r="248" spans="1:5" ht="15" x14ac:dyDescent="0.2">
      <c r="A248" s="60">
        <v>247</v>
      </c>
      <c r="B248" s="61">
        <v>12426</v>
      </c>
      <c r="C248" s="62" t="s">
        <v>14714</v>
      </c>
      <c r="D248" s="63">
        <v>72</v>
      </c>
      <c r="E248" s="64" t="s">
        <v>12138</v>
      </c>
    </row>
    <row r="249" spans="1:5" ht="15" x14ac:dyDescent="0.2">
      <c r="A249" s="60">
        <v>248</v>
      </c>
      <c r="B249" s="61">
        <v>12801</v>
      </c>
      <c r="C249" s="62" t="s">
        <v>14715</v>
      </c>
      <c r="D249" s="63">
        <v>73</v>
      </c>
      <c r="E249" s="64" t="s">
        <v>13651</v>
      </c>
    </row>
    <row r="250" spans="1:5" ht="15" x14ac:dyDescent="0.2">
      <c r="A250" s="60">
        <v>249</v>
      </c>
      <c r="B250" s="61">
        <v>12978</v>
      </c>
      <c r="C250" s="62" t="s">
        <v>14716</v>
      </c>
      <c r="D250" s="63">
        <v>74</v>
      </c>
      <c r="E250" s="64" t="s">
        <v>12159</v>
      </c>
    </row>
    <row r="251" spans="1:5" ht="15" x14ac:dyDescent="0.2">
      <c r="A251" s="60">
        <v>250</v>
      </c>
      <c r="B251" s="61">
        <v>13144</v>
      </c>
      <c r="C251" s="62" t="s">
        <v>14717</v>
      </c>
      <c r="D251" s="63">
        <v>75</v>
      </c>
      <c r="E251" s="64" t="s">
        <v>12138</v>
      </c>
    </row>
    <row r="252" spans="1:5" ht="15" x14ac:dyDescent="0.2">
      <c r="A252" s="60">
        <v>251</v>
      </c>
      <c r="B252" s="61">
        <v>15002</v>
      </c>
      <c r="C252" s="62" t="s">
        <v>14718</v>
      </c>
      <c r="D252" s="63">
        <v>76</v>
      </c>
      <c r="E252" s="64" t="s">
        <v>12104</v>
      </c>
    </row>
    <row r="253" spans="1:5" ht="15" x14ac:dyDescent="0.2">
      <c r="A253" s="60">
        <v>252</v>
      </c>
      <c r="B253" s="61">
        <v>15477</v>
      </c>
      <c r="C253" s="62" t="s">
        <v>14719</v>
      </c>
      <c r="D253" s="63">
        <v>77</v>
      </c>
      <c r="E253" s="64" t="s">
        <v>12159</v>
      </c>
    </row>
    <row r="254" spans="1:5" ht="15" x14ac:dyDescent="0.2">
      <c r="A254" s="60">
        <v>253</v>
      </c>
      <c r="B254" s="61">
        <v>16932</v>
      </c>
      <c r="C254" s="62" t="s">
        <v>14720</v>
      </c>
      <c r="D254" s="63">
        <v>78</v>
      </c>
      <c r="E254" s="64" t="s">
        <v>12136</v>
      </c>
    </row>
    <row r="255" spans="1:5" ht="15" x14ac:dyDescent="0.2">
      <c r="A255" s="60">
        <v>254</v>
      </c>
      <c r="B255" s="61">
        <v>17489</v>
      </c>
      <c r="C255" s="62" t="s">
        <v>14721</v>
      </c>
      <c r="D255" s="63">
        <v>79</v>
      </c>
      <c r="E255" s="64" t="s">
        <v>12142</v>
      </c>
    </row>
    <row r="256" spans="1:5" ht="15" x14ac:dyDescent="0.2">
      <c r="A256" s="60">
        <v>255</v>
      </c>
      <c r="B256" s="61">
        <v>17914</v>
      </c>
      <c r="C256" s="62" t="s">
        <v>14722</v>
      </c>
      <c r="D256" s="63">
        <v>80</v>
      </c>
      <c r="E256" s="64" t="s">
        <v>12142</v>
      </c>
    </row>
    <row r="257" spans="1:5" ht="15" x14ac:dyDescent="0.2">
      <c r="A257" s="60">
        <v>256</v>
      </c>
      <c r="B257" s="61">
        <v>17928</v>
      </c>
      <c r="C257" s="62" t="s">
        <v>14723</v>
      </c>
      <c r="D257" s="63">
        <v>81</v>
      </c>
      <c r="E257" s="64" t="s">
        <v>13647</v>
      </c>
    </row>
    <row r="258" spans="1:5" ht="15" x14ac:dyDescent="0.2">
      <c r="A258" s="60">
        <v>257</v>
      </c>
      <c r="B258" s="61">
        <v>18085</v>
      </c>
      <c r="C258" s="62" t="s">
        <v>14724</v>
      </c>
      <c r="D258" s="63">
        <v>82</v>
      </c>
      <c r="E258" s="64" t="s">
        <v>14951</v>
      </c>
    </row>
    <row r="259" spans="1:5" ht="15" x14ac:dyDescent="0.2">
      <c r="A259" s="60">
        <v>258</v>
      </c>
      <c r="B259" s="61">
        <v>11783</v>
      </c>
      <c r="C259" s="66" t="s">
        <v>14725</v>
      </c>
      <c r="D259" s="63">
        <v>83</v>
      </c>
      <c r="E259" s="64" t="s">
        <v>12159</v>
      </c>
    </row>
    <row r="260" spans="1:5" ht="15" x14ac:dyDescent="0.2">
      <c r="A260" s="60">
        <v>259</v>
      </c>
      <c r="B260" s="61">
        <v>19547</v>
      </c>
      <c r="C260" s="62" t="s">
        <v>14726</v>
      </c>
      <c r="D260" s="63">
        <v>84</v>
      </c>
      <c r="E260" s="64" t="s">
        <v>12136</v>
      </c>
    </row>
    <row r="261" spans="1:5" ht="15" x14ac:dyDescent="0.2">
      <c r="A261" s="60">
        <v>260</v>
      </c>
      <c r="B261" s="61">
        <v>19700</v>
      </c>
      <c r="C261" s="62" t="s">
        <v>14727</v>
      </c>
      <c r="D261" s="63">
        <v>85</v>
      </c>
      <c r="E261" s="64" t="s">
        <v>12159</v>
      </c>
    </row>
    <row r="262" spans="1:5" ht="15" x14ac:dyDescent="0.2">
      <c r="A262" s="60">
        <v>261</v>
      </c>
      <c r="B262" s="61">
        <v>19709</v>
      </c>
      <c r="C262" s="62" t="s">
        <v>14728</v>
      </c>
      <c r="D262" s="63">
        <v>86</v>
      </c>
      <c r="E262" s="64" t="s">
        <v>12104</v>
      </c>
    </row>
    <row r="263" spans="1:5" ht="15" x14ac:dyDescent="0.2">
      <c r="A263" s="60">
        <v>262</v>
      </c>
      <c r="B263" s="61">
        <v>19710</v>
      </c>
      <c r="C263" s="62" t="s">
        <v>14729</v>
      </c>
      <c r="D263" s="63">
        <v>87</v>
      </c>
      <c r="E263" s="64" t="s">
        <v>12159</v>
      </c>
    </row>
    <row r="264" spans="1:5" ht="15" x14ac:dyDescent="0.2">
      <c r="A264" s="60">
        <v>263</v>
      </c>
      <c r="B264" s="61">
        <v>19718</v>
      </c>
      <c r="C264" s="62" t="s">
        <v>14730</v>
      </c>
      <c r="D264" s="63">
        <v>88</v>
      </c>
      <c r="E264" s="64" t="s">
        <v>14951</v>
      </c>
    </row>
    <row r="265" spans="1:5" ht="15" x14ac:dyDescent="0.2">
      <c r="A265" s="60">
        <v>264</v>
      </c>
      <c r="B265" s="61">
        <v>11170</v>
      </c>
      <c r="C265" s="62" t="s">
        <v>14731</v>
      </c>
      <c r="D265" s="63">
        <v>89</v>
      </c>
      <c r="E265" s="64" t="s">
        <v>12146</v>
      </c>
    </row>
    <row r="266" spans="1:5" ht="15" x14ac:dyDescent="0.2">
      <c r="A266" s="60">
        <v>265</v>
      </c>
      <c r="B266" s="61">
        <v>11999</v>
      </c>
      <c r="C266" s="62" t="s">
        <v>14732</v>
      </c>
      <c r="D266" s="63">
        <v>90</v>
      </c>
      <c r="E266" s="65">
        <v>2</v>
      </c>
    </row>
    <row r="267" spans="1:5" ht="15" x14ac:dyDescent="0.2">
      <c r="A267" s="60">
        <v>266</v>
      </c>
      <c r="B267" s="61">
        <v>12522</v>
      </c>
      <c r="C267" s="62" t="s">
        <v>14733</v>
      </c>
      <c r="D267" s="63">
        <v>91</v>
      </c>
      <c r="E267" s="64" t="s">
        <v>12144</v>
      </c>
    </row>
    <row r="268" spans="1:5" ht="15" x14ac:dyDescent="0.2">
      <c r="A268" s="60">
        <v>267</v>
      </c>
      <c r="B268" s="61">
        <v>12673</v>
      </c>
      <c r="C268" s="62" t="s">
        <v>14734</v>
      </c>
      <c r="D268" s="63">
        <v>92</v>
      </c>
      <c r="E268" s="64" t="s">
        <v>12140</v>
      </c>
    </row>
    <row r="269" spans="1:5" ht="15" x14ac:dyDescent="0.2">
      <c r="A269" s="60">
        <v>268</v>
      </c>
      <c r="B269" s="61">
        <v>12981</v>
      </c>
      <c r="C269" s="62" t="s">
        <v>14735</v>
      </c>
      <c r="D269" s="63">
        <v>93</v>
      </c>
      <c r="E269" s="64" t="s">
        <v>12159</v>
      </c>
    </row>
    <row r="270" spans="1:5" ht="15" x14ac:dyDescent="0.2">
      <c r="A270" s="60">
        <v>269</v>
      </c>
      <c r="B270" s="61">
        <v>13026</v>
      </c>
      <c r="C270" s="62" t="s">
        <v>14736</v>
      </c>
      <c r="D270" s="63">
        <v>94</v>
      </c>
      <c r="E270" s="64" t="s">
        <v>12159</v>
      </c>
    </row>
    <row r="271" spans="1:5" ht="15" x14ac:dyDescent="0.2">
      <c r="A271" s="60">
        <v>270</v>
      </c>
      <c r="B271" s="61">
        <v>13225</v>
      </c>
      <c r="C271" s="62" t="s">
        <v>14737</v>
      </c>
      <c r="D271" s="63">
        <v>95</v>
      </c>
      <c r="E271" s="64" t="s">
        <v>12138</v>
      </c>
    </row>
    <row r="272" spans="1:5" ht="15" x14ac:dyDescent="0.2">
      <c r="A272" s="60">
        <v>271</v>
      </c>
      <c r="B272" s="61">
        <v>13227</v>
      </c>
      <c r="C272" s="62" t="s">
        <v>14738</v>
      </c>
      <c r="D272" s="63">
        <v>96</v>
      </c>
      <c r="E272" s="64" t="s">
        <v>12159</v>
      </c>
    </row>
    <row r="273" spans="1:5" ht="15" x14ac:dyDescent="0.2">
      <c r="A273" s="60">
        <v>272</v>
      </c>
      <c r="B273" s="61">
        <v>13229</v>
      </c>
      <c r="C273" s="66" t="s">
        <v>14739</v>
      </c>
      <c r="D273" s="63">
        <v>97</v>
      </c>
      <c r="E273" s="64" t="s">
        <v>12138</v>
      </c>
    </row>
    <row r="274" spans="1:5" ht="15" x14ac:dyDescent="0.2">
      <c r="A274" s="60">
        <v>273</v>
      </c>
      <c r="B274" s="61">
        <v>13231</v>
      </c>
      <c r="C274" s="66" t="s">
        <v>13345</v>
      </c>
      <c r="D274" s="63">
        <v>98</v>
      </c>
      <c r="E274" s="64" t="s">
        <v>14951</v>
      </c>
    </row>
    <row r="275" spans="1:5" ht="15" x14ac:dyDescent="0.2">
      <c r="A275" s="60">
        <v>274</v>
      </c>
      <c r="B275" s="61">
        <v>13901</v>
      </c>
      <c r="C275" s="62" t="s">
        <v>13346</v>
      </c>
      <c r="D275" s="63">
        <v>99</v>
      </c>
      <c r="E275" s="64" t="s">
        <v>12159</v>
      </c>
    </row>
    <row r="276" spans="1:5" ht="15" x14ac:dyDescent="0.2">
      <c r="A276" s="60">
        <v>275</v>
      </c>
      <c r="B276" s="61">
        <v>14854</v>
      </c>
      <c r="C276" s="62" t="s">
        <v>13347</v>
      </c>
      <c r="D276" s="63">
        <v>100</v>
      </c>
      <c r="E276" s="64" t="s">
        <v>12136</v>
      </c>
    </row>
    <row r="277" spans="1:5" ht="15" x14ac:dyDescent="0.2">
      <c r="A277" s="60">
        <v>276</v>
      </c>
      <c r="B277" s="61">
        <v>14921</v>
      </c>
      <c r="C277" s="62" t="s">
        <v>13348</v>
      </c>
      <c r="D277" s="63">
        <v>101</v>
      </c>
      <c r="E277" s="64" t="s">
        <v>12106</v>
      </c>
    </row>
    <row r="278" spans="1:5" ht="15" x14ac:dyDescent="0.2">
      <c r="A278" s="60">
        <v>277</v>
      </c>
      <c r="B278" s="61">
        <v>14956</v>
      </c>
      <c r="C278" s="62" t="s">
        <v>15660</v>
      </c>
      <c r="D278" s="63">
        <v>102</v>
      </c>
      <c r="E278" s="64" t="s">
        <v>12106</v>
      </c>
    </row>
    <row r="279" spans="1:5" ht="15" x14ac:dyDescent="0.2">
      <c r="A279" s="60">
        <v>278</v>
      </c>
      <c r="B279" s="61">
        <v>15062</v>
      </c>
      <c r="C279" s="62" t="s">
        <v>15661</v>
      </c>
      <c r="D279" s="63">
        <v>103</v>
      </c>
      <c r="E279" s="64" t="s">
        <v>12159</v>
      </c>
    </row>
    <row r="280" spans="1:5" ht="15" x14ac:dyDescent="0.2">
      <c r="A280" s="60">
        <v>279</v>
      </c>
      <c r="B280" s="61">
        <v>15655</v>
      </c>
      <c r="C280" s="66" t="s">
        <v>15662</v>
      </c>
      <c r="D280" s="63">
        <v>104</v>
      </c>
      <c r="E280" s="64" t="s">
        <v>14951</v>
      </c>
    </row>
    <row r="281" spans="1:5" ht="15" x14ac:dyDescent="0.2">
      <c r="A281" s="60">
        <v>280</v>
      </c>
      <c r="B281" s="61">
        <v>16069</v>
      </c>
      <c r="C281" s="66" t="s">
        <v>15663</v>
      </c>
      <c r="D281" s="63">
        <v>105</v>
      </c>
      <c r="E281" s="64" t="s">
        <v>13766</v>
      </c>
    </row>
    <row r="282" spans="1:5" ht="15" x14ac:dyDescent="0.2">
      <c r="A282" s="60">
        <v>281</v>
      </c>
      <c r="B282" s="61">
        <v>16934</v>
      </c>
      <c r="C282" s="62" t="s">
        <v>15664</v>
      </c>
      <c r="D282" s="63">
        <v>106</v>
      </c>
      <c r="E282" s="64" t="s">
        <v>12136</v>
      </c>
    </row>
    <row r="283" spans="1:5" ht="15" x14ac:dyDescent="0.2">
      <c r="A283" s="60">
        <v>282</v>
      </c>
      <c r="B283" s="61">
        <v>17002</v>
      </c>
      <c r="C283" s="62" t="s">
        <v>15665</v>
      </c>
      <c r="D283" s="63">
        <v>107</v>
      </c>
      <c r="E283" s="65">
        <v>4</v>
      </c>
    </row>
    <row r="284" spans="1:5" ht="15" x14ac:dyDescent="0.2">
      <c r="A284" s="60">
        <v>283</v>
      </c>
      <c r="B284" s="61">
        <v>17056</v>
      </c>
      <c r="C284" s="62" t="s">
        <v>15666</v>
      </c>
      <c r="D284" s="63">
        <v>108</v>
      </c>
      <c r="E284" s="64" t="s">
        <v>14951</v>
      </c>
    </row>
    <row r="285" spans="1:5" ht="15" x14ac:dyDescent="0.2">
      <c r="A285" s="60">
        <v>284</v>
      </c>
      <c r="B285" s="61">
        <v>17379</v>
      </c>
      <c r="C285" s="62" t="s">
        <v>15667</v>
      </c>
      <c r="D285" s="63">
        <v>109</v>
      </c>
      <c r="E285" s="64" t="s">
        <v>12144</v>
      </c>
    </row>
    <row r="286" spans="1:5" ht="15" x14ac:dyDescent="0.2">
      <c r="A286" s="60">
        <v>285</v>
      </c>
      <c r="B286" s="61">
        <v>17499</v>
      </c>
      <c r="C286" s="62" t="s">
        <v>15668</v>
      </c>
      <c r="D286" s="63">
        <v>110</v>
      </c>
      <c r="E286" s="64" t="s">
        <v>12140</v>
      </c>
    </row>
    <row r="287" spans="1:5" ht="15" x14ac:dyDescent="0.2">
      <c r="A287" s="60">
        <v>286</v>
      </c>
      <c r="B287" s="61">
        <v>17712</v>
      </c>
      <c r="C287" s="62" t="s">
        <v>15669</v>
      </c>
      <c r="D287" s="63">
        <v>111</v>
      </c>
      <c r="E287" s="64" t="s">
        <v>12104</v>
      </c>
    </row>
    <row r="288" spans="1:5" ht="15" x14ac:dyDescent="0.2">
      <c r="A288" s="60">
        <v>287</v>
      </c>
      <c r="B288" s="61">
        <v>18031</v>
      </c>
      <c r="C288" s="62" t="s">
        <v>15670</v>
      </c>
      <c r="D288" s="63">
        <v>112</v>
      </c>
      <c r="E288" s="64" t="s">
        <v>12159</v>
      </c>
    </row>
    <row r="289" spans="1:5" ht="15" x14ac:dyDescent="0.2">
      <c r="A289" s="60">
        <v>288</v>
      </c>
      <c r="B289" s="61">
        <v>18407</v>
      </c>
      <c r="C289" s="62" t="s">
        <v>15671</v>
      </c>
      <c r="D289" s="63">
        <v>113</v>
      </c>
      <c r="E289" s="65">
        <v>2</v>
      </c>
    </row>
    <row r="290" spans="1:5" ht="15" x14ac:dyDescent="0.2">
      <c r="A290" s="60">
        <v>289</v>
      </c>
      <c r="B290" s="61">
        <v>19100</v>
      </c>
      <c r="C290" s="62" t="s">
        <v>15672</v>
      </c>
      <c r="D290" s="63">
        <v>114</v>
      </c>
      <c r="E290" s="64" t="s">
        <v>12138</v>
      </c>
    </row>
    <row r="291" spans="1:5" ht="15" x14ac:dyDescent="0.2">
      <c r="A291" s="60">
        <v>290</v>
      </c>
      <c r="B291" s="61">
        <v>19104</v>
      </c>
      <c r="C291" s="62" t="s">
        <v>15679</v>
      </c>
      <c r="D291" s="63">
        <v>115</v>
      </c>
      <c r="E291" s="64" t="s">
        <v>12138</v>
      </c>
    </row>
    <row r="292" spans="1:5" ht="15" x14ac:dyDescent="0.2">
      <c r="A292" s="60">
        <v>291</v>
      </c>
      <c r="B292" s="61">
        <v>19111</v>
      </c>
      <c r="C292" s="62" t="s">
        <v>15680</v>
      </c>
      <c r="D292" s="63">
        <v>116</v>
      </c>
      <c r="E292" s="65">
        <v>4</v>
      </c>
    </row>
    <row r="293" spans="1:5" ht="15" x14ac:dyDescent="0.2">
      <c r="A293" s="60">
        <v>292</v>
      </c>
      <c r="B293" s="61">
        <v>19302</v>
      </c>
      <c r="C293" s="66" t="s">
        <v>15681</v>
      </c>
      <c r="D293" s="63">
        <v>117</v>
      </c>
      <c r="E293" s="65">
        <v>2</v>
      </c>
    </row>
    <row r="294" spans="1:5" ht="15" x14ac:dyDescent="0.2">
      <c r="A294" s="60">
        <v>293</v>
      </c>
      <c r="B294" s="61">
        <v>19703</v>
      </c>
      <c r="C294" s="62" t="s">
        <v>15682</v>
      </c>
      <c r="D294" s="63">
        <v>118</v>
      </c>
      <c r="E294" s="64" t="s">
        <v>12159</v>
      </c>
    </row>
    <row r="295" spans="1:5" ht="15" x14ac:dyDescent="0.2">
      <c r="A295" s="60">
        <v>294</v>
      </c>
      <c r="B295" s="61">
        <v>11853</v>
      </c>
      <c r="C295" s="66" t="s">
        <v>15683</v>
      </c>
      <c r="D295" s="63">
        <v>119</v>
      </c>
      <c r="E295" s="64" t="s">
        <v>12138</v>
      </c>
    </row>
    <row r="296" spans="1:5" ht="15" x14ac:dyDescent="0.2">
      <c r="A296" s="60">
        <v>295</v>
      </c>
      <c r="B296" s="61">
        <v>11883</v>
      </c>
      <c r="C296" s="62" t="s">
        <v>14436</v>
      </c>
      <c r="D296" s="63">
        <v>120</v>
      </c>
      <c r="E296" s="64" t="s">
        <v>12140</v>
      </c>
    </row>
    <row r="297" spans="1:5" ht="15" x14ac:dyDescent="0.2">
      <c r="A297" s="60">
        <v>296</v>
      </c>
      <c r="B297" s="61">
        <v>12242</v>
      </c>
      <c r="C297" s="62" t="s">
        <v>14437</v>
      </c>
      <c r="D297" s="63">
        <v>121</v>
      </c>
      <c r="E297" s="64" t="s">
        <v>12159</v>
      </c>
    </row>
    <row r="298" spans="1:5" ht="15" x14ac:dyDescent="0.2">
      <c r="A298" s="60">
        <v>297</v>
      </c>
      <c r="B298" s="61">
        <v>12273</v>
      </c>
      <c r="C298" s="62" t="s">
        <v>14438</v>
      </c>
      <c r="D298" s="63">
        <v>122</v>
      </c>
      <c r="E298" s="64" t="s">
        <v>12138</v>
      </c>
    </row>
    <row r="299" spans="1:5" ht="15" x14ac:dyDescent="0.2">
      <c r="A299" s="60">
        <v>298</v>
      </c>
      <c r="B299" s="61">
        <v>12277</v>
      </c>
      <c r="C299" s="62" t="s">
        <v>14439</v>
      </c>
      <c r="D299" s="63">
        <v>123</v>
      </c>
      <c r="E299" s="64" t="s">
        <v>12138</v>
      </c>
    </row>
    <row r="300" spans="1:5" ht="15" x14ac:dyDescent="0.2">
      <c r="A300" s="60">
        <v>299</v>
      </c>
      <c r="B300" s="61">
        <v>13063</v>
      </c>
      <c r="C300" s="62" t="s">
        <v>14440</v>
      </c>
      <c r="D300" s="63">
        <v>124</v>
      </c>
      <c r="E300" s="64" t="s">
        <v>12138</v>
      </c>
    </row>
    <row r="301" spans="1:5" ht="15" x14ac:dyDescent="0.2">
      <c r="A301" s="60">
        <v>300</v>
      </c>
      <c r="B301" s="61">
        <v>14879</v>
      </c>
      <c r="C301" s="62" t="s">
        <v>14441</v>
      </c>
      <c r="D301" s="63">
        <v>125</v>
      </c>
      <c r="E301" s="64" t="s">
        <v>12144</v>
      </c>
    </row>
    <row r="302" spans="1:5" ht="15" x14ac:dyDescent="0.2">
      <c r="A302" s="60">
        <v>301</v>
      </c>
      <c r="B302" s="61">
        <v>14899</v>
      </c>
      <c r="C302" s="62" t="s">
        <v>14442</v>
      </c>
      <c r="D302" s="63">
        <v>126</v>
      </c>
      <c r="E302" s="64" t="s">
        <v>12156</v>
      </c>
    </row>
    <row r="303" spans="1:5" ht="15" x14ac:dyDescent="0.2">
      <c r="A303" s="60">
        <v>302</v>
      </c>
      <c r="B303" s="61">
        <v>14901</v>
      </c>
      <c r="C303" s="62" t="s">
        <v>14443</v>
      </c>
      <c r="D303" s="63">
        <v>127</v>
      </c>
      <c r="E303" s="64" t="s">
        <v>12106</v>
      </c>
    </row>
    <row r="304" spans="1:5" ht="15" x14ac:dyDescent="0.2">
      <c r="A304" s="60">
        <v>303</v>
      </c>
      <c r="B304" s="61">
        <v>14914</v>
      </c>
      <c r="C304" s="62" t="s">
        <v>14444</v>
      </c>
      <c r="D304" s="63">
        <v>128</v>
      </c>
      <c r="E304" s="64" t="s">
        <v>12106</v>
      </c>
    </row>
    <row r="305" spans="1:5" ht="15" x14ac:dyDescent="0.2">
      <c r="A305" s="60">
        <v>304</v>
      </c>
      <c r="B305" s="61">
        <v>14987</v>
      </c>
      <c r="C305" s="62" t="s">
        <v>14445</v>
      </c>
      <c r="D305" s="63">
        <v>129</v>
      </c>
      <c r="E305" s="64" t="s">
        <v>13766</v>
      </c>
    </row>
    <row r="306" spans="1:5" ht="15" x14ac:dyDescent="0.2">
      <c r="A306" s="60">
        <v>305</v>
      </c>
      <c r="B306" s="61">
        <v>14989</v>
      </c>
      <c r="C306" s="62" t="s">
        <v>14446</v>
      </c>
      <c r="D306" s="63">
        <v>130</v>
      </c>
      <c r="E306" s="64" t="s">
        <v>12156</v>
      </c>
    </row>
    <row r="307" spans="1:5" ht="15" x14ac:dyDescent="0.2">
      <c r="A307" s="60">
        <v>306</v>
      </c>
      <c r="B307" s="61">
        <v>15004</v>
      </c>
      <c r="C307" s="62" t="s">
        <v>14447</v>
      </c>
      <c r="D307" s="63">
        <v>131</v>
      </c>
      <c r="E307" s="64" t="s">
        <v>12106</v>
      </c>
    </row>
    <row r="308" spans="1:5" ht="15" x14ac:dyDescent="0.2">
      <c r="A308" s="60">
        <v>307</v>
      </c>
      <c r="B308" s="61">
        <v>15090</v>
      </c>
      <c r="C308" s="62" t="s">
        <v>14448</v>
      </c>
      <c r="D308" s="63">
        <v>132</v>
      </c>
      <c r="E308" s="64" t="s">
        <v>12142</v>
      </c>
    </row>
    <row r="309" spans="1:5" ht="15" x14ac:dyDescent="0.2">
      <c r="A309" s="60">
        <v>308</v>
      </c>
      <c r="B309" s="61">
        <v>15208</v>
      </c>
      <c r="C309" s="62" t="s">
        <v>14449</v>
      </c>
      <c r="D309" s="63">
        <v>133</v>
      </c>
      <c r="E309" s="64" t="s">
        <v>12144</v>
      </c>
    </row>
    <row r="310" spans="1:5" ht="15" x14ac:dyDescent="0.2">
      <c r="A310" s="60">
        <v>309</v>
      </c>
      <c r="B310" s="61">
        <v>15474</v>
      </c>
      <c r="C310" s="62" t="s">
        <v>14450</v>
      </c>
      <c r="D310" s="63">
        <v>134</v>
      </c>
      <c r="E310" s="64" t="s">
        <v>12140</v>
      </c>
    </row>
    <row r="311" spans="1:5" ht="15" x14ac:dyDescent="0.2">
      <c r="A311" s="60">
        <v>310</v>
      </c>
      <c r="B311" s="61">
        <v>10021</v>
      </c>
      <c r="C311" s="66" t="s">
        <v>14451</v>
      </c>
      <c r="D311" s="63">
        <v>135</v>
      </c>
      <c r="E311" s="64" t="s">
        <v>12140</v>
      </c>
    </row>
    <row r="312" spans="1:5" ht="15" x14ac:dyDescent="0.2">
      <c r="A312" s="60">
        <v>311</v>
      </c>
      <c r="B312" s="61">
        <v>16045</v>
      </c>
      <c r="C312" s="62" t="s">
        <v>14452</v>
      </c>
      <c r="D312" s="63">
        <v>136</v>
      </c>
      <c r="E312" s="64" t="s">
        <v>12159</v>
      </c>
    </row>
    <row r="313" spans="1:5" ht="15" x14ac:dyDescent="0.2">
      <c r="A313" s="60">
        <v>312</v>
      </c>
      <c r="B313" s="61">
        <v>16107</v>
      </c>
      <c r="C313" s="62" t="s">
        <v>12980</v>
      </c>
      <c r="D313" s="63">
        <v>137</v>
      </c>
      <c r="E313" s="64" t="s">
        <v>12138</v>
      </c>
    </row>
    <row r="314" spans="1:5" ht="15" x14ac:dyDescent="0.2">
      <c r="A314" s="60">
        <v>313</v>
      </c>
      <c r="B314" s="61">
        <v>16799</v>
      </c>
      <c r="C314" s="62" t="s">
        <v>12981</v>
      </c>
      <c r="D314" s="63">
        <v>138</v>
      </c>
      <c r="E314" s="64" t="s">
        <v>12159</v>
      </c>
    </row>
    <row r="315" spans="1:5" ht="15" x14ac:dyDescent="0.2">
      <c r="A315" s="60">
        <v>314</v>
      </c>
      <c r="B315" s="61">
        <v>17485</v>
      </c>
      <c r="C315" s="62" t="s">
        <v>12982</v>
      </c>
      <c r="D315" s="63">
        <v>139</v>
      </c>
      <c r="E315" s="64" t="s">
        <v>12140</v>
      </c>
    </row>
    <row r="316" spans="1:5" ht="15" x14ac:dyDescent="0.2">
      <c r="A316" s="60">
        <v>315</v>
      </c>
      <c r="B316" s="61">
        <v>17983</v>
      </c>
      <c r="C316" s="62" t="s">
        <v>12983</v>
      </c>
      <c r="D316" s="63">
        <v>140</v>
      </c>
      <c r="E316" s="64" t="s">
        <v>12140</v>
      </c>
    </row>
    <row r="317" spans="1:5" ht="15" x14ac:dyDescent="0.2">
      <c r="A317" s="60">
        <v>316</v>
      </c>
      <c r="B317" s="61">
        <v>17985</v>
      </c>
      <c r="C317" s="62" t="s">
        <v>12984</v>
      </c>
      <c r="D317" s="63">
        <v>141</v>
      </c>
      <c r="E317" s="64" t="s">
        <v>12140</v>
      </c>
    </row>
    <row r="318" spans="1:5" ht="15" x14ac:dyDescent="0.2">
      <c r="A318" s="60">
        <v>317</v>
      </c>
      <c r="B318" s="61">
        <v>17986</v>
      </c>
      <c r="C318" s="62" t="s">
        <v>12985</v>
      </c>
      <c r="D318" s="63">
        <v>142</v>
      </c>
      <c r="E318" s="64" t="s">
        <v>12138</v>
      </c>
    </row>
    <row r="319" spans="1:5" ht="15" x14ac:dyDescent="0.2">
      <c r="A319" s="60">
        <v>318</v>
      </c>
      <c r="B319" s="61">
        <v>18355</v>
      </c>
      <c r="C319" s="62" t="s">
        <v>12986</v>
      </c>
      <c r="D319" s="63">
        <v>143</v>
      </c>
      <c r="E319" s="64" t="s">
        <v>12159</v>
      </c>
    </row>
    <row r="320" spans="1:5" ht="15" x14ac:dyDescent="0.2">
      <c r="A320" s="60">
        <v>319</v>
      </c>
      <c r="B320" s="61">
        <v>18641</v>
      </c>
      <c r="C320" s="62" t="s">
        <v>12987</v>
      </c>
      <c r="D320" s="63">
        <v>144</v>
      </c>
      <c r="E320" s="64" t="s">
        <v>12140</v>
      </c>
    </row>
    <row r="321" spans="1:5" ht="15" x14ac:dyDescent="0.2">
      <c r="A321" s="60">
        <v>320</v>
      </c>
      <c r="B321" s="61">
        <v>18809</v>
      </c>
      <c r="C321" s="62" t="s">
        <v>12988</v>
      </c>
      <c r="D321" s="63">
        <v>145</v>
      </c>
      <c r="E321" s="64" t="s">
        <v>12138</v>
      </c>
    </row>
    <row r="322" spans="1:5" ht="15" x14ac:dyDescent="0.2">
      <c r="A322" s="60">
        <v>321</v>
      </c>
      <c r="B322" s="61">
        <v>18891</v>
      </c>
      <c r="C322" s="62" t="s">
        <v>12989</v>
      </c>
      <c r="D322" s="63">
        <v>146</v>
      </c>
      <c r="E322" s="64" t="s">
        <v>12138</v>
      </c>
    </row>
    <row r="323" spans="1:5" ht="15" x14ac:dyDescent="0.2">
      <c r="A323" s="60">
        <v>322</v>
      </c>
      <c r="B323" s="61">
        <v>19149</v>
      </c>
      <c r="C323" s="62" t="s">
        <v>12990</v>
      </c>
      <c r="D323" s="63">
        <v>147</v>
      </c>
      <c r="E323" s="64" t="s">
        <v>10885</v>
      </c>
    </row>
    <row r="324" spans="1:5" ht="15" x14ac:dyDescent="0.2">
      <c r="A324" s="60">
        <v>323</v>
      </c>
      <c r="B324" s="61">
        <v>19151</v>
      </c>
      <c r="C324" s="66" t="s">
        <v>12991</v>
      </c>
      <c r="D324" s="63">
        <v>148</v>
      </c>
      <c r="E324" s="64" t="s">
        <v>12159</v>
      </c>
    </row>
    <row r="325" spans="1:5" ht="15" x14ac:dyDescent="0.2">
      <c r="A325" s="60">
        <v>324</v>
      </c>
      <c r="B325" s="61">
        <v>19153</v>
      </c>
      <c r="C325" s="66" t="s">
        <v>12992</v>
      </c>
      <c r="D325" s="63">
        <v>149</v>
      </c>
      <c r="E325" s="64" t="s">
        <v>12138</v>
      </c>
    </row>
    <row r="326" spans="1:5" ht="15" x14ac:dyDescent="0.2">
      <c r="A326" s="60">
        <v>325</v>
      </c>
      <c r="B326" s="61">
        <v>19158</v>
      </c>
      <c r="C326" s="66" t="s">
        <v>12993</v>
      </c>
      <c r="D326" s="63">
        <v>150</v>
      </c>
      <c r="E326" s="64" t="s">
        <v>12159</v>
      </c>
    </row>
    <row r="327" spans="1:5" ht="15" x14ac:dyDescent="0.2">
      <c r="A327" s="60">
        <v>326</v>
      </c>
      <c r="B327" s="61">
        <v>19163</v>
      </c>
      <c r="C327" s="66" t="s">
        <v>12994</v>
      </c>
      <c r="D327" s="63">
        <v>151</v>
      </c>
      <c r="E327" s="64" t="s">
        <v>12138</v>
      </c>
    </row>
    <row r="328" spans="1:5" ht="15" x14ac:dyDescent="0.2">
      <c r="A328" s="60">
        <v>327</v>
      </c>
      <c r="B328" s="61">
        <v>19165</v>
      </c>
      <c r="C328" s="66" t="s">
        <v>12995</v>
      </c>
      <c r="D328" s="63">
        <v>152</v>
      </c>
      <c r="E328" s="64" t="s">
        <v>12140</v>
      </c>
    </row>
    <row r="329" spans="1:5" ht="15" x14ac:dyDescent="0.2">
      <c r="A329" s="60">
        <v>328</v>
      </c>
      <c r="B329" s="61">
        <v>19479</v>
      </c>
      <c r="C329" s="62" t="s">
        <v>12996</v>
      </c>
      <c r="D329" s="63">
        <v>153</v>
      </c>
      <c r="E329" s="64" t="s">
        <v>12138</v>
      </c>
    </row>
    <row r="330" spans="1:5" ht="15" x14ac:dyDescent="0.2">
      <c r="A330" s="60">
        <v>329</v>
      </c>
      <c r="B330" s="61">
        <v>19606</v>
      </c>
      <c r="C330" s="62" t="s">
        <v>12997</v>
      </c>
      <c r="D330" s="63">
        <v>154</v>
      </c>
      <c r="E330" s="64" t="s">
        <v>12159</v>
      </c>
    </row>
    <row r="331" spans="1:5" ht="15" x14ac:dyDescent="0.2">
      <c r="A331" s="60">
        <v>330</v>
      </c>
      <c r="B331" s="61">
        <v>19630</v>
      </c>
      <c r="C331" s="62" t="s">
        <v>12998</v>
      </c>
      <c r="D331" s="63">
        <v>155</v>
      </c>
      <c r="E331" s="64" t="s">
        <v>12138</v>
      </c>
    </row>
    <row r="332" spans="1:5" ht="15" x14ac:dyDescent="0.2">
      <c r="A332" s="60">
        <v>331</v>
      </c>
      <c r="B332" s="61">
        <v>19765</v>
      </c>
      <c r="C332" s="62" t="s">
        <v>12999</v>
      </c>
      <c r="D332" s="63">
        <v>156</v>
      </c>
      <c r="E332" s="64" t="s">
        <v>12140</v>
      </c>
    </row>
    <row r="333" spans="1:5" ht="15" x14ac:dyDescent="0.2">
      <c r="A333" s="60">
        <v>332</v>
      </c>
      <c r="B333" s="61">
        <v>19939</v>
      </c>
      <c r="C333" s="62" t="s">
        <v>13000</v>
      </c>
      <c r="D333" s="63">
        <v>157</v>
      </c>
      <c r="E333" s="64" t="s">
        <v>12138</v>
      </c>
    </row>
    <row r="334" spans="1:5" ht="15" x14ac:dyDescent="0.2">
      <c r="A334" s="60">
        <v>333</v>
      </c>
      <c r="B334" s="61">
        <v>19940</v>
      </c>
      <c r="C334" s="62" t="s">
        <v>13001</v>
      </c>
      <c r="D334" s="63">
        <v>158</v>
      </c>
      <c r="E334" s="64" t="s">
        <v>10885</v>
      </c>
    </row>
    <row r="335" spans="1:5" ht="15" x14ac:dyDescent="0.2">
      <c r="A335" s="60">
        <v>334</v>
      </c>
      <c r="B335" s="61">
        <v>10051</v>
      </c>
      <c r="C335" s="62" t="s">
        <v>13002</v>
      </c>
      <c r="D335" s="63">
        <v>159</v>
      </c>
      <c r="E335" s="64" t="s">
        <v>13766</v>
      </c>
    </row>
    <row r="336" spans="1:5" ht="15" x14ac:dyDescent="0.2">
      <c r="A336" s="60">
        <v>335</v>
      </c>
      <c r="B336" s="61">
        <v>10062</v>
      </c>
      <c r="C336" s="62" t="s">
        <v>13003</v>
      </c>
      <c r="D336" s="63">
        <v>160</v>
      </c>
      <c r="E336" s="64" t="s">
        <v>12146</v>
      </c>
    </row>
    <row r="337" spans="1:5" ht="15" x14ac:dyDescent="0.2">
      <c r="A337" s="60">
        <v>336</v>
      </c>
      <c r="B337" s="61">
        <v>11110</v>
      </c>
      <c r="C337" s="62" t="s">
        <v>13004</v>
      </c>
      <c r="D337" s="63">
        <v>161</v>
      </c>
      <c r="E337" s="64" t="s">
        <v>14951</v>
      </c>
    </row>
    <row r="338" spans="1:5" ht="15" x14ac:dyDescent="0.2">
      <c r="A338" s="60">
        <v>337</v>
      </c>
      <c r="B338" s="61">
        <v>11159</v>
      </c>
      <c r="C338" s="62" t="s">
        <v>15696</v>
      </c>
      <c r="D338" s="63">
        <v>162</v>
      </c>
      <c r="E338" s="64" t="s">
        <v>12144</v>
      </c>
    </row>
    <row r="339" spans="1:5" ht="15" x14ac:dyDescent="0.2">
      <c r="A339" s="60">
        <v>338</v>
      </c>
      <c r="B339" s="61">
        <v>11490</v>
      </c>
      <c r="C339" s="62" t="s">
        <v>15697</v>
      </c>
      <c r="D339" s="63">
        <v>163</v>
      </c>
      <c r="E339" s="64" t="s">
        <v>14954</v>
      </c>
    </row>
    <row r="340" spans="1:5" ht="15" x14ac:dyDescent="0.2">
      <c r="A340" s="60">
        <v>339</v>
      </c>
      <c r="B340" s="61">
        <v>11629</v>
      </c>
      <c r="C340" s="62" t="s">
        <v>15698</v>
      </c>
      <c r="D340" s="63">
        <v>164</v>
      </c>
      <c r="E340" s="64" t="s">
        <v>12138</v>
      </c>
    </row>
    <row r="341" spans="1:5" ht="15" x14ac:dyDescent="0.2">
      <c r="A341" s="60">
        <v>340</v>
      </c>
      <c r="B341" s="61">
        <v>12985</v>
      </c>
      <c r="C341" s="62" t="s">
        <v>13648</v>
      </c>
      <c r="D341" s="63">
        <v>165</v>
      </c>
      <c r="E341" s="64" t="s">
        <v>12159</v>
      </c>
    </row>
    <row r="342" spans="1:5" ht="15" x14ac:dyDescent="0.2">
      <c r="A342" s="60">
        <v>341</v>
      </c>
      <c r="B342" s="61">
        <v>13045</v>
      </c>
      <c r="C342" s="62" t="s">
        <v>15699</v>
      </c>
      <c r="D342" s="63">
        <v>166</v>
      </c>
      <c r="E342" s="64" t="s">
        <v>12140</v>
      </c>
    </row>
    <row r="343" spans="1:5" ht="15" x14ac:dyDescent="0.2">
      <c r="A343" s="60">
        <v>342</v>
      </c>
      <c r="B343" s="61">
        <v>13131</v>
      </c>
      <c r="C343" s="62" t="s">
        <v>15700</v>
      </c>
      <c r="D343" s="63">
        <v>167</v>
      </c>
      <c r="E343" s="64" t="s">
        <v>12159</v>
      </c>
    </row>
    <row r="344" spans="1:5" ht="15" x14ac:dyDescent="0.2">
      <c r="A344" s="60">
        <v>343</v>
      </c>
      <c r="B344" s="61">
        <v>13334</v>
      </c>
      <c r="C344" s="62" t="s">
        <v>15701</v>
      </c>
      <c r="D344" s="63">
        <v>168</v>
      </c>
      <c r="E344" s="64" t="s">
        <v>12140</v>
      </c>
    </row>
    <row r="345" spans="1:5" ht="15" x14ac:dyDescent="0.2">
      <c r="A345" s="60">
        <v>344</v>
      </c>
      <c r="B345" s="61">
        <v>13417</v>
      </c>
      <c r="C345" s="62" t="s">
        <v>15702</v>
      </c>
      <c r="D345" s="63">
        <v>169</v>
      </c>
      <c r="E345" s="64" t="s">
        <v>12136</v>
      </c>
    </row>
    <row r="346" spans="1:5" ht="15" x14ac:dyDescent="0.2">
      <c r="A346" s="60">
        <v>345</v>
      </c>
      <c r="B346" s="61">
        <v>13422</v>
      </c>
      <c r="C346" s="62" t="s">
        <v>13377</v>
      </c>
      <c r="D346" s="63">
        <v>170</v>
      </c>
      <c r="E346" s="64" t="s">
        <v>12104</v>
      </c>
    </row>
    <row r="347" spans="1:5" ht="15" x14ac:dyDescent="0.2">
      <c r="A347" s="60">
        <v>346</v>
      </c>
      <c r="B347" s="61">
        <v>13424</v>
      </c>
      <c r="C347" s="62" t="s">
        <v>13378</v>
      </c>
      <c r="D347" s="63">
        <v>171</v>
      </c>
      <c r="E347" s="64" t="s">
        <v>12144</v>
      </c>
    </row>
    <row r="348" spans="1:5" ht="15" x14ac:dyDescent="0.2">
      <c r="A348" s="60">
        <v>347</v>
      </c>
      <c r="B348" s="61">
        <v>13450</v>
      </c>
      <c r="C348" s="62" t="s">
        <v>12201</v>
      </c>
      <c r="D348" s="63">
        <v>172</v>
      </c>
      <c r="E348" s="64" t="s">
        <v>13651</v>
      </c>
    </row>
    <row r="349" spans="1:5" ht="15" x14ac:dyDescent="0.2">
      <c r="A349" s="60">
        <v>348</v>
      </c>
      <c r="B349" s="61">
        <v>14440</v>
      </c>
      <c r="C349" s="62" t="s">
        <v>13379</v>
      </c>
      <c r="D349" s="63">
        <v>173</v>
      </c>
      <c r="E349" s="64" t="s">
        <v>12138</v>
      </c>
    </row>
    <row r="350" spans="1:5" ht="15" x14ac:dyDescent="0.2">
      <c r="A350" s="60">
        <v>349</v>
      </c>
      <c r="B350" s="61">
        <v>14525</v>
      </c>
      <c r="C350" s="66" t="s">
        <v>13380</v>
      </c>
      <c r="D350" s="63">
        <v>174</v>
      </c>
      <c r="E350" s="64" t="s">
        <v>12140</v>
      </c>
    </row>
    <row r="351" spans="1:5" ht="15" x14ac:dyDescent="0.2">
      <c r="A351" s="60">
        <v>350</v>
      </c>
      <c r="B351" s="61">
        <v>14964</v>
      </c>
      <c r="C351" s="62" t="s">
        <v>13381</v>
      </c>
      <c r="D351" s="63">
        <v>175</v>
      </c>
      <c r="E351" s="64" t="s">
        <v>12106</v>
      </c>
    </row>
    <row r="352" spans="1:5" ht="15" x14ac:dyDescent="0.2">
      <c r="A352" s="60">
        <v>351</v>
      </c>
      <c r="B352" s="61">
        <v>15064</v>
      </c>
      <c r="C352" s="62" t="s">
        <v>13382</v>
      </c>
      <c r="D352" s="63">
        <v>176</v>
      </c>
      <c r="E352" s="64" t="s">
        <v>12140</v>
      </c>
    </row>
    <row r="353" spans="1:5" ht="15" x14ac:dyDescent="0.2">
      <c r="A353" s="60">
        <v>352</v>
      </c>
      <c r="B353" s="61">
        <v>15555</v>
      </c>
      <c r="C353" s="66" t="s">
        <v>14760</v>
      </c>
      <c r="D353" s="63">
        <v>177</v>
      </c>
      <c r="E353" s="64" t="s">
        <v>12146</v>
      </c>
    </row>
    <row r="354" spans="1:5" ht="15" x14ac:dyDescent="0.2">
      <c r="A354" s="60">
        <v>353</v>
      </c>
      <c r="B354" s="61">
        <v>15772</v>
      </c>
      <c r="C354" s="66" t="s">
        <v>14761</v>
      </c>
      <c r="D354" s="63">
        <v>178</v>
      </c>
      <c r="E354" s="64" t="s">
        <v>14951</v>
      </c>
    </row>
    <row r="355" spans="1:5" ht="15" x14ac:dyDescent="0.2">
      <c r="A355" s="60">
        <v>354</v>
      </c>
      <c r="B355" s="61">
        <v>15882</v>
      </c>
      <c r="C355" s="62" t="s">
        <v>14762</v>
      </c>
      <c r="D355" s="63">
        <v>179</v>
      </c>
      <c r="E355" s="64" t="s">
        <v>12138</v>
      </c>
    </row>
    <row r="356" spans="1:5" ht="15" x14ac:dyDescent="0.2">
      <c r="A356" s="60">
        <v>355</v>
      </c>
      <c r="B356" s="61">
        <v>16139</v>
      </c>
      <c r="C356" s="62" t="s">
        <v>14763</v>
      </c>
      <c r="D356" s="63">
        <v>180</v>
      </c>
      <c r="E356" s="64" t="s">
        <v>12104</v>
      </c>
    </row>
    <row r="357" spans="1:5" ht="15" x14ac:dyDescent="0.2">
      <c r="A357" s="60">
        <v>356</v>
      </c>
      <c r="B357" s="61">
        <v>16265</v>
      </c>
      <c r="C357" s="62" t="s">
        <v>14764</v>
      </c>
      <c r="D357" s="63">
        <v>181</v>
      </c>
      <c r="E357" s="64" t="s">
        <v>12159</v>
      </c>
    </row>
    <row r="358" spans="1:5" ht="15" x14ac:dyDescent="0.2">
      <c r="A358" s="60">
        <v>357</v>
      </c>
      <c r="B358" s="61">
        <v>16415</v>
      </c>
      <c r="C358" s="62" t="s">
        <v>14765</v>
      </c>
      <c r="D358" s="63">
        <v>182</v>
      </c>
      <c r="E358" s="64" t="s">
        <v>12136</v>
      </c>
    </row>
    <row r="359" spans="1:5" ht="15" x14ac:dyDescent="0.2">
      <c r="A359" s="60">
        <v>358</v>
      </c>
      <c r="B359" s="61">
        <v>16417</v>
      </c>
      <c r="C359" s="66" t="s">
        <v>14766</v>
      </c>
      <c r="D359" s="63">
        <v>183</v>
      </c>
      <c r="E359" s="64" t="s">
        <v>12140</v>
      </c>
    </row>
    <row r="360" spans="1:5" ht="15" x14ac:dyDescent="0.2">
      <c r="A360" s="60">
        <v>359</v>
      </c>
      <c r="B360" s="61">
        <v>17236</v>
      </c>
      <c r="C360" s="62" t="s">
        <v>12160</v>
      </c>
      <c r="D360" s="63">
        <v>184</v>
      </c>
      <c r="E360" s="64" t="s">
        <v>12140</v>
      </c>
    </row>
    <row r="361" spans="1:5" ht="15" x14ac:dyDescent="0.2">
      <c r="A361" s="60">
        <v>360</v>
      </c>
      <c r="B361" s="61">
        <v>18377</v>
      </c>
      <c r="C361" s="66" t="s">
        <v>12161</v>
      </c>
      <c r="D361" s="63">
        <v>185</v>
      </c>
      <c r="E361" s="64" t="s">
        <v>13647</v>
      </c>
    </row>
    <row r="362" spans="1:5" ht="15" x14ac:dyDescent="0.2">
      <c r="A362" s="60">
        <v>361</v>
      </c>
      <c r="B362" s="61">
        <v>18182</v>
      </c>
      <c r="C362" s="62" t="s">
        <v>12162</v>
      </c>
      <c r="D362" s="63">
        <v>186</v>
      </c>
      <c r="E362" s="64" t="s">
        <v>12159</v>
      </c>
    </row>
    <row r="363" spans="1:5" ht="15" x14ac:dyDescent="0.2">
      <c r="A363" s="60">
        <v>362</v>
      </c>
      <c r="B363" s="61">
        <v>19457</v>
      </c>
      <c r="C363" s="62" t="s">
        <v>12163</v>
      </c>
      <c r="D363" s="63">
        <v>187</v>
      </c>
      <c r="E363" s="64" t="s">
        <v>13647</v>
      </c>
    </row>
    <row r="364" spans="1:5" ht="15" x14ac:dyDescent="0.2">
      <c r="A364" s="60">
        <v>363</v>
      </c>
      <c r="B364" s="61">
        <v>19552</v>
      </c>
      <c r="C364" s="62" t="s">
        <v>12164</v>
      </c>
      <c r="D364" s="63">
        <v>188</v>
      </c>
      <c r="E364" s="65">
        <v>1</v>
      </c>
    </row>
    <row r="365" spans="1:5" ht="15" x14ac:dyDescent="0.2">
      <c r="A365" s="60">
        <v>364</v>
      </c>
      <c r="B365" s="61">
        <v>19894</v>
      </c>
      <c r="C365" s="62" t="s">
        <v>12165</v>
      </c>
      <c r="D365" s="63">
        <v>189</v>
      </c>
      <c r="E365" s="64" t="s">
        <v>12142</v>
      </c>
    </row>
    <row r="366" spans="1:5" ht="15" x14ac:dyDescent="0.2">
      <c r="A366" s="60">
        <v>365</v>
      </c>
      <c r="B366" s="61">
        <v>12219</v>
      </c>
      <c r="C366" s="62" t="s">
        <v>12166</v>
      </c>
      <c r="D366" s="63">
        <v>190</v>
      </c>
      <c r="E366" s="64" t="s">
        <v>12144</v>
      </c>
    </row>
    <row r="367" spans="1:5" ht="15" x14ac:dyDescent="0.2">
      <c r="A367" s="60">
        <v>366</v>
      </c>
      <c r="B367" s="61">
        <v>13097</v>
      </c>
      <c r="C367" s="62" t="s">
        <v>13580</v>
      </c>
      <c r="D367" s="63">
        <v>191</v>
      </c>
      <c r="E367" s="64" t="s">
        <v>12146</v>
      </c>
    </row>
    <row r="368" spans="1:5" ht="15" x14ac:dyDescent="0.2">
      <c r="A368" s="60">
        <v>367</v>
      </c>
      <c r="B368" s="61">
        <v>14438</v>
      </c>
      <c r="C368" s="62" t="s">
        <v>13581</v>
      </c>
      <c r="D368" s="63">
        <v>192</v>
      </c>
      <c r="E368" s="64" t="s">
        <v>12140</v>
      </c>
    </row>
    <row r="369" spans="1:5" ht="15" x14ac:dyDescent="0.2">
      <c r="A369" s="60">
        <v>368</v>
      </c>
      <c r="B369" s="61">
        <v>15201</v>
      </c>
      <c r="C369" s="62" t="s">
        <v>13582</v>
      </c>
      <c r="D369" s="63">
        <v>193</v>
      </c>
      <c r="E369" s="64" t="s">
        <v>12138</v>
      </c>
    </row>
    <row r="370" spans="1:5" ht="15" x14ac:dyDescent="0.2">
      <c r="A370" s="60">
        <v>369</v>
      </c>
      <c r="B370" s="61">
        <v>15371</v>
      </c>
      <c r="C370" s="62" t="s">
        <v>13583</v>
      </c>
      <c r="D370" s="63">
        <v>194</v>
      </c>
      <c r="E370" s="64" t="s">
        <v>12144</v>
      </c>
    </row>
    <row r="371" spans="1:5" ht="15" x14ac:dyDescent="0.2">
      <c r="A371" s="60">
        <v>370</v>
      </c>
      <c r="B371" s="61">
        <v>15634</v>
      </c>
      <c r="C371" s="62" t="s">
        <v>10427</v>
      </c>
      <c r="D371" s="63">
        <v>195</v>
      </c>
      <c r="E371" s="65">
        <v>3</v>
      </c>
    </row>
    <row r="372" spans="1:5" ht="15" x14ac:dyDescent="0.2">
      <c r="A372" s="60">
        <v>371</v>
      </c>
      <c r="B372" s="61">
        <v>16352</v>
      </c>
      <c r="C372" s="62" t="s">
        <v>10428</v>
      </c>
      <c r="D372" s="63">
        <v>196</v>
      </c>
      <c r="E372" s="64" t="s">
        <v>12140</v>
      </c>
    </row>
    <row r="373" spans="1:5" ht="15" x14ac:dyDescent="0.2">
      <c r="A373" s="60">
        <v>372</v>
      </c>
      <c r="B373" s="61">
        <v>16653</v>
      </c>
      <c r="C373" s="62" t="s">
        <v>10429</v>
      </c>
      <c r="D373" s="63">
        <v>197</v>
      </c>
      <c r="E373" s="64" t="s">
        <v>12159</v>
      </c>
    </row>
    <row r="374" spans="1:5" ht="15" x14ac:dyDescent="0.2">
      <c r="A374" s="60">
        <v>373</v>
      </c>
      <c r="B374" s="61">
        <v>17240</v>
      </c>
      <c r="C374" s="62" t="s">
        <v>10430</v>
      </c>
      <c r="D374" s="63">
        <v>198</v>
      </c>
      <c r="E374" s="64" t="s">
        <v>12140</v>
      </c>
    </row>
    <row r="375" spans="1:5" ht="15" x14ac:dyDescent="0.2">
      <c r="A375" s="60">
        <v>374</v>
      </c>
      <c r="B375" s="61">
        <v>18079</v>
      </c>
      <c r="C375" s="62" t="s">
        <v>10431</v>
      </c>
      <c r="D375" s="63">
        <v>199</v>
      </c>
      <c r="E375" s="64" t="s">
        <v>12159</v>
      </c>
    </row>
    <row r="376" spans="1:5" ht="15" x14ac:dyDescent="0.2">
      <c r="A376" s="60">
        <v>375</v>
      </c>
      <c r="B376" s="61">
        <v>19315</v>
      </c>
      <c r="C376" s="62" t="s">
        <v>10432</v>
      </c>
      <c r="D376" s="63">
        <v>200</v>
      </c>
      <c r="E376" s="65">
        <v>1</v>
      </c>
    </row>
    <row r="377" spans="1:5" ht="15" x14ac:dyDescent="0.2">
      <c r="A377" s="60">
        <v>376</v>
      </c>
      <c r="B377" s="61">
        <v>19491</v>
      </c>
      <c r="C377" s="62" t="s">
        <v>10433</v>
      </c>
      <c r="D377" s="63">
        <v>201</v>
      </c>
      <c r="E377" s="64" t="s">
        <v>10434</v>
      </c>
    </row>
    <row r="378" spans="1:5" ht="15" x14ac:dyDescent="0.2">
      <c r="A378" s="60">
        <v>377</v>
      </c>
      <c r="B378" s="61">
        <v>19942</v>
      </c>
      <c r="C378" s="62" t="s">
        <v>10435</v>
      </c>
      <c r="D378" s="63">
        <v>202</v>
      </c>
      <c r="E378" s="64" t="s">
        <v>12136</v>
      </c>
    </row>
    <row r="379" spans="1:5" ht="15" x14ac:dyDescent="0.2">
      <c r="A379" s="60">
        <v>378</v>
      </c>
      <c r="B379" s="61">
        <v>11161</v>
      </c>
      <c r="C379" s="62" t="s">
        <v>10436</v>
      </c>
      <c r="D379" s="63">
        <v>203</v>
      </c>
      <c r="E379" s="64" t="s">
        <v>12138</v>
      </c>
    </row>
    <row r="380" spans="1:5" ht="15" x14ac:dyDescent="0.2">
      <c r="A380" s="60">
        <v>379</v>
      </c>
      <c r="B380" s="61">
        <v>11449</v>
      </c>
      <c r="C380" s="66" t="s">
        <v>10437</v>
      </c>
      <c r="D380" s="63">
        <v>204</v>
      </c>
      <c r="E380" s="64" t="s">
        <v>12138</v>
      </c>
    </row>
    <row r="381" spans="1:5" ht="15" x14ac:dyDescent="0.2">
      <c r="A381" s="60">
        <v>380</v>
      </c>
      <c r="B381" s="61">
        <v>11735</v>
      </c>
      <c r="C381" s="62" t="s">
        <v>10438</v>
      </c>
      <c r="D381" s="63">
        <v>205</v>
      </c>
      <c r="E381" s="64" t="s">
        <v>12138</v>
      </c>
    </row>
    <row r="382" spans="1:5" ht="15" x14ac:dyDescent="0.2">
      <c r="A382" s="60">
        <v>381</v>
      </c>
      <c r="B382" s="61">
        <v>11747</v>
      </c>
      <c r="C382" s="62" t="s">
        <v>10439</v>
      </c>
      <c r="D382" s="63">
        <v>206</v>
      </c>
      <c r="E382" s="64" t="s">
        <v>12159</v>
      </c>
    </row>
    <row r="383" spans="1:5" ht="15" x14ac:dyDescent="0.2">
      <c r="A383" s="60">
        <v>382</v>
      </c>
      <c r="B383" s="61">
        <v>11945</v>
      </c>
      <c r="C383" s="62" t="s">
        <v>10440</v>
      </c>
      <c r="D383" s="63">
        <v>207</v>
      </c>
      <c r="E383" s="64" t="s">
        <v>12159</v>
      </c>
    </row>
    <row r="384" spans="1:5" ht="15" x14ac:dyDescent="0.2">
      <c r="A384" s="60">
        <v>383</v>
      </c>
      <c r="B384" s="61">
        <v>12580</v>
      </c>
      <c r="C384" s="62" t="s">
        <v>10441</v>
      </c>
      <c r="D384" s="63">
        <v>208</v>
      </c>
      <c r="E384" s="64" t="s">
        <v>12106</v>
      </c>
    </row>
    <row r="385" spans="1:5" ht="15" x14ac:dyDescent="0.2">
      <c r="A385" s="60">
        <v>384</v>
      </c>
      <c r="B385" s="61">
        <v>12597</v>
      </c>
      <c r="C385" s="62" t="s">
        <v>10442</v>
      </c>
      <c r="D385" s="63">
        <v>209</v>
      </c>
      <c r="E385" s="64" t="s">
        <v>12159</v>
      </c>
    </row>
    <row r="386" spans="1:5" ht="15" x14ac:dyDescent="0.2">
      <c r="A386" s="60">
        <v>385</v>
      </c>
      <c r="B386" s="61">
        <v>12853</v>
      </c>
      <c r="C386" s="62" t="s">
        <v>10443</v>
      </c>
      <c r="D386" s="63">
        <v>210</v>
      </c>
      <c r="E386" s="64" t="s">
        <v>12140</v>
      </c>
    </row>
    <row r="387" spans="1:5" ht="15" x14ac:dyDescent="0.2">
      <c r="A387" s="60">
        <v>386</v>
      </c>
      <c r="B387" s="61">
        <v>12959</v>
      </c>
      <c r="C387" s="62" t="s">
        <v>10444</v>
      </c>
      <c r="D387" s="63">
        <v>211</v>
      </c>
      <c r="E387" s="64" t="s">
        <v>12138</v>
      </c>
    </row>
    <row r="388" spans="1:5" ht="15" x14ac:dyDescent="0.2">
      <c r="A388" s="60">
        <v>387</v>
      </c>
      <c r="B388" s="61">
        <v>12991</v>
      </c>
      <c r="C388" s="62" t="s">
        <v>10445</v>
      </c>
      <c r="D388" s="63">
        <v>212</v>
      </c>
      <c r="E388" s="64" t="s">
        <v>12159</v>
      </c>
    </row>
    <row r="389" spans="1:5" ht="15" x14ac:dyDescent="0.2">
      <c r="A389" s="60">
        <v>388</v>
      </c>
      <c r="B389" s="61">
        <v>13095</v>
      </c>
      <c r="C389" s="62" t="s">
        <v>10446</v>
      </c>
      <c r="D389" s="63">
        <v>213</v>
      </c>
      <c r="E389" s="64" t="s">
        <v>12138</v>
      </c>
    </row>
    <row r="390" spans="1:5" ht="15" x14ac:dyDescent="0.2">
      <c r="A390" s="60">
        <v>389</v>
      </c>
      <c r="B390" s="61">
        <v>14420</v>
      </c>
      <c r="C390" s="62" t="s">
        <v>10447</v>
      </c>
      <c r="D390" s="63">
        <v>214</v>
      </c>
      <c r="E390" s="64" t="s">
        <v>12138</v>
      </c>
    </row>
    <row r="391" spans="1:5" ht="15" x14ac:dyDescent="0.2">
      <c r="A391" s="60">
        <v>390</v>
      </c>
      <c r="B391" s="61">
        <v>14919</v>
      </c>
      <c r="C391" s="66" t="s">
        <v>10448</v>
      </c>
      <c r="D391" s="63">
        <v>215</v>
      </c>
      <c r="E391" s="64" t="s">
        <v>12156</v>
      </c>
    </row>
    <row r="392" spans="1:5" ht="15" x14ac:dyDescent="0.2">
      <c r="A392" s="60">
        <v>391</v>
      </c>
      <c r="B392" s="61">
        <v>14986</v>
      </c>
      <c r="C392" s="62" t="s">
        <v>10449</v>
      </c>
      <c r="D392" s="63">
        <v>216</v>
      </c>
      <c r="E392" s="64" t="s">
        <v>12106</v>
      </c>
    </row>
    <row r="393" spans="1:5" ht="15" x14ac:dyDescent="0.2">
      <c r="A393" s="60">
        <v>392</v>
      </c>
      <c r="B393" s="61">
        <v>16456</v>
      </c>
      <c r="C393" s="62" t="s">
        <v>10450</v>
      </c>
      <c r="D393" s="63">
        <v>217</v>
      </c>
      <c r="E393" s="64" t="s">
        <v>10924</v>
      </c>
    </row>
    <row r="394" spans="1:5" ht="15" x14ac:dyDescent="0.2">
      <c r="A394" s="60">
        <v>393</v>
      </c>
      <c r="B394" s="61">
        <v>16460</v>
      </c>
      <c r="C394" s="62" t="s">
        <v>10451</v>
      </c>
      <c r="D394" s="63">
        <v>218</v>
      </c>
      <c r="E394" s="64" t="s">
        <v>12136</v>
      </c>
    </row>
    <row r="395" spans="1:5" ht="15" x14ac:dyDescent="0.2">
      <c r="A395" s="60">
        <v>394</v>
      </c>
      <c r="B395" s="61">
        <v>17636</v>
      </c>
      <c r="C395" s="62" t="s">
        <v>10452</v>
      </c>
      <c r="D395" s="63">
        <v>219</v>
      </c>
      <c r="E395" s="64" t="s">
        <v>12138</v>
      </c>
    </row>
    <row r="396" spans="1:5" ht="15" x14ac:dyDescent="0.2">
      <c r="A396" s="60">
        <v>395</v>
      </c>
      <c r="B396" s="61">
        <v>18365</v>
      </c>
      <c r="C396" s="66" t="s">
        <v>10453</v>
      </c>
      <c r="D396" s="63">
        <v>220</v>
      </c>
      <c r="E396" s="64" t="s">
        <v>12142</v>
      </c>
    </row>
    <row r="397" spans="1:5" ht="15" x14ac:dyDescent="0.2">
      <c r="A397" s="60">
        <v>396</v>
      </c>
      <c r="B397" s="61">
        <v>18452</v>
      </c>
      <c r="C397" s="66" t="s">
        <v>10454</v>
      </c>
      <c r="D397" s="63">
        <v>221</v>
      </c>
      <c r="E397" s="64" t="s">
        <v>10885</v>
      </c>
    </row>
    <row r="398" spans="1:5" ht="15" x14ac:dyDescent="0.2">
      <c r="A398" s="60">
        <v>397</v>
      </c>
      <c r="B398" s="61">
        <v>18466</v>
      </c>
      <c r="C398" s="62" t="s">
        <v>10455</v>
      </c>
      <c r="D398" s="63">
        <v>222</v>
      </c>
      <c r="E398" s="64" t="s">
        <v>12153</v>
      </c>
    </row>
    <row r="399" spans="1:5" ht="15" x14ac:dyDescent="0.2">
      <c r="A399" s="60">
        <v>398</v>
      </c>
      <c r="B399" s="61">
        <v>18494</v>
      </c>
      <c r="C399" s="66" t="s">
        <v>11363</v>
      </c>
      <c r="D399" s="63">
        <v>223</v>
      </c>
      <c r="E399" s="64" t="s">
        <v>10885</v>
      </c>
    </row>
    <row r="400" spans="1:5" ht="15" x14ac:dyDescent="0.2">
      <c r="A400" s="60">
        <v>399</v>
      </c>
      <c r="B400" s="61">
        <v>18511</v>
      </c>
      <c r="C400" s="62" t="s">
        <v>11364</v>
      </c>
      <c r="D400" s="63">
        <v>224</v>
      </c>
      <c r="E400" s="64" t="s">
        <v>11365</v>
      </c>
    </row>
    <row r="401" spans="1:5" ht="15" x14ac:dyDescent="0.2">
      <c r="A401" s="60">
        <v>400</v>
      </c>
      <c r="B401" s="61">
        <v>18522</v>
      </c>
      <c r="C401" s="66" t="s">
        <v>11366</v>
      </c>
      <c r="D401" s="63">
        <v>225</v>
      </c>
      <c r="E401" s="64" t="s">
        <v>13651</v>
      </c>
    </row>
    <row r="402" spans="1:5" ht="15" x14ac:dyDescent="0.2">
      <c r="A402" s="60">
        <v>401</v>
      </c>
      <c r="B402" s="61">
        <v>18524</v>
      </c>
      <c r="C402" s="62" t="s">
        <v>11367</v>
      </c>
      <c r="D402" s="63">
        <v>226</v>
      </c>
      <c r="E402" s="64" t="s">
        <v>13651</v>
      </c>
    </row>
    <row r="403" spans="1:5" ht="15" x14ac:dyDescent="0.2">
      <c r="A403" s="60">
        <v>402</v>
      </c>
      <c r="B403" s="61">
        <v>18526</v>
      </c>
      <c r="C403" s="62" t="s">
        <v>11368</v>
      </c>
      <c r="D403" s="63">
        <v>227</v>
      </c>
      <c r="E403" s="64" t="s">
        <v>14951</v>
      </c>
    </row>
    <row r="404" spans="1:5" ht="15" x14ac:dyDescent="0.2">
      <c r="A404" s="60">
        <v>403</v>
      </c>
      <c r="B404" s="61">
        <v>18540</v>
      </c>
      <c r="C404" s="62" t="s">
        <v>10088</v>
      </c>
      <c r="D404" s="63">
        <v>228</v>
      </c>
      <c r="E404" s="64" t="s">
        <v>10924</v>
      </c>
    </row>
    <row r="405" spans="1:5" ht="15" x14ac:dyDescent="0.2">
      <c r="A405" s="60">
        <v>404</v>
      </c>
      <c r="B405" s="61">
        <v>18542</v>
      </c>
      <c r="C405" s="62" t="s">
        <v>10089</v>
      </c>
      <c r="D405" s="63">
        <v>229</v>
      </c>
      <c r="E405" s="64" t="s">
        <v>12138</v>
      </c>
    </row>
    <row r="406" spans="1:5" ht="15" x14ac:dyDescent="0.2">
      <c r="A406" s="60">
        <v>405</v>
      </c>
      <c r="B406" s="61">
        <v>18545</v>
      </c>
      <c r="C406" s="62" t="s">
        <v>10090</v>
      </c>
      <c r="D406" s="63">
        <v>230</v>
      </c>
      <c r="E406" s="64" t="s">
        <v>13651</v>
      </c>
    </row>
    <row r="407" spans="1:5" ht="15" x14ac:dyDescent="0.2">
      <c r="A407" s="60">
        <v>406</v>
      </c>
      <c r="B407" s="61">
        <v>18549</v>
      </c>
      <c r="C407" s="62" t="s">
        <v>10091</v>
      </c>
      <c r="D407" s="63">
        <v>231</v>
      </c>
      <c r="E407" s="64" t="s">
        <v>12138</v>
      </c>
    </row>
    <row r="408" spans="1:5" ht="15" x14ac:dyDescent="0.2">
      <c r="A408" s="60">
        <v>407</v>
      </c>
      <c r="B408" s="61">
        <v>18551</v>
      </c>
      <c r="C408" s="62" t="s">
        <v>10092</v>
      </c>
      <c r="D408" s="63">
        <v>232</v>
      </c>
      <c r="E408" s="64" t="s">
        <v>12138</v>
      </c>
    </row>
    <row r="409" spans="1:5" ht="15" x14ac:dyDescent="0.2">
      <c r="A409" s="60">
        <v>408</v>
      </c>
      <c r="B409" s="61">
        <v>18552</v>
      </c>
      <c r="C409" s="62" t="s">
        <v>11392</v>
      </c>
      <c r="D409" s="63">
        <v>233</v>
      </c>
      <c r="E409" s="64" t="s">
        <v>12159</v>
      </c>
    </row>
    <row r="410" spans="1:5" ht="15" x14ac:dyDescent="0.2">
      <c r="A410" s="60">
        <v>409</v>
      </c>
      <c r="B410" s="61">
        <v>18559</v>
      </c>
      <c r="C410" s="66" t="s">
        <v>11393</v>
      </c>
      <c r="D410" s="63">
        <v>234</v>
      </c>
      <c r="E410" s="64" t="s">
        <v>10885</v>
      </c>
    </row>
    <row r="411" spans="1:5" ht="15" x14ac:dyDescent="0.2">
      <c r="A411" s="60">
        <v>410</v>
      </c>
      <c r="B411" s="61">
        <v>18560</v>
      </c>
      <c r="C411" s="66" t="s">
        <v>11394</v>
      </c>
      <c r="D411" s="63">
        <v>235</v>
      </c>
      <c r="E411" s="64" t="s">
        <v>12138</v>
      </c>
    </row>
    <row r="412" spans="1:5" ht="15" x14ac:dyDescent="0.2">
      <c r="A412" s="60">
        <v>411</v>
      </c>
      <c r="B412" s="61">
        <v>18590</v>
      </c>
      <c r="C412" s="66" t="s">
        <v>11395</v>
      </c>
      <c r="D412" s="63">
        <v>236</v>
      </c>
      <c r="E412" s="64" t="s">
        <v>10885</v>
      </c>
    </row>
    <row r="413" spans="1:5" ht="15" x14ac:dyDescent="0.2">
      <c r="A413" s="60">
        <v>412</v>
      </c>
      <c r="B413" s="61">
        <v>18596</v>
      </c>
      <c r="C413" s="66" t="s">
        <v>11396</v>
      </c>
      <c r="D413" s="63">
        <v>237</v>
      </c>
      <c r="E413" s="64" t="s">
        <v>12138</v>
      </c>
    </row>
    <row r="414" spans="1:5" ht="15" x14ac:dyDescent="0.2">
      <c r="A414" s="60">
        <v>413</v>
      </c>
      <c r="B414" s="61">
        <v>19789</v>
      </c>
      <c r="C414" s="66" t="s">
        <v>14809</v>
      </c>
      <c r="D414" s="63">
        <v>238</v>
      </c>
      <c r="E414" s="64" t="s">
        <v>12104</v>
      </c>
    </row>
    <row r="415" spans="1:5" ht="15" x14ac:dyDescent="0.2">
      <c r="A415" s="60">
        <v>414</v>
      </c>
      <c r="B415" s="61">
        <v>19792</v>
      </c>
      <c r="C415" s="62" t="s">
        <v>14810</v>
      </c>
      <c r="D415" s="63">
        <v>239</v>
      </c>
      <c r="E415" s="64" t="s">
        <v>11001</v>
      </c>
    </row>
    <row r="416" spans="1:5" ht="15" x14ac:dyDescent="0.2">
      <c r="A416" s="60">
        <v>415</v>
      </c>
      <c r="B416" s="61">
        <v>11121</v>
      </c>
      <c r="C416" s="62" t="s">
        <v>14811</v>
      </c>
      <c r="D416" s="63">
        <v>1</v>
      </c>
      <c r="E416" s="64" t="s">
        <v>13651</v>
      </c>
    </row>
    <row r="417" spans="1:5" ht="15" x14ac:dyDescent="0.2">
      <c r="A417" s="60">
        <v>416</v>
      </c>
      <c r="B417" s="61">
        <v>11140</v>
      </c>
      <c r="C417" s="62" t="s">
        <v>14812</v>
      </c>
      <c r="D417" s="63">
        <v>2</v>
      </c>
      <c r="E417" s="64" t="s">
        <v>12136</v>
      </c>
    </row>
    <row r="418" spans="1:5" ht="15" x14ac:dyDescent="0.2">
      <c r="A418" s="60">
        <v>417</v>
      </c>
      <c r="B418" s="61">
        <v>11141</v>
      </c>
      <c r="C418" s="66" t="s">
        <v>14813</v>
      </c>
      <c r="D418" s="63">
        <v>3</v>
      </c>
      <c r="E418" s="64" t="s">
        <v>12159</v>
      </c>
    </row>
    <row r="419" spans="1:5" ht="15" x14ac:dyDescent="0.2">
      <c r="A419" s="60">
        <v>418</v>
      </c>
      <c r="B419" s="61">
        <v>11196</v>
      </c>
      <c r="C419" s="62" t="s">
        <v>14814</v>
      </c>
      <c r="D419" s="63">
        <v>4</v>
      </c>
      <c r="E419" s="64" t="s">
        <v>12159</v>
      </c>
    </row>
    <row r="420" spans="1:5" ht="15" x14ac:dyDescent="0.2">
      <c r="A420" s="60">
        <v>419</v>
      </c>
      <c r="B420" s="61">
        <v>11889</v>
      </c>
      <c r="C420" s="62" t="s">
        <v>14815</v>
      </c>
      <c r="D420" s="63">
        <v>5</v>
      </c>
      <c r="E420" s="64" t="s">
        <v>12138</v>
      </c>
    </row>
    <row r="421" spans="1:5" ht="15" x14ac:dyDescent="0.2">
      <c r="A421" s="60">
        <v>420</v>
      </c>
      <c r="B421" s="61">
        <v>12266</v>
      </c>
      <c r="C421" s="62" t="s">
        <v>14816</v>
      </c>
      <c r="D421" s="63">
        <v>6</v>
      </c>
      <c r="E421" s="64" t="s">
        <v>12136</v>
      </c>
    </row>
    <row r="422" spans="1:5" ht="15" x14ac:dyDescent="0.2">
      <c r="A422" s="60">
        <v>421</v>
      </c>
      <c r="B422" s="61">
        <v>12282</v>
      </c>
      <c r="C422" s="62" t="s">
        <v>13432</v>
      </c>
      <c r="D422" s="63">
        <v>7</v>
      </c>
      <c r="E422" s="64" t="s">
        <v>12140</v>
      </c>
    </row>
    <row r="423" spans="1:5" ht="15" x14ac:dyDescent="0.2">
      <c r="A423" s="60">
        <v>422</v>
      </c>
      <c r="B423" s="61">
        <v>12529</v>
      </c>
      <c r="C423" s="62" t="s">
        <v>13433</v>
      </c>
      <c r="D423" s="63">
        <v>8</v>
      </c>
      <c r="E423" s="64" t="s">
        <v>12138</v>
      </c>
    </row>
    <row r="424" spans="1:5" ht="15" x14ac:dyDescent="0.2">
      <c r="A424" s="60">
        <v>423</v>
      </c>
      <c r="B424" s="61">
        <v>12531</v>
      </c>
      <c r="C424" s="62" t="s">
        <v>13662</v>
      </c>
      <c r="D424" s="63">
        <v>9</v>
      </c>
      <c r="E424" s="64" t="s">
        <v>13651</v>
      </c>
    </row>
    <row r="425" spans="1:5" ht="15" x14ac:dyDescent="0.2">
      <c r="A425" s="60">
        <v>424</v>
      </c>
      <c r="B425" s="61">
        <v>12533</v>
      </c>
      <c r="C425" s="66" t="s">
        <v>13663</v>
      </c>
      <c r="D425" s="63">
        <v>10</v>
      </c>
      <c r="E425" s="64" t="s">
        <v>14951</v>
      </c>
    </row>
    <row r="426" spans="1:5" ht="15" x14ac:dyDescent="0.2">
      <c r="A426" s="60">
        <v>425</v>
      </c>
      <c r="B426" s="61">
        <v>12680</v>
      </c>
      <c r="C426" s="62" t="s">
        <v>13664</v>
      </c>
      <c r="D426" s="63">
        <v>11</v>
      </c>
      <c r="E426" s="64" t="s">
        <v>12138</v>
      </c>
    </row>
    <row r="427" spans="1:5" ht="15" x14ac:dyDescent="0.2">
      <c r="A427" s="60">
        <v>426</v>
      </c>
      <c r="B427" s="61">
        <v>12689</v>
      </c>
      <c r="C427" s="62" t="s">
        <v>13665</v>
      </c>
      <c r="D427" s="63">
        <v>12</v>
      </c>
      <c r="E427" s="64" t="s">
        <v>12138</v>
      </c>
    </row>
    <row r="428" spans="1:5" ht="15" x14ac:dyDescent="0.2">
      <c r="A428" s="60">
        <v>427</v>
      </c>
      <c r="B428" s="61">
        <v>12736</v>
      </c>
      <c r="C428" s="66" t="s">
        <v>13666</v>
      </c>
      <c r="D428" s="63">
        <v>13</v>
      </c>
      <c r="E428" s="64" t="s">
        <v>12106</v>
      </c>
    </row>
    <row r="429" spans="1:5" ht="15" x14ac:dyDescent="0.2">
      <c r="A429" s="60">
        <v>428</v>
      </c>
      <c r="B429" s="61">
        <v>12738</v>
      </c>
      <c r="C429" s="66" t="s">
        <v>13667</v>
      </c>
      <c r="D429" s="63">
        <v>14</v>
      </c>
      <c r="E429" s="64" t="s">
        <v>12151</v>
      </c>
    </row>
    <row r="430" spans="1:5" ht="15" x14ac:dyDescent="0.2">
      <c r="A430" s="60">
        <v>429</v>
      </c>
      <c r="B430" s="61">
        <v>12740</v>
      </c>
      <c r="C430" s="66" t="s">
        <v>13668</v>
      </c>
      <c r="D430" s="63">
        <v>15</v>
      </c>
      <c r="E430" s="64" t="s">
        <v>12106</v>
      </c>
    </row>
    <row r="431" spans="1:5" ht="15" x14ac:dyDescent="0.2">
      <c r="A431" s="60">
        <v>430</v>
      </c>
      <c r="B431" s="61">
        <v>12741</v>
      </c>
      <c r="C431" s="66" t="s">
        <v>13669</v>
      </c>
      <c r="D431" s="63">
        <v>16</v>
      </c>
      <c r="E431" s="65">
        <v>6</v>
      </c>
    </row>
    <row r="432" spans="1:5" ht="15" x14ac:dyDescent="0.2">
      <c r="A432" s="60">
        <v>431</v>
      </c>
      <c r="B432" s="61">
        <v>12751</v>
      </c>
      <c r="C432" s="66" t="s">
        <v>13670</v>
      </c>
      <c r="D432" s="63">
        <v>17</v>
      </c>
      <c r="E432" s="64" t="s">
        <v>12104</v>
      </c>
    </row>
    <row r="433" spans="1:5" ht="15" x14ac:dyDescent="0.2">
      <c r="A433" s="60">
        <v>432</v>
      </c>
      <c r="B433" s="61">
        <v>12753</v>
      </c>
      <c r="C433" s="66" t="s">
        <v>13671</v>
      </c>
      <c r="D433" s="63">
        <v>18</v>
      </c>
      <c r="E433" s="64" t="s">
        <v>12138</v>
      </c>
    </row>
    <row r="434" spans="1:5" ht="15" x14ac:dyDescent="0.2">
      <c r="A434" s="60">
        <v>433</v>
      </c>
      <c r="B434" s="61">
        <v>13121</v>
      </c>
      <c r="C434" s="62" t="s">
        <v>13672</v>
      </c>
      <c r="D434" s="63">
        <v>19</v>
      </c>
      <c r="E434" s="64" t="s">
        <v>12138</v>
      </c>
    </row>
    <row r="435" spans="1:5" ht="15" x14ac:dyDescent="0.2">
      <c r="A435" s="60">
        <v>434</v>
      </c>
      <c r="B435" s="61">
        <v>13201</v>
      </c>
      <c r="C435" s="62" t="s">
        <v>13673</v>
      </c>
      <c r="D435" s="63">
        <v>20</v>
      </c>
      <c r="E435" s="64" t="s">
        <v>12138</v>
      </c>
    </row>
    <row r="436" spans="1:5" ht="15" x14ac:dyDescent="0.2">
      <c r="A436" s="60">
        <v>435</v>
      </c>
      <c r="B436" s="61">
        <v>13203</v>
      </c>
      <c r="C436" s="62" t="s">
        <v>13674</v>
      </c>
      <c r="D436" s="63">
        <v>21</v>
      </c>
      <c r="E436" s="64" t="s">
        <v>12159</v>
      </c>
    </row>
    <row r="437" spans="1:5" ht="15" x14ac:dyDescent="0.2">
      <c r="A437" s="60">
        <v>436</v>
      </c>
      <c r="B437" s="61">
        <v>13370</v>
      </c>
      <c r="C437" s="62" t="s">
        <v>13675</v>
      </c>
      <c r="D437" s="63">
        <v>22</v>
      </c>
      <c r="E437" s="64" t="s">
        <v>12159</v>
      </c>
    </row>
    <row r="438" spans="1:5" ht="15" x14ac:dyDescent="0.2">
      <c r="A438" s="60">
        <v>437</v>
      </c>
      <c r="B438" s="61">
        <v>13503</v>
      </c>
      <c r="C438" s="62" t="s">
        <v>13676</v>
      </c>
      <c r="D438" s="63">
        <v>23</v>
      </c>
      <c r="E438" s="65">
        <v>5</v>
      </c>
    </row>
    <row r="439" spans="1:5" ht="15" x14ac:dyDescent="0.2">
      <c r="A439" s="60">
        <v>438</v>
      </c>
      <c r="B439" s="61">
        <v>13505</v>
      </c>
      <c r="C439" s="62" t="s">
        <v>13677</v>
      </c>
      <c r="D439" s="63">
        <v>24</v>
      </c>
      <c r="E439" s="64" t="s">
        <v>13678</v>
      </c>
    </row>
    <row r="440" spans="1:5" ht="15" x14ac:dyDescent="0.2">
      <c r="A440" s="60">
        <v>439</v>
      </c>
      <c r="B440" s="61">
        <v>13507</v>
      </c>
      <c r="C440" s="62" t="s">
        <v>13679</v>
      </c>
      <c r="D440" s="63">
        <v>25</v>
      </c>
      <c r="E440" s="64" t="s">
        <v>13680</v>
      </c>
    </row>
    <row r="441" spans="1:5" ht="15" x14ac:dyDescent="0.2">
      <c r="A441" s="60">
        <v>440</v>
      </c>
      <c r="B441" s="61">
        <v>13509</v>
      </c>
      <c r="C441" s="62" t="s">
        <v>13681</v>
      </c>
      <c r="D441" s="63">
        <v>26</v>
      </c>
      <c r="E441" s="64" t="s">
        <v>13678</v>
      </c>
    </row>
    <row r="442" spans="1:5" ht="15" x14ac:dyDescent="0.2">
      <c r="A442" s="60">
        <v>441</v>
      </c>
      <c r="B442" s="61">
        <v>13511</v>
      </c>
      <c r="C442" s="62" t="s">
        <v>13682</v>
      </c>
      <c r="D442" s="63">
        <v>27</v>
      </c>
      <c r="E442" s="65">
        <v>5</v>
      </c>
    </row>
    <row r="443" spans="1:5" ht="15" x14ac:dyDescent="0.2">
      <c r="A443" s="60">
        <v>442</v>
      </c>
      <c r="B443" s="61">
        <v>13515</v>
      </c>
      <c r="C443" s="62" t="s">
        <v>13683</v>
      </c>
      <c r="D443" s="63">
        <v>28</v>
      </c>
      <c r="E443" s="64" t="s">
        <v>13766</v>
      </c>
    </row>
    <row r="444" spans="1:5" ht="15" x14ac:dyDescent="0.2">
      <c r="A444" s="60">
        <v>443</v>
      </c>
      <c r="B444" s="61">
        <v>13532</v>
      </c>
      <c r="C444" s="62" t="s">
        <v>13684</v>
      </c>
      <c r="D444" s="63">
        <v>29</v>
      </c>
      <c r="E444" s="65">
        <v>5</v>
      </c>
    </row>
    <row r="445" spans="1:5" ht="15" x14ac:dyDescent="0.2">
      <c r="A445" s="60">
        <v>444</v>
      </c>
      <c r="B445" s="61">
        <v>13534</v>
      </c>
      <c r="C445" s="62" t="s">
        <v>13685</v>
      </c>
      <c r="D445" s="63">
        <v>30</v>
      </c>
      <c r="E445" s="65">
        <v>4</v>
      </c>
    </row>
    <row r="446" spans="1:5" ht="15" x14ac:dyDescent="0.2">
      <c r="A446" s="60">
        <v>445</v>
      </c>
      <c r="B446" s="61">
        <v>13558</v>
      </c>
      <c r="C446" s="62" t="s">
        <v>13686</v>
      </c>
      <c r="D446" s="63">
        <v>31</v>
      </c>
      <c r="E446" s="64" t="s">
        <v>12106</v>
      </c>
    </row>
    <row r="447" spans="1:5" ht="15" x14ac:dyDescent="0.2">
      <c r="A447" s="60">
        <v>446</v>
      </c>
      <c r="B447" s="61">
        <v>13562</v>
      </c>
      <c r="C447" s="62" t="s">
        <v>13687</v>
      </c>
      <c r="D447" s="63">
        <v>32</v>
      </c>
      <c r="E447" s="64" t="s">
        <v>13766</v>
      </c>
    </row>
    <row r="448" spans="1:5" ht="15" x14ac:dyDescent="0.2">
      <c r="A448" s="60">
        <v>447</v>
      </c>
      <c r="B448" s="61">
        <v>13564</v>
      </c>
      <c r="C448" s="62" t="s">
        <v>13688</v>
      </c>
      <c r="D448" s="63">
        <v>33</v>
      </c>
      <c r="E448" s="64" t="s">
        <v>14951</v>
      </c>
    </row>
    <row r="449" spans="1:5" ht="15" x14ac:dyDescent="0.2">
      <c r="A449" s="60">
        <v>448</v>
      </c>
      <c r="B449" s="61">
        <v>13565</v>
      </c>
      <c r="C449" s="62" t="s">
        <v>15003</v>
      </c>
      <c r="D449" s="63">
        <v>34</v>
      </c>
      <c r="E449" s="64" t="s">
        <v>15004</v>
      </c>
    </row>
    <row r="450" spans="1:5" ht="15" x14ac:dyDescent="0.2">
      <c r="A450" s="60">
        <v>449</v>
      </c>
      <c r="B450" s="61">
        <v>13569</v>
      </c>
      <c r="C450" s="62" t="s">
        <v>13718</v>
      </c>
      <c r="D450" s="63">
        <v>35</v>
      </c>
      <c r="E450" s="65">
        <v>6</v>
      </c>
    </row>
    <row r="451" spans="1:5" ht="15" x14ac:dyDescent="0.2">
      <c r="A451" s="60">
        <v>450</v>
      </c>
      <c r="B451" s="61">
        <v>13583</v>
      </c>
      <c r="C451" s="62" t="s">
        <v>13719</v>
      </c>
      <c r="D451" s="63">
        <v>36</v>
      </c>
      <c r="E451" s="64" t="s">
        <v>12156</v>
      </c>
    </row>
    <row r="452" spans="1:5" ht="15" x14ac:dyDescent="0.2">
      <c r="A452" s="60">
        <v>451</v>
      </c>
      <c r="B452" s="61">
        <v>13589</v>
      </c>
      <c r="C452" s="66" t="s">
        <v>13720</v>
      </c>
      <c r="D452" s="63">
        <v>37</v>
      </c>
      <c r="E452" s="64" t="s">
        <v>13721</v>
      </c>
    </row>
    <row r="453" spans="1:5" ht="15" x14ac:dyDescent="0.2">
      <c r="A453" s="60">
        <v>452</v>
      </c>
      <c r="B453" s="61">
        <v>13600</v>
      </c>
      <c r="C453" s="62" t="s">
        <v>13722</v>
      </c>
      <c r="D453" s="63">
        <v>38</v>
      </c>
      <c r="E453" s="65">
        <v>5</v>
      </c>
    </row>
    <row r="454" spans="1:5" ht="15" x14ac:dyDescent="0.2">
      <c r="A454" s="60">
        <v>453</v>
      </c>
      <c r="B454" s="61">
        <v>13620</v>
      </c>
      <c r="C454" s="62" t="s">
        <v>13723</v>
      </c>
      <c r="D454" s="63">
        <v>39</v>
      </c>
      <c r="E454" s="64" t="s">
        <v>12151</v>
      </c>
    </row>
    <row r="455" spans="1:5" ht="15" x14ac:dyDescent="0.2">
      <c r="A455" s="60">
        <v>454</v>
      </c>
      <c r="B455" s="61">
        <v>13622</v>
      </c>
      <c r="C455" s="62" t="s">
        <v>13724</v>
      </c>
      <c r="D455" s="63">
        <v>40</v>
      </c>
      <c r="E455" s="65">
        <v>5</v>
      </c>
    </row>
    <row r="456" spans="1:5" ht="15" x14ac:dyDescent="0.2">
      <c r="A456" s="60">
        <v>455</v>
      </c>
      <c r="B456" s="61">
        <v>13662</v>
      </c>
      <c r="C456" s="66" t="s">
        <v>13725</v>
      </c>
      <c r="D456" s="63">
        <v>41</v>
      </c>
      <c r="E456" s="65">
        <v>6</v>
      </c>
    </row>
    <row r="457" spans="1:5" ht="15" x14ac:dyDescent="0.2">
      <c r="A457" s="60">
        <v>456</v>
      </c>
      <c r="B457" s="61">
        <v>13668</v>
      </c>
      <c r="C457" s="62" t="s">
        <v>13726</v>
      </c>
      <c r="D457" s="63">
        <v>42</v>
      </c>
      <c r="E457" s="65">
        <v>5</v>
      </c>
    </row>
    <row r="458" spans="1:5" ht="15" x14ac:dyDescent="0.2">
      <c r="A458" s="60">
        <v>457</v>
      </c>
      <c r="B458" s="61">
        <v>13681</v>
      </c>
      <c r="C458" s="62" t="s">
        <v>13727</v>
      </c>
      <c r="D458" s="63">
        <v>43</v>
      </c>
      <c r="E458" s="64" t="s">
        <v>13766</v>
      </c>
    </row>
    <row r="459" spans="1:5" ht="15" x14ac:dyDescent="0.2">
      <c r="A459" s="60">
        <v>458</v>
      </c>
      <c r="B459" s="61">
        <v>13683</v>
      </c>
      <c r="C459" s="62" t="s">
        <v>13518</v>
      </c>
      <c r="D459" s="63">
        <v>44</v>
      </c>
      <c r="E459" s="65">
        <v>6</v>
      </c>
    </row>
    <row r="460" spans="1:5" ht="15" x14ac:dyDescent="0.2">
      <c r="A460" s="60">
        <v>459</v>
      </c>
      <c r="B460" s="61">
        <v>13694</v>
      </c>
      <c r="C460" s="66" t="s">
        <v>13519</v>
      </c>
      <c r="D460" s="63">
        <v>45</v>
      </c>
      <c r="E460" s="65">
        <v>5</v>
      </c>
    </row>
    <row r="461" spans="1:5" ht="15" x14ac:dyDescent="0.2">
      <c r="A461" s="60">
        <v>460</v>
      </c>
      <c r="B461" s="61">
        <v>13706</v>
      </c>
      <c r="C461" s="62" t="s">
        <v>13520</v>
      </c>
      <c r="D461" s="63">
        <v>46</v>
      </c>
      <c r="E461" s="65">
        <v>5</v>
      </c>
    </row>
    <row r="462" spans="1:5" ht="15" x14ac:dyDescent="0.2">
      <c r="A462" s="60">
        <v>461</v>
      </c>
      <c r="B462" s="61">
        <v>13734</v>
      </c>
      <c r="C462" s="66" t="s">
        <v>13521</v>
      </c>
      <c r="D462" s="63">
        <v>47</v>
      </c>
      <c r="E462" s="65">
        <v>6</v>
      </c>
    </row>
    <row r="463" spans="1:5" ht="15" x14ac:dyDescent="0.2">
      <c r="A463" s="60">
        <v>462</v>
      </c>
      <c r="B463" s="61">
        <v>13736</v>
      </c>
      <c r="C463" s="62" t="s">
        <v>13522</v>
      </c>
      <c r="D463" s="63">
        <v>48</v>
      </c>
      <c r="E463" s="64" t="s">
        <v>13721</v>
      </c>
    </row>
    <row r="464" spans="1:5" ht="15" x14ac:dyDescent="0.2">
      <c r="A464" s="60">
        <v>463</v>
      </c>
      <c r="B464" s="61">
        <v>13753</v>
      </c>
      <c r="C464" s="62" t="s">
        <v>13523</v>
      </c>
      <c r="D464" s="63">
        <v>49</v>
      </c>
      <c r="E464" s="65">
        <v>6</v>
      </c>
    </row>
    <row r="465" spans="1:5" ht="15" x14ac:dyDescent="0.2">
      <c r="A465" s="60">
        <v>464</v>
      </c>
      <c r="B465" s="61">
        <v>13755</v>
      </c>
      <c r="C465" s="62" t="s">
        <v>13524</v>
      </c>
      <c r="D465" s="63">
        <v>50</v>
      </c>
      <c r="E465" s="64" t="s">
        <v>12106</v>
      </c>
    </row>
    <row r="466" spans="1:5" ht="15" x14ac:dyDescent="0.2">
      <c r="A466" s="60">
        <v>465</v>
      </c>
      <c r="B466" s="61">
        <v>13769</v>
      </c>
      <c r="C466" s="62" t="s">
        <v>13525</v>
      </c>
      <c r="D466" s="63">
        <v>51</v>
      </c>
      <c r="E466" s="65">
        <v>5</v>
      </c>
    </row>
    <row r="467" spans="1:5" ht="15" x14ac:dyDescent="0.2">
      <c r="A467" s="60">
        <v>466</v>
      </c>
      <c r="B467" s="61">
        <v>13771</v>
      </c>
      <c r="C467" s="62" t="s">
        <v>13526</v>
      </c>
      <c r="D467" s="63">
        <v>52</v>
      </c>
      <c r="E467" s="64" t="s">
        <v>13680</v>
      </c>
    </row>
    <row r="468" spans="1:5" ht="15" x14ac:dyDescent="0.2">
      <c r="A468" s="60">
        <v>467</v>
      </c>
      <c r="B468" s="61">
        <v>13781</v>
      </c>
      <c r="C468" s="66" t="s">
        <v>13527</v>
      </c>
      <c r="D468" s="63">
        <v>53</v>
      </c>
      <c r="E468" s="65">
        <v>6</v>
      </c>
    </row>
    <row r="469" spans="1:5" ht="15" x14ac:dyDescent="0.2">
      <c r="A469" s="60">
        <v>468</v>
      </c>
      <c r="B469" s="61">
        <v>13783</v>
      </c>
      <c r="C469" s="62" t="s">
        <v>13528</v>
      </c>
      <c r="D469" s="63">
        <v>54</v>
      </c>
      <c r="E469" s="64" t="s">
        <v>13721</v>
      </c>
    </row>
    <row r="470" spans="1:5" ht="15" x14ac:dyDescent="0.2">
      <c r="A470" s="60">
        <v>469</v>
      </c>
      <c r="B470" s="61">
        <v>13788</v>
      </c>
      <c r="C470" s="62" t="s">
        <v>13529</v>
      </c>
      <c r="D470" s="63">
        <v>55</v>
      </c>
      <c r="E470" s="64" t="s">
        <v>12106</v>
      </c>
    </row>
    <row r="471" spans="1:5" ht="15" x14ac:dyDescent="0.2">
      <c r="A471" s="60">
        <v>470</v>
      </c>
      <c r="B471" s="61">
        <v>13817</v>
      </c>
      <c r="C471" s="62" t="s">
        <v>12090</v>
      </c>
      <c r="D471" s="63">
        <v>56</v>
      </c>
      <c r="E471" s="65">
        <v>4</v>
      </c>
    </row>
    <row r="472" spans="1:5" ht="15" x14ac:dyDescent="0.2">
      <c r="A472" s="60">
        <v>471</v>
      </c>
      <c r="B472" s="61">
        <v>13830</v>
      </c>
      <c r="C472" s="62" t="s">
        <v>12091</v>
      </c>
      <c r="D472" s="63">
        <v>57</v>
      </c>
      <c r="E472" s="65">
        <v>4</v>
      </c>
    </row>
    <row r="473" spans="1:5" ht="15" x14ac:dyDescent="0.2">
      <c r="A473" s="60">
        <v>472</v>
      </c>
      <c r="B473" s="61">
        <v>13832</v>
      </c>
      <c r="C473" s="62" t="s">
        <v>15809</v>
      </c>
      <c r="D473" s="63">
        <v>58</v>
      </c>
      <c r="E473" s="64" t="s">
        <v>13721</v>
      </c>
    </row>
    <row r="474" spans="1:5" ht="15" x14ac:dyDescent="0.2">
      <c r="A474" s="60">
        <v>473</v>
      </c>
      <c r="B474" s="61">
        <v>13853</v>
      </c>
      <c r="C474" s="62" t="s">
        <v>15810</v>
      </c>
      <c r="D474" s="63">
        <v>59</v>
      </c>
      <c r="E474" s="64" t="s">
        <v>12156</v>
      </c>
    </row>
    <row r="475" spans="1:5" ht="15" x14ac:dyDescent="0.2">
      <c r="A475" s="60">
        <v>474</v>
      </c>
      <c r="B475" s="61">
        <v>13856</v>
      </c>
      <c r="C475" s="62" t="s">
        <v>15811</v>
      </c>
      <c r="D475" s="63">
        <v>60</v>
      </c>
      <c r="E475" s="65">
        <v>5</v>
      </c>
    </row>
    <row r="476" spans="1:5" ht="15" x14ac:dyDescent="0.2">
      <c r="A476" s="60">
        <v>475</v>
      </c>
      <c r="B476" s="61">
        <v>13860</v>
      </c>
      <c r="C476" s="62" t="s">
        <v>15812</v>
      </c>
      <c r="D476" s="63">
        <v>61</v>
      </c>
      <c r="E476" s="65">
        <v>5</v>
      </c>
    </row>
    <row r="477" spans="1:5" ht="15" x14ac:dyDescent="0.2">
      <c r="A477" s="60">
        <v>476</v>
      </c>
      <c r="B477" s="61">
        <v>13862</v>
      </c>
      <c r="C477" s="62" t="s">
        <v>15813</v>
      </c>
      <c r="D477" s="63">
        <v>62</v>
      </c>
      <c r="E477" s="65">
        <v>4</v>
      </c>
    </row>
    <row r="478" spans="1:5" ht="15" x14ac:dyDescent="0.2">
      <c r="A478" s="60">
        <v>477</v>
      </c>
      <c r="B478" s="61">
        <v>13876</v>
      </c>
      <c r="C478" s="66" t="s">
        <v>15814</v>
      </c>
      <c r="D478" s="63">
        <v>63</v>
      </c>
      <c r="E478" s="65">
        <v>5</v>
      </c>
    </row>
    <row r="479" spans="1:5" ht="15" x14ac:dyDescent="0.2">
      <c r="A479" s="60">
        <v>478</v>
      </c>
      <c r="B479" s="61">
        <v>13878</v>
      </c>
      <c r="C479" s="62" t="s">
        <v>15815</v>
      </c>
      <c r="D479" s="63">
        <v>64</v>
      </c>
      <c r="E479" s="65">
        <v>5</v>
      </c>
    </row>
    <row r="480" spans="1:5" ht="15" x14ac:dyDescent="0.2">
      <c r="A480" s="60">
        <v>479</v>
      </c>
      <c r="B480" s="61">
        <v>13884</v>
      </c>
      <c r="C480" s="62" t="s">
        <v>13559</v>
      </c>
      <c r="D480" s="63">
        <v>65</v>
      </c>
      <c r="E480" s="64" t="s">
        <v>12106</v>
      </c>
    </row>
    <row r="481" spans="1:5" ht="15" x14ac:dyDescent="0.2">
      <c r="A481" s="60">
        <v>480</v>
      </c>
      <c r="B481" s="61">
        <v>13904</v>
      </c>
      <c r="C481" s="62" t="s">
        <v>13560</v>
      </c>
      <c r="D481" s="63">
        <v>66</v>
      </c>
      <c r="E481" s="65">
        <v>5</v>
      </c>
    </row>
    <row r="482" spans="1:5" ht="15" x14ac:dyDescent="0.2">
      <c r="A482" s="60">
        <v>481</v>
      </c>
      <c r="B482" s="61">
        <v>14014</v>
      </c>
      <c r="C482" s="62" t="s">
        <v>13561</v>
      </c>
      <c r="D482" s="63">
        <v>67</v>
      </c>
      <c r="E482" s="65">
        <v>4</v>
      </c>
    </row>
    <row r="483" spans="1:5" ht="15" x14ac:dyDescent="0.2">
      <c r="A483" s="60">
        <v>482</v>
      </c>
      <c r="B483" s="61">
        <v>14082</v>
      </c>
      <c r="C483" s="62" t="s">
        <v>13562</v>
      </c>
      <c r="D483" s="63">
        <v>68</v>
      </c>
      <c r="E483" s="64" t="s">
        <v>15004</v>
      </c>
    </row>
    <row r="484" spans="1:5" ht="15" x14ac:dyDescent="0.2">
      <c r="A484" s="60">
        <v>483</v>
      </c>
      <c r="B484" s="61">
        <v>14114</v>
      </c>
      <c r="C484" s="62" t="s">
        <v>13563</v>
      </c>
      <c r="D484" s="63">
        <v>69</v>
      </c>
      <c r="E484" s="65">
        <v>5</v>
      </c>
    </row>
    <row r="485" spans="1:5" ht="15" x14ac:dyDescent="0.2">
      <c r="A485" s="60">
        <v>484</v>
      </c>
      <c r="B485" s="61">
        <v>14115</v>
      </c>
      <c r="C485" s="62" t="s">
        <v>13564</v>
      </c>
      <c r="D485" s="63">
        <v>70</v>
      </c>
      <c r="E485" s="65">
        <v>4</v>
      </c>
    </row>
    <row r="486" spans="1:5" ht="15" x14ac:dyDescent="0.2">
      <c r="A486" s="60">
        <v>485</v>
      </c>
      <c r="B486" s="61">
        <v>14117</v>
      </c>
      <c r="C486" s="62" t="s">
        <v>13565</v>
      </c>
      <c r="D486" s="63">
        <v>71</v>
      </c>
      <c r="E486" s="65">
        <v>3</v>
      </c>
    </row>
    <row r="487" spans="1:5" ht="15" x14ac:dyDescent="0.2">
      <c r="A487" s="60">
        <v>486</v>
      </c>
      <c r="B487" s="61">
        <v>14119</v>
      </c>
      <c r="C487" s="62" t="s">
        <v>12170</v>
      </c>
      <c r="D487" s="63">
        <v>72</v>
      </c>
      <c r="E487" s="64" t="s">
        <v>12146</v>
      </c>
    </row>
    <row r="488" spans="1:5" ht="15" x14ac:dyDescent="0.2">
      <c r="A488" s="60">
        <v>487</v>
      </c>
      <c r="B488" s="61">
        <v>14183</v>
      </c>
      <c r="C488" s="62" t="s">
        <v>12171</v>
      </c>
      <c r="D488" s="63">
        <v>73</v>
      </c>
      <c r="E488" s="64" t="s">
        <v>12151</v>
      </c>
    </row>
    <row r="489" spans="1:5" ht="15" x14ac:dyDescent="0.2">
      <c r="A489" s="60">
        <v>488</v>
      </c>
      <c r="B489" s="61">
        <v>14199</v>
      </c>
      <c r="C489" s="62" t="s">
        <v>12172</v>
      </c>
      <c r="D489" s="63">
        <v>74</v>
      </c>
      <c r="E489" s="64" t="s">
        <v>15004</v>
      </c>
    </row>
    <row r="490" spans="1:5" ht="15" x14ac:dyDescent="0.2">
      <c r="A490" s="60">
        <v>489</v>
      </c>
      <c r="B490" s="61">
        <v>14273</v>
      </c>
      <c r="C490" s="62" t="s">
        <v>12173</v>
      </c>
      <c r="D490" s="63">
        <v>75</v>
      </c>
      <c r="E490" s="64" t="s">
        <v>13766</v>
      </c>
    </row>
    <row r="491" spans="1:5" ht="15" x14ac:dyDescent="0.2">
      <c r="A491" s="60">
        <v>490</v>
      </c>
      <c r="B491" s="61">
        <v>14275</v>
      </c>
      <c r="C491" s="62" t="s">
        <v>12174</v>
      </c>
      <c r="D491" s="63">
        <v>76</v>
      </c>
      <c r="E491" s="64" t="s">
        <v>12151</v>
      </c>
    </row>
    <row r="492" spans="1:5" ht="15" x14ac:dyDescent="0.2">
      <c r="A492" s="60">
        <v>491</v>
      </c>
      <c r="B492" s="61">
        <v>14277</v>
      </c>
      <c r="C492" s="62" t="s">
        <v>12175</v>
      </c>
      <c r="D492" s="63">
        <v>77</v>
      </c>
      <c r="E492" s="64" t="s">
        <v>12151</v>
      </c>
    </row>
    <row r="493" spans="1:5" ht="15" x14ac:dyDescent="0.2">
      <c r="A493" s="60">
        <v>492</v>
      </c>
      <c r="B493" s="61">
        <v>14288</v>
      </c>
      <c r="C493" s="62" t="s">
        <v>12176</v>
      </c>
      <c r="D493" s="63">
        <v>78</v>
      </c>
      <c r="E493" s="64" t="s">
        <v>15004</v>
      </c>
    </row>
    <row r="494" spans="1:5" ht="15" x14ac:dyDescent="0.2">
      <c r="A494" s="60">
        <v>493</v>
      </c>
      <c r="B494" s="61">
        <v>14291</v>
      </c>
      <c r="C494" s="66" t="s">
        <v>12177</v>
      </c>
      <c r="D494" s="63">
        <v>79</v>
      </c>
      <c r="E494" s="65">
        <v>5</v>
      </c>
    </row>
    <row r="495" spans="1:5" ht="15" x14ac:dyDescent="0.2">
      <c r="A495" s="60">
        <v>494</v>
      </c>
      <c r="B495" s="61">
        <v>14293</v>
      </c>
      <c r="C495" s="62" t="s">
        <v>12178</v>
      </c>
      <c r="D495" s="63">
        <v>80</v>
      </c>
      <c r="E495" s="64" t="s">
        <v>13678</v>
      </c>
    </row>
    <row r="496" spans="1:5" ht="15" x14ac:dyDescent="0.2">
      <c r="A496" s="60">
        <v>495</v>
      </c>
      <c r="B496" s="61">
        <v>14303</v>
      </c>
      <c r="C496" s="62" t="s">
        <v>12179</v>
      </c>
      <c r="D496" s="63">
        <v>81</v>
      </c>
      <c r="E496" s="64" t="s">
        <v>15004</v>
      </c>
    </row>
    <row r="497" spans="1:5" ht="15" x14ac:dyDescent="0.2">
      <c r="A497" s="60">
        <v>496</v>
      </c>
      <c r="B497" s="61">
        <v>14324</v>
      </c>
      <c r="C497" s="62" t="s">
        <v>12180</v>
      </c>
      <c r="D497" s="63">
        <v>82</v>
      </c>
      <c r="E497" s="65">
        <v>5</v>
      </c>
    </row>
    <row r="498" spans="1:5" ht="15" x14ac:dyDescent="0.2">
      <c r="A498" s="60">
        <v>497</v>
      </c>
      <c r="B498" s="61">
        <v>14379</v>
      </c>
      <c r="C498" s="62" t="s">
        <v>12181</v>
      </c>
      <c r="D498" s="63">
        <v>83</v>
      </c>
      <c r="E498" s="65">
        <v>4</v>
      </c>
    </row>
    <row r="499" spans="1:5" ht="15" x14ac:dyDescent="0.2">
      <c r="A499" s="60">
        <v>498</v>
      </c>
      <c r="B499" s="61">
        <v>14390</v>
      </c>
      <c r="C499" s="62" t="s">
        <v>12182</v>
      </c>
      <c r="D499" s="63">
        <v>84</v>
      </c>
      <c r="E499" s="64" t="s">
        <v>12156</v>
      </c>
    </row>
    <row r="500" spans="1:5" ht="15" x14ac:dyDescent="0.2">
      <c r="A500" s="60">
        <v>499</v>
      </c>
      <c r="B500" s="61">
        <v>14397</v>
      </c>
      <c r="C500" s="62" t="s">
        <v>12183</v>
      </c>
      <c r="D500" s="63">
        <v>85</v>
      </c>
      <c r="E500" s="64" t="s">
        <v>12106</v>
      </c>
    </row>
    <row r="501" spans="1:5" ht="15" x14ac:dyDescent="0.2">
      <c r="A501" s="60">
        <v>500</v>
      </c>
      <c r="B501" s="61">
        <v>14407</v>
      </c>
      <c r="C501" s="62" t="s">
        <v>12184</v>
      </c>
      <c r="D501" s="63">
        <v>86</v>
      </c>
      <c r="E501" s="64" t="s">
        <v>12144</v>
      </c>
    </row>
    <row r="502" spans="1:5" ht="15" x14ac:dyDescent="0.2">
      <c r="A502" s="60">
        <v>501</v>
      </c>
      <c r="B502" s="61">
        <v>14411</v>
      </c>
      <c r="C502" s="62" t="s">
        <v>12185</v>
      </c>
      <c r="D502" s="63">
        <v>87</v>
      </c>
      <c r="E502" s="64" t="s">
        <v>12104</v>
      </c>
    </row>
    <row r="503" spans="1:5" ht="15" x14ac:dyDescent="0.2">
      <c r="A503" s="60">
        <v>502</v>
      </c>
      <c r="B503" s="61">
        <v>14413</v>
      </c>
      <c r="C503" s="62" t="s">
        <v>12186</v>
      </c>
      <c r="D503" s="63">
        <v>88</v>
      </c>
      <c r="E503" s="64" t="s">
        <v>12156</v>
      </c>
    </row>
    <row r="504" spans="1:5" ht="15" x14ac:dyDescent="0.2">
      <c r="A504" s="60">
        <v>503</v>
      </c>
      <c r="B504" s="61">
        <v>14480</v>
      </c>
      <c r="C504" s="62" t="s">
        <v>12191</v>
      </c>
      <c r="D504" s="63">
        <v>89</v>
      </c>
      <c r="E504" s="64" t="s">
        <v>13721</v>
      </c>
    </row>
    <row r="505" spans="1:5" ht="15" x14ac:dyDescent="0.2">
      <c r="A505" s="60">
        <v>504</v>
      </c>
      <c r="B505" s="61">
        <v>14554</v>
      </c>
      <c r="C505" s="62" t="s">
        <v>12192</v>
      </c>
      <c r="D505" s="63">
        <v>90</v>
      </c>
      <c r="E505" s="64" t="s">
        <v>11050</v>
      </c>
    </row>
    <row r="506" spans="1:5" ht="15" x14ac:dyDescent="0.2">
      <c r="A506" s="60">
        <v>505</v>
      </c>
      <c r="B506" s="61">
        <v>14558</v>
      </c>
      <c r="C506" s="66" t="s">
        <v>12193</v>
      </c>
      <c r="D506" s="63">
        <v>91</v>
      </c>
      <c r="E506" s="64" t="s">
        <v>12138</v>
      </c>
    </row>
    <row r="507" spans="1:5" ht="15" x14ac:dyDescent="0.2">
      <c r="A507" s="60">
        <v>506</v>
      </c>
      <c r="B507" s="61">
        <v>14571</v>
      </c>
      <c r="C507" s="62" t="s">
        <v>12194</v>
      </c>
      <c r="D507" s="63">
        <v>92</v>
      </c>
      <c r="E507" s="64" t="s">
        <v>12138</v>
      </c>
    </row>
    <row r="508" spans="1:5" ht="15" x14ac:dyDescent="0.2">
      <c r="A508" s="60">
        <v>507</v>
      </c>
      <c r="B508" s="61">
        <v>14575</v>
      </c>
      <c r="C508" s="62" t="s">
        <v>12195</v>
      </c>
      <c r="D508" s="63">
        <v>93</v>
      </c>
      <c r="E508" s="64" t="s">
        <v>11050</v>
      </c>
    </row>
    <row r="509" spans="1:5" ht="15" x14ac:dyDescent="0.2">
      <c r="A509" s="60">
        <v>508</v>
      </c>
      <c r="B509" s="61">
        <v>14577</v>
      </c>
      <c r="C509" s="62" t="s">
        <v>12196</v>
      </c>
      <c r="D509" s="63">
        <v>94</v>
      </c>
      <c r="E509" s="64" t="s">
        <v>12138</v>
      </c>
    </row>
    <row r="510" spans="1:5" ht="15" x14ac:dyDescent="0.2">
      <c r="A510" s="60">
        <v>509</v>
      </c>
      <c r="B510" s="61">
        <v>14582</v>
      </c>
      <c r="C510" s="62" t="s">
        <v>13572</v>
      </c>
      <c r="D510" s="63">
        <v>95</v>
      </c>
      <c r="E510" s="64" t="s">
        <v>12138</v>
      </c>
    </row>
    <row r="511" spans="1:5" ht="15" x14ac:dyDescent="0.2">
      <c r="A511" s="60">
        <v>510</v>
      </c>
      <c r="B511" s="61">
        <v>14587</v>
      </c>
      <c r="C511" s="62" t="s">
        <v>13573</v>
      </c>
      <c r="D511" s="63">
        <v>96</v>
      </c>
      <c r="E511" s="64" t="s">
        <v>12138</v>
      </c>
    </row>
    <row r="512" spans="1:5" ht="15" x14ac:dyDescent="0.2">
      <c r="A512" s="60">
        <v>511</v>
      </c>
      <c r="B512" s="61">
        <v>14601</v>
      </c>
      <c r="C512" s="62" t="s">
        <v>11542</v>
      </c>
      <c r="D512" s="63">
        <v>97</v>
      </c>
      <c r="E512" s="64" t="s">
        <v>12153</v>
      </c>
    </row>
    <row r="513" spans="1:5" ht="15" x14ac:dyDescent="0.2">
      <c r="A513" s="60">
        <v>512</v>
      </c>
      <c r="B513" s="61">
        <v>14603</v>
      </c>
      <c r="C513" s="62" t="s">
        <v>11543</v>
      </c>
      <c r="D513" s="63">
        <v>98</v>
      </c>
      <c r="E513" s="64" t="s">
        <v>12138</v>
      </c>
    </row>
    <row r="514" spans="1:5" ht="15" x14ac:dyDescent="0.2">
      <c r="A514" s="60">
        <v>513</v>
      </c>
      <c r="B514" s="61">
        <v>14612</v>
      </c>
      <c r="C514" s="62" t="s">
        <v>11544</v>
      </c>
      <c r="D514" s="63">
        <v>99</v>
      </c>
      <c r="E514" s="64" t="s">
        <v>12153</v>
      </c>
    </row>
    <row r="515" spans="1:5" ht="15" x14ac:dyDescent="0.2">
      <c r="A515" s="60">
        <v>514</v>
      </c>
      <c r="B515" s="61">
        <v>14614</v>
      </c>
      <c r="C515" s="62" t="s">
        <v>11545</v>
      </c>
      <c r="D515" s="63">
        <v>100</v>
      </c>
      <c r="E515" s="64" t="s">
        <v>12153</v>
      </c>
    </row>
    <row r="516" spans="1:5" ht="15" x14ac:dyDescent="0.2">
      <c r="A516" s="60">
        <v>515</v>
      </c>
      <c r="B516" s="61">
        <v>14621</v>
      </c>
      <c r="C516" s="66" t="s">
        <v>11546</v>
      </c>
      <c r="D516" s="63">
        <v>101</v>
      </c>
      <c r="E516" s="64" t="s">
        <v>12138</v>
      </c>
    </row>
    <row r="517" spans="1:5" ht="15" x14ac:dyDescent="0.2">
      <c r="A517" s="60">
        <v>516</v>
      </c>
      <c r="B517" s="61">
        <v>14624</v>
      </c>
      <c r="C517" s="66" t="s">
        <v>11547</v>
      </c>
      <c r="D517" s="63">
        <v>102</v>
      </c>
      <c r="E517" s="64" t="s">
        <v>12153</v>
      </c>
    </row>
    <row r="518" spans="1:5" ht="15" x14ac:dyDescent="0.2">
      <c r="A518" s="60">
        <v>517</v>
      </c>
      <c r="B518" s="61">
        <v>14626</v>
      </c>
      <c r="C518" s="66" t="s">
        <v>11548</v>
      </c>
      <c r="D518" s="63">
        <v>103</v>
      </c>
      <c r="E518" s="64" t="s">
        <v>12138</v>
      </c>
    </row>
    <row r="519" spans="1:5" ht="15" x14ac:dyDescent="0.2">
      <c r="A519" s="60">
        <v>518</v>
      </c>
      <c r="B519" s="61">
        <v>14627</v>
      </c>
      <c r="C519" s="66" t="s">
        <v>11549</v>
      </c>
      <c r="D519" s="63">
        <v>104</v>
      </c>
      <c r="E519" s="64" t="s">
        <v>12138</v>
      </c>
    </row>
    <row r="520" spans="1:5" ht="15" x14ac:dyDescent="0.2">
      <c r="A520" s="60">
        <v>519</v>
      </c>
      <c r="B520" s="61">
        <v>14629</v>
      </c>
      <c r="C520" s="66" t="s">
        <v>11550</v>
      </c>
      <c r="D520" s="63">
        <v>105</v>
      </c>
      <c r="E520" s="64" t="s">
        <v>12153</v>
      </c>
    </row>
    <row r="521" spans="1:5" ht="15" x14ac:dyDescent="0.2">
      <c r="A521" s="60">
        <v>520</v>
      </c>
      <c r="B521" s="61">
        <v>14633</v>
      </c>
      <c r="C521" s="62" t="s">
        <v>9710</v>
      </c>
      <c r="D521" s="63">
        <v>106</v>
      </c>
      <c r="E521" s="64" t="s">
        <v>12138</v>
      </c>
    </row>
    <row r="522" spans="1:5" ht="15" x14ac:dyDescent="0.2">
      <c r="A522" s="60">
        <v>521</v>
      </c>
      <c r="B522" s="61">
        <v>14635</v>
      </c>
      <c r="C522" s="62" t="s">
        <v>9711</v>
      </c>
      <c r="D522" s="63">
        <v>107</v>
      </c>
      <c r="E522" s="64" t="s">
        <v>12138</v>
      </c>
    </row>
    <row r="523" spans="1:5" ht="15" x14ac:dyDescent="0.2">
      <c r="A523" s="60">
        <v>522</v>
      </c>
      <c r="B523" s="61">
        <v>14637</v>
      </c>
      <c r="C523" s="62" t="s">
        <v>9712</v>
      </c>
      <c r="D523" s="63">
        <v>108</v>
      </c>
      <c r="E523" s="64" t="s">
        <v>12138</v>
      </c>
    </row>
    <row r="524" spans="1:5" ht="15" x14ac:dyDescent="0.2">
      <c r="A524" s="60">
        <v>523</v>
      </c>
      <c r="B524" s="61">
        <v>14641</v>
      </c>
      <c r="C524" s="62" t="s">
        <v>9713</v>
      </c>
      <c r="D524" s="63">
        <v>109</v>
      </c>
      <c r="E524" s="64" t="s">
        <v>12153</v>
      </c>
    </row>
    <row r="525" spans="1:5" ht="15" x14ac:dyDescent="0.2">
      <c r="A525" s="60">
        <v>524</v>
      </c>
      <c r="B525" s="61">
        <v>14642</v>
      </c>
      <c r="C525" s="62" t="s">
        <v>9714</v>
      </c>
      <c r="D525" s="63">
        <v>110</v>
      </c>
      <c r="E525" s="64" t="s">
        <v>12138</v>
      </c>
    </row>
    <row r="526" spans="1:5" ht="15" x14ac:dyDescent="0.2">
      <c r="A526" s="60">
        <v>525</v>
      </c>
      <c r="B526" s="61">
        <v>14645</v>
      </c>
      <c r="C526" s="62" t="s">
        <v>9715</v>
      </c>
      <c r="D526" s="63">
        <v>111</v>
      </c>
      <c r="E526" s="64" t="s">
        <v>11050</v>
      </c>
    </row>
    <row r="527" spans="1:5" ht="15" x14ac:dyDescent="0.2">
      <c r="A527" s="60">
        <v>526</v>
      </c>
      <c r="B527" s="61">
        <v>14652</v>
      </c>
      <c r="C527" s="62" t="s">
        <v>10825</v>
      </c>
      <c r="D527" s="63">
        <v>112</v>
      </c>
      <c r="E527" s="64" t="s">
        <v>12138</v>
      </c>
    </row>
    <row r="528" spans="1:5" ht="15" x14ac:dyDescent="0.2">
      <c r="A528" s="60">
        <v>527</v>
      </c>
      <c r="B528" s="61">
        <v>14656</v>
      </c>
      <c r="C528" s="62" t="s">
        <v>10826</v>
      </c>
      <c r="D528" s="63">
        <v>113</v>
      </c>
      <c r="E528" s="64" t="s">
        <v>12138</v>
      </c>
    </row>
    <row r="529" spans="1:5" ht="15" x14ac:dyDescent="0.2">
      <c r="A529" s="60">
        <v>528</v>
      </c>
      <c r="B529" s="61">
        <v>14703</v>
      </c>
      <c r="C529" s="62" t="s">
        <v>10827</v>
      </c>
      <c r="D529" s="63">
        <v>114</v>
      </c>
      <c r="E529" s="64" t="s">
        <v>12159</v>
      </c>
    </row>
    <row r="530" spans="1:5" ht="15" x14ac:dyDescent="0.2">
      <c r="A530" s="60">
        <v>529</v>
      </c>
      <c r="B530" s="61">
        <v>14977</v>
      </c>
      <c r="C530" s="62" t="s">
        <v>10828</v>
      </c>
      <c r="D530" s="63">
        <v>115</v>
      </c>
      <c r="E530" s="64" t="s">
        <v>13680</v>
      </c>
    </row>
    <row r="531" spans="1:5" ht="15" x14ac:dyDescent="0.2">
      <c r="A531" s="60">
        <v>530</v>
      </c>
      <c r="B531" s="61">
        <v>14993</v>
      </c>
      <c r="C531" s="62" t="s">
        <v>10829</v>
      </c>
      <c r="D531" s="63">
        <v>116</v>
      </c>
      <c r="E531" s="64" t="s">
        <v>13721</v>
      </c>
    </row>
    <row r="532" spans="1:5" ht="15" x14ac:dyDescent="0.2">
      <c r="A532" s="60">
        <v>531</v>
      </c>
      <c r="B532" s="61">
        <v>15214</v>
      </c>
      <c r="C532" s="66" t="s">
        <v>10830</v>
      </c>
      <c r="D532" s="63">
        <v>117</v>
      </c>
      <c r="E532" s="64" t="s">
        <v>12138</v>
      </c>
    </row>
    <row r="533" spans="1:5" ht="15" x14ac:dyDescent="0.2">
      <c r="A533" s="60">
        <v>532</v>
      </c>
      <c r="B533" s="61">
        <v>15216</v>
      </c>
      <c r="C533" s="66" t="s">
        <v>10831</v>
      </c>
      <c r="D533" s="63">
        <v>118</v>
      </c>
      <c r="E533" s="64" t="s">
        <v>12104</v>
      </c>
    </row>
    <row r="534" spans="1:5" ht="15" x14ac:dyDescent="0.2">
      <c r="A534" s="60">
        <v>533</v>
      </c>
      <c r="B534" s="61">
        <v>15220</v>
      </c>
      <c r="C534" s="66" t="s">
        <v>10832</v>
      </c>
      <c r="D534" s="63">
        <v>119</v>
      </c>
      <c r="E534" s="64" t="s">
        <v>12138</v>
      </c>
    </row>
    <row r="535" spans="1:5" ht="15" x14ac:dyDescent="0.2">
      <c r="A535" s="60">
        <v>534</v>
      </c>
      <c r="B535" s="61">
        <v>15222</v>
      </c>
      <c r="C535" s="66" t="s">
        <v>10833</v>
      </c>
      <c r="D535" s="63">
        <v>120</v>
      </c>
      <c r="E535" s="64" t="s">
        <v>14951</v>
      </c>
    </row>
    <row r="536" spans="1:5" ht="15" x14ac:dyDescent="0.2">
      <c r="A536" s="60">
        <v>535</v>
      </c>
      <c r="B536" s="61">
        <v>15224</v>
      </c>
      <c r="C536" s="62" t="s">
        <v>10834</v>
      </c>
      <c r="D536" s="63">
        <v>121</v>
      </c>
      <c r="E536" s="64" t="s">
        <v>12138</v>
      </c>
    </row>
    <row r="537" spans="1:5" ht="15" x14ac:dyDescent="0.2">
      <c r="A537" s="60">
        <v>536</v>
      </c>
      <c r="B537" s="61">
        <v>15416</v>
      </c>
      <c r="C537" s="62" t="s">
        <v>10835</v>
      </c>
      <c r="D537" s="63">
        <v>122</v>
      </c>
      <c r="E537" s="64" t="s">
        <v>12153</v>
      </c>
    </row>
    <row r="538" spans="1:5" ht="15" x14ac:dyDescent="0.2">
      <c r="A538" s="60">
        <v>537</v>
      </c>
      <c r="B538" s="61">
        <v>16071</v>
      </c>
      <c r="C538" s="66" t="s">
        <v>10836</v>
      </c>
      <c r="D538" s="63">
        <v>123</v>
      </c>
      <c r="E538" s="64" t="s">
        <v>12138</v>
      </c>
    </row>
    <row r="539" spans="1:5" ht="15" x14ac:dyDescent="0.2">
      <c r="A539" s="60">
        <v>538</v>
      </c>
      <c r="B539" s="61">
        <v>16445</v>
      </c>
      <c r="C539" s="62" t="s">
        <v>10837</v>
      </c>
      <c r="D539" s="63">
        <v>124</v>
      </c>
      <c r="E539" s="64" t="s">
        <v>12153</v>
      </c>
    </row>
    <row r="540" spans="1:5" ht="15" x14ac:dyDescent="0.2">
      <c r="A540" s="60">
        <v>539</v>
      </c>
      <c r="B540" s="61">
        <v>16462</v>
      </c>
      <c r="C540" s="62" t="s">
        <v>10838</v>
      </c>
      <c r="D540" s="63">
        <v>125</v>
      </c>
      <c r="E540" s="64" t="s">
        <v>12138</v>
      </c>
    </row>
    <row r="541" spans="1:5" ht="15" x14ac:dyDescent="0.2">
      <c r="A541" s="60">
        <v>540</v>
      </c>
      <c r="B541" s="61">
        <v>16540</v>
      </c>
      <c r="C541" s="62" t="s">
        <v>10839</v>
      </c>
      <c r="D541" s="63">
        <v>126</v>
      </c>
      <c r="E541" s="64" t="s">
        <v>12146</v>
      </c>
    </row>
    <row r="542" spans="1:5" ht="15" x14ac:dyDescent="0.2">
      <c r="A542" s="60">
        <v>541</v>
      </c>
      <c r="B542" s="61">
        <v>16600</v>
      </c>
      <c r="C542" s="62" t="s">
        <v>10840</v>
      </c>
      <c r="D542" s="63">
        <v>127</v>
      </c>
      <c r="E542" s="64" t="s">
        <v>12159</v>
      </c>
    </row>
    <row r="543" spans="1:5" ht="15" x14ac:dyDescent="0.2">
      <c r="A543" s="60">
        <v>542</v>
      </c>
      <c r="B543" s="61">
        <v>16671</v>
      </c>
      <c r="C543" s="62" t="s">
        <v>10841</v>
      </c>
      <c r="D543" s="63">
        <v>128</v>
      </c>
      <c r="E543" s="64" t="s">
        <v>12153</v>
      </c>
    </row>
    <row r="544" spans="1:5" ht="15" x14ac:dyDescent="0.2">
      <c r="A544" s="60">
        <v>543</v>
      </c>
      <c r="B544" s="61">
        <v>17530</v>
      </c>
      <c r="C544" s="62" t="s">
        <v>10842</v>
      </c>
      <c r="D544" s="63">
        <v>129</v>
      </c>
      <c r="E544" s="64" t="s">
        <v>13651</v>
      </c>
    </row>
    <row r="545" spans="1:5" ht="15" x14ac:dyDescent="0.2">
      <c r="A545" s="60">
        <v>544</v>
      </c>
      <c r="B545" s="61">
        <v>17532</v>
      </c>
      <c r="C545" s="62" t="s">
        <v>10843</v>
      </c>
      <c r="D545" s="63">
        <v>130</v>
      </c>
      <c r="E545" s="64" t="s">
        <v>14951</v>
      </c>
    </row>
    <row r="546" spans="1:5" ht="15" x14ac:dyDescent="0.2">
      <c r="A546" s="60">
        <v>545</v>
      </c>
      <c r="B546" s="61">
        <v>18074</v>
      </c>
      <c r="C546" s="66" t="s">
        <v>10844</v>
      </c>
      <c r="D546" s="63">
        <v>131</v>
      </c>
      <c r="E546" s="64" t="s">
        <v>12140</v>
      </c>
    </row>
    <row r="547" spans="1:5" ht="15" x14ac:dyDescent="0.2">
      <c r="A547" s="60">
        <v>546</v>
      </c>
      <c r="B547" s="61">
        <v>18075</v>
      </c>
      <c r="C547" s="62" t="s">
        <v>8403</v>
      </c>
      <c r="D547" s="63">
        <v>132</v>
      </c>
      <c r="E547" s="64" t="s">
        <v>12144</v>
      </c>
    </row>
    <row r="548" spans="1:5" ht="15" x14ac:dyDescent="0.2">
      <c r="A548" s="60">
        <v>547</v>
      </c>
      <c r="B548" s="61">
        <v>18483</v>
      </c>
      <c r="C548" s="62" t="s">
        <v>9249</v>
      </c>
      <c r="D548" s="63">
        <v>133</v>
      </c>
      <c r="E548" s="64" t="s">
        <v>12138</v>
      </c>
    </row>
    <row r="549" spans="1:5" ht="15" x14ac:dyDescent="0.2">
      <c r="A549" s="60">
        <v>548</v>
      </c>
      <c r="B549" s="61">
        <v>18489</v>
      </c>
      <c r="C549" s="66" t="s">
        <v>9250</v>
      </c>
      <c r="D549" s="63">
        <v>134</v>
      </c>
      <c r="E549" s="64" t="s">
        <v>12138</v>
      </c>
    </row>
    <row r="550" spans="1:5" ht="15" x14ac:dyDescent="0.2">
      <c r="A550" s="60">
        <v>549</v>
      </c>
      <c r="B550" s="61">
        <v>18492</v>
      </c>
      <c r="C550" s="62" t="s">
        <v>10197</v>
      </c>
      <c r="D550" s="63">
        <v>135</v>
      </c>
      <c r="E550" s="64" t="s">
        <v>12138</v>
      </c>
    </row>
    <row r="551" spans="1:5" ht="15" x14ac:dyDescent="0.2">
      <c r="A551" s="60">
        <v>550</v>
      </c>
      <c r="B551" s="61">
        <v>18576</v>
      </c>
      <c r="C551" s="62" t="s">
        <v>10198</v>
      </c>
      <c r="D551" s="63">
        <v>136</v>
      </c>
      <c r="E551" s="64" t="s">
        <v>12138</v>
      </c>
    </row>
    <row r="552" spans="1:5" ht="15" x14ac:dyDescent="0.2">
      <c r="A552" s="60">
        <v>551</v>
      </c>
      <c r="B552" s="61">
        <v>18859</v>
      </c>
      <c r="C552" s="62" t="s">
        <v>10199</v>
      </c>
      <c r="D552" s="63">
        <v>137</v>
      </c>
      <c r="E552" s="64" t="s">
        <v>12138</v>
      </c>
    </row>
    <row r="553" spans="1:5" ht="15" x14ac:dyDescent="0.2">
      <c r="A553" s="60">
        <v>552</v>
      </c>
      <c r="B553" s="61">
        <v>18880</v>
      </c>
      <c r="C553" s="62" t="s">
        <v>10866</v>
      </c>
      <c r="D553" s="63">
        <v>138</v>
      </c>
      <c r="E553" s="64" t="s">
        <v>12138</v>
      </c>
    </row>
    <row r="554" spans="1:5" ht="15" x14ac:dyDescent="0.2">
      <c r="A554" s="60">
        <v>553</v>
      </c>
      <c r="B554" s="61">
        <v>19083</v>
      </c>
      <c r="C554" s="62" t="s">
        <v>10867</v>
      </c>
      <c r="D554" s="63">
        <v>139</v>
      </c>
      <c r="E554" s="64" t="s">
        <v>12138</v>
      </c>
    </row>
    <row r="555" spans="1:5" ht="15" x14ac:dyDescent="0.2">
      <c r="A555" s="60">
        <v>554</v>
      </c>
      <c r="B555" s="61">
        <v>19233</v>
      </c>
      <c r="C555" s="62" t="s">
        <v>10868</v>
      </c>
      <c r="D555" s="63">
        <v>140</v>
      </c>
      <c r="E555" s="64" t="s">
        <v>11050</v>
      </c>
    </row>
    <row r="556" spans="1:5" ht="15" x14ac:dyDescent="0.2">
      <c r="A556" s="60">
        <v>555</v>
      </c>
      <c r="B556" s="61">
        <v>19234</v>
      </c>
      <c r="C556" s="62" t="s">
        <v>10869</v>
      </c>
      <c r="D556" s="63">
        <v>141</v>
      </c>
      <c r="E556" s="64" t="s">
        <v>12106</v>
      </c>
    </row>
    <row r="557" spans="1:5" ht="15" x14ac:dyDescent="0.2">
      <c r="A557" s="60">
        <v>556</v>
      </c>
      <c r="B557" s="61">
        <v>19496</v>
      </c>
      <c r="C557" s="62" t="s">
        <v>10870</v>
      </c>
      <c r="D557" s="63">
        <v>142</v>
      </c>
      <c r="E557" s="64" t="s">
        <v>12138</v>
      </c>
    </row>
    <row r="558" spans="1:5" ht="15" x14ac:dyDescent="0.2">
      <c r="A558" s="60">
        <v>557</v>
      </c>
      <c r="B558" s="61">
        <v>19526</v>
      </c>
      <c r="C558" s="62" t="s">
        <v>10871</v>
      </c>
      <c r="D558" s="63">
        <v>143</v>
      </c>
      <c r="E558" s="64" t="s">
        <v>12138</v>
      </c>
    </row>
    <row r="559" spans="1:5" ht="15" x14ac:dyDescent="0.2">
      <c r="A559" s="60">
        <v>558</v>
      </c>
      <c r="B559" s="61">
        <v>19727</v>
      </c>
      <c r="C559" s="62" t="s">
        <v>10872</v>
      </c>
      <c r="D559" s="63">
        <v>144</v>
      </c>
      <c r="E559" s="64" t="s">
        <v>12153</v>
      </c>
    </row>
    <row r="560" spans="1:5" ht="15" x14ac:dyDescent="0.2">
      <c r="A560" s="60">
        <v>559</v>
      </c>
      <c r="B560" s="61">
        <v>19798</v>
      </c>
      <c r="C560" s="66" t="s">
        <v>10873</v>
      </c>
      <c r="D560" s="63">
        <v>145</v>
      </c>
      <c r="E560" s="64" t="s">
        <v>13680</v>
      </c>
    </row>
    <row r="561" spans="1:5" ht="15" x14ac:dyDescent="0.2">
      <c r="A561" s="60">
        <v>560</v>
      </c>
      <c r="B561" s="61">
        <v>19800</v>
      </c>
      <c r="C561" s="62" t="s">
        <v>10874</v>
      </c>
      <c r="D561" s="63">
        <v>146</v>
      </c>
      <c r="E561" s="64" t="s">
        <v>12138</v>
      </c>
    </row>
    <row r="562" spans="1:5" ht="15" x14ac:dyDescent="0.2">
      <c r="A562" s="60">
        <v>561</v>
      </c>
      <c r="B562" s="61">
        <v>19804</v>
      </c>
      <c r="C562" s="62" t="s">
        <v>10875</v>
      </c>
      <c r="D562" s="63">
        <v>147</v>
      </c>
      <c r="E562" s="64" t="s">
        <v>12153</v>
      </c>
    </row>
    <row r="563" spans="1:5" ht="15" x14ac:dyDescent="0.2">
      <c r="A563" s="60">
        <v>562</v>
      </c>
      <c r="B563" s="61">
        <v>19806</v>
      </c>
      <c r="C563" s="62" t="s">
        <v>10876</v>
      </c>
      <c r="D563" s="63">
        <v>148</v>
      </c>
      <c r="E563" s="64" t="s">
        <v>12138</v>
      </c>
    </row>
    <row r="564" spans="1:5" ht="15" x14ac:dyDescent="0.2">
      <c r="A564" s="60">
        <v>563</v>
      </c>
      <c r="B564" s="61">
        <v>19808</v>
      </c>
      <c r="C564" s="62" t="s">
        <v>9743</v>
      </c>
      <c r="D564" s="63">
        <v>149</v>
      </c>
      <c r="E564" s="64" t="s">
        <v>12153</v>
      </c>
    </row>
    <row r="565" spans="1:5" ht="15" x14ac:dyDescent="0.2">
      <c r="A565" s="60">
        <v>564</v>
      </c>
      <c r="B565" s="61">
        <v>19810</v>
      </c>
      <c r="C565" s="62" t="s">
        <v>9744</v>
      </c>
      <c r="D565" s="63">
        <v>150</v>
      </c>
      <c r="E565" s="64" t="s">
        <v>12138</v>
      </c>
    </row>
    <row r="566" spans="1:5" ht="15" x14ac:dyDescent="0.2">
      <c r="A566" s="60">
        <v>565</v>
      </c>
      <c r="B566" s="61">
        <v>19812</v>
      </c>
      <c r="C566" s="62" t="s">
        <v>9745</v>
      </c>
      <c r="D566" s="63">
        <v>151</v>
      </c>
      <c r="E566" s="64" t="s">
        <v>12138</v>
      </c>
    </row>
    <row r="567" spans="1:5" ht="15" x14ac:dyDescent="0.2">
      <c r="A567" s="60">
        <v>566</v>
      </c>
      <c r="B567" s="61">
        <v>19814</v>
      </c>
      <c r="C567" s="62" t="s">
        <v>9746</v>
      </c>
      <c r="D567" s="63">
        <v>152</v>
      </c>
      <c r="E567" s="64" t="s">
        <v>12138</v>
      </c>
    </row>
    <row r="568" spans="1:5" ht="15" x14ac:dyDescent="0.2">
      <c r="A568" s="60">
        <v>567</v>
      </c>
      <c r="B568" s="61">
        <v>19829</v>
      </c>
      <c r="C568" s="66" t="s">
        <v>9747</v>
      </c>
      <c r="D568" s="63">
        <v>153</v>
      </c>
      <c r="E568" s="64" t="s">
        <v>12153</v>
      </c>
    </row>
    <row r="569" spans="1:5" ht="15" x14ac:dyDescent="0.2">
      <c r="A569" s="60">
        <v>568</v>
      </c>
      <c r="B569" s="61">
        <v>19933</v>
      </c>
      <c r="C569" s="62" t="s">
        <v>9748</v>
      </c>
      <c r="D569" s="63">
        <v>154</v>
      </c>
      <c r="E569" s="64" t="s">
        <v>12138</v>
      </c>
    </row>
    <row r="570" spans="1:5" ht="15" x14ac:dyDescent="0.2">
      <c r="A570" s="60">
        <v>569</v>
      </c>
      <c r="B570" s="61">
        <v>11295</v>
      </c>
      <c r="C570" s="62" t="s">
        <v>9749</v>
      </c>
      <c r="D570" s="63">
        <v>1</v>
      </c>
      <c r="E570" s="64" t="s">
        <v>11050</v>
      </c>
    </row>
    <row r="571" spans="1:5" ht="15" x14ac:dyDescent="0.2">
      <c r="A571" s="60">
        <v>570</v>
      </c>
      <c r="B571" s="61">
        <v>11307</v>
      </c>
      <c r="C571" s="62" t="s">
        <v>9750</v>
      </c>
      <c r="D571" s="63">
        <v>2</v>
      </c>
      <c r="E571" s="65">
        <v>2</v>
      </c>
    </row>
    <row r="572" spans="1:5" ht="15" x14ac:dyDescent="0.2">
      <c r="A572" s="60">
        <v>571</v>
      </c>
      <c r="B572" s="61">
        <v>11429</v>
      </c>
      <c r="C572" s="62" t="s">
        <v>9751</v>
      </c>
      <c r="D572" s="63">
        <v>3</v>
      </c>
      <c r="E572" s="64" t="s">
        <v>12106</v>
      </c>
    </row>
    <row r="573" spans="1:5" ht="15" x14ac:dyDescent="0.2">
      <c r="A573" s="60">
        <v>572</v>
      </c>
      <c r="B573" s="61">
        <v>11543</v>
      </c>
      <c r="C573" s="62" t="s">
        <v>9752</v>
      </c>
      <c r="D573" s="63">
        <v>4</v>
      </c>
      <c r="E573" s="64" t="s">
        <v>12144</v>
      </c>
    </row>
    <row r="574" spans="1:5" ht="15" x14ac:dyDescent="0.2">
      <c r="A574" s="60">
        <v>573</v>
      </c>
      <c r="B574" s="61">
        <v>11616</v>
      </c>
      <c r="C574" s="62" t="s">
        <v>9753</v>
      </c>
      <c r="D574" s="63">
        <v>5</v>
      </c>
      <c r="E574" s="64" t="s">
        <v>14954</v>
      </c>
    </row>
    <row r="575" spans="1:5" ht="15" x14ac:dyDescent="0.2">
      <c r="A575" s="60">
        <v>574</v>
      </c>
      <c r="B575" s="61">
        <v>11663</v>
      </c>
      <c r="C575" s="62" t="s">
        <v>9754</v>
      </c>
      <c r="D575" s="63">
        <v>6</v>
      </c>
      <c r="E575" s="64" t="s">
        <v>14951</v>
      </c>
    </row>
    <row r="576" spans="1:5" ht="15" x14ac:dyDescent="0.2">
      <c r="A576" s="60">
        <v>575</v>
      </c>
      <c r="B576" s="61">
        <v>11708</v>
      </c>
      <c r="C576" s="62" t="s">
        <v>9755</v>
      </c>
      <c r="D576" s="63">
        <v>7</v>
      </c>
      <c r="E576" s="64" t="s">
        <v>13647</v>
      </c>
    </row>
    <row r="577" spans="1:5" ht="15" x14ac:dyDescent="0.2">
      <c r="A577" s="60">
        <v>576</v>
      </c>
      <c r="B577" s="61">
        <v>11710</v>
      </c>
      <c r="C577" s="62" t="s">
        <v>8862</v>
      </c>
      <c r="D577" s="63">
        <v>8</v>
      </c>
      <c r="E577" s="64" t="s">
        <v>12142</v>
      </c>
    </row>
    <row r="578" spans="1:5" ht="15" x14ac:dyDescent="0.2">
      <c r="A578" s="60">
        <v>577</v>
      </c>
      <c r="B578" s="61">
        <v>11711</v>
      </c>
      <c r="C578" s="62" t="s">
        <v>8863</v>
      </c>
      <c r="D578" s="63">
        <v>9</v>
      </c>
      <c r="E578" s="64" t="s">
        <v>12142</v>
      </c>
    </row>
    <row r="579" spans="1:5" ht="15" x14ac:dyDescent="0.2">
      <c r="A579" s="60">
        <v>578</v>
      </c>
      <c r="B579" s="61">
        <v>11711</v>
      </c>
      <c r="C579" s="62" t="s">
        <v>8864</v>
      </c>
      <c r="D579" s="68"/>
      <c r="E579" s="64" t="s">
        <v>12142</v>
      </c>
    </row>
    <row r="580" spans="1:5" ht="15" x14ac:dyDescent="0.2">
      <c r="A580" s="60">
        <v>579</v>
      </c>
      <c r="B580" s="61">
        <v>11715</v>
      </c>
      <c r="C580" s="62" t="s">
        <v>8865</v>
      </c>
      <c r="D580" s="63">
        <v>10</v>
      </c>
      <c r="E580" s="64" t="s">
        <v>12106</v>
      </c>
    </row>
    <row r="581" spans="1:5" ht="15" x14ac:dyDescent="0.2">
      <c r="A581" s="60">
        <v>580</v>
      </c>
      <c r="B581" s="61">
        <v>11717</v>
      </c>
      <c r="C581" s="62" t="s">
        <v>8866</v>
      </c>
      <c r="D581" s="63">
        <v>11</v>
      </c>
      <c r="E581" s="64" t="s">
        <v>12142</v>
      </c>
    </row>
    <row r="582" spans="1:5" ht="15" x14ac:dyDescent="0.2">
      <c r="A582" s="60">
        <v>581</v>
      </c>
      <c r="B582" s="61">
        <v>11726</v>
      </c>
      <c r="C582" s="62" t="s">
        <v>8867</v>
      </c>
      <c r="D582" s="63">
        <v>12</v>
      </c>
      <c r="E582" s="65">
        <v>2</v>
      </c>
    </row>
    <row r="583" spans="1:5" ht="15" x14ac:dyDescent="0.2">
      <c r="A583" s="60">
        <v>582</v>
      </c>
      <c r="B583" s="61">
        <v>11887</v>
      </c>
      <c r="C583" s="66" t="s">
        <v>8868</v>
      </c>
      <c r="D583" s="63">
        <v>13</v>
      </c>
      <c r="E583" s="64" t="s">
        <v>12140</v>
      </c>
    </row>
    <row r="584" spans="1:5" ht="15" x14ac:dyDescent="0.2">
      <c r="A584" s="60">
        <v>583</v>
      </c>
      <c r="B584" s="61">
        <v>11891</v>
      </c>
      <c r="C584" s="62" t="s">
        <v>8869</v>
      </c>
      <c r="D584" s="63">
        <v>14</v>
      </c>
      <c r="E584" s="65">
        <v>3</v>
      </c>
    </row>
    <row r="585" spans="1:5" ht="15" x14ac:dyDescent="0.2">
      <c r="A585" s="60">
        <v>584</v>
      </c>
      <c r="B585" s="61">
        <v>13193</v>
      </c>
      <c r="C585" s="62" t="s">
        <v>8870</v>
      </c>
      <c r="D585" s="63">
        <v>15</v>
      </c>
      <c r="E585" s="64" t="s">
        <v>14951</v>
      </c>
    </row>
    <row r="586" spans="1:5" ht="15" x14ac:dyDescent="0.2">
      <c r="A586" s="60">
        <v>585</v>
      </c>
      <c r="B586" s="61">
        <v>13221</v>
      </c>
      <c r="C586" s="66" t="s">
        <v>9765</v>
      </c>
      <c r="D586" s="63">
        <v>16</v>
      </c>
      <c r="E586" s="65">
        <v>4</v>
      </c>
    </row>
    <row r="587" spans="1:5" ht="15" x14ac:dyDescent="0.2">
      <c r="A587" s="60">
        <v>586</v>
      </c>
      <c r="B587" s="61">
        <v>13357</v>
      </c>
      <c r="C587" s="62" t="s">
        <v>9766</v>
      </c>
      <c r="D587" s="63">
        <v>17</v>
      </c>
      <c r="E587" s="65">
        <v>2</v>
      </c>
    </row>
    <row r="588" spans="1:5" ht="15" x14ac:dyDescent="0.2">
      <c r="A588" s="60">
        <v>587</v>
      </c>
      <c r="B588" s="61">
        <v>13432</v>
      </c>
      <c r="C588" s="62" t="s">
        <v>9767</v>
      </c>
      <c r="D588" s="63">
        <v>18</v>
      </c>
      <c r="E588" s="64" t="s">
        <v>12138</v>
      </c>
    </row>
    <row r="589" spans="1:5" ht="15" x14ac:dyDescent="0.2">
      <c r="A589" s="60">
        <v>588</v>
      </c>
      <c r="B589" s="61">
        <v>13584</v>
      </c>
      <c r="C589" s="62" t="s">
        <v>13719</v>
      </c>
      <c r="D589" s="63">
        <v>19</v>
      </c>
      <c r="E589" s="64" t="s">
        <v>11001</v>
      </c>
    </row>
    <row r="590" spans="1:5" ht="15" x14ac:dyDescent="0.2">
      <c r="A590" s="60">
        <v>589</v>
      </c>
      <c r="B590" s="61">
        <v>13590</v>
      </c>
      <c r="C590" s="62" t="s">
        <v>9768</v>
      </c>
      <c r="D590" s="63">
        <v>20</v>
      </c>
      <c r="E590" s="64" t="s">
        <v>11050</v>
      </c>
    </row>
    <row r="591" spans="1:5" ht="15" x14ac:dyDescent="0.2">
      <c r="A591" s="60">
        <v>590</v>
      </c>
      <c r="B591" s="61">
        <v>13690</v>
      </c>
      <c r="C591" s="62" t="s">
        <v>8877</v>
      </c>
      <c r="D591" s="68"/>
      <c r="E591" s="64" t="s">
        <v>11050</v>
      </c>
    </row>
    <row r="592" spans="1:5" ht="15" x14ac:dyDescent="0.2">
      <c r="A592" s="60">
        <v>591</v>
      </c>
      <c r="B592" s="61">
        <v>13623</v>
      </c>
      <c r="C592" s="62" t="s">
        <v>8878</v>
      </c>
      <c r="D592" s="63">
        <v>21</v>
      </c>
      <c r="E592" s="64" t="s">
        <v>13766</v>
      </c>
    </row>
    <row r="593" spans="1:5" ht="15" x14ac:dyDescent="0.2">
      <c r="A593" s="60">
        <v>592</v>
      </c>
      <c r="B593" s="61">
        <v>13633</v>
      </c>
      <c r="C593" s="66" t="s">
        <v>8879</v>
      </c>
      <c r="D593" s="63">
        <v>22</v>
      </c>
      <c r="E593" s="64" t="s">
        <v>12146</v>
      </c>
    </row>
    <row r="594" spans="1:5" ht="15" x14ac:dyDescent="0.2">
      <c r="A594" s="60">
        <v>593</v>
      </c>
      <c r="B594" s="61">
        <v>13673</v>
      </c>
      <c r="C594" s="62" t="s">
        <v>8880</v>
      </c>
      <c r="D594" s="63">
        <v>23</v>
      </c>
      <c r="E594" s="64" t="s">
        <v>12151</v>
      </c>
    </row>
    <row r="595" spans="1:5" ht="15" x14ac:dyDescent="0.2">
      <c r="A595" s="60">
        <v>594</v>
      </c>
      <c r="B595" s="61">
        <v>13777</v>
      </c>
      <c r="C595" s="62" t="s">
        <v>8881</v>
      </c>
      <c r="D595" s="63">
        <v>24</v>
      </c>
      <c r="E595" s="64" t="s">
        <v>12159</v>
      </c>
    </row>
    <row r="596" spans="1:5" ht="15" x14ac:dyDescent="0.2">
      <c r="A596" s="60">
        <v>595</v>
      </c>
      <c r="B596" s="61">
        <v>13941</v>
      </c>
      <c r="C596" s="62" t="s">
        <v>8882</v>
      </c>
      <c r="D596" s="63">
        <v>25</v>
      </c>
      <c r="E596" s="64" t="s">
        <v>12104</v>
      </c>
    </row>
    <row r="597" spans="1:5" ht="15" x14ac:dyDescent="0.2">
      <c r="A597" s="60">
        <v>596</v>
      </c>
      <c r="B597" s="61">
        <v>13943</v>
      </c>
      <c r="C597" s="62" t="s">
        <v>8883</v>
      </c>
      <c r="D597" s="63">
        <v>26</v>
      </c>
      <c r="E597" s="64" t="s">
        <v>12151</v>
      </c>
    </row>
    <row r="598" spans="1:5" ht="15" x14ac:dyDescent="0.2">
      <c r="A598" s="60">
        <v>597</v>
      </c>
      <c r="B598" s="61">
        <v>13944</v>
      </c>
      <c r="C598" s="62" t="s">
        <v>8884</v>
      </c>
      <c r="D598" s="63">
        <v>27</v>
      </c>
      <c r="E598" s="64" t="s">
        <v>12146</v>
      </c>
    </row>
    <row r="599" spans="1:5" ht="15" x14ac:dyDescent="0.2">
      <c r="A599" s="60">
        <v>598</v>
      </c>
      <c r="B599" s="61">
        <v>14000</v>
      </c>
      <c r="C599" s="66" t="s">
        <v>8885</v>
      </c>
      <c r="D599" s="63">
        <v>28</v>
      </c>
      <c r="E599" s="64" t="s">
        <v>12106</v>
      </c>
    </row>
    <row r="600" spans="1:5" ht="15" x14ac:dyDescent="0.2">
      <c r="A600" s="60">
        <v>599</v>
      </c>
      <c r="B600" s="61">
        <v>14002</v>
      </c>
      <c r="C600" s="62" t="s">
        <v>8886</v>
      </c>
      <c r="D600" s="63">
        <v>29</v>
      </c>
      <c r="E600" s="64" t="s">
        <v>12106</v>
      </c>
    </row>
    <row r="601" spans="1:5" ht="15" x14ac:dyDescent="0.2">
      <c r="A601" s="60">
        <v>600</v>
      </c>
      <c r="B601" s="61">
        <v>14008</v>
      </c>
      <c r="C601" s="62" t="s">
        <v>8887</v>
      </c>
      <c r="D601" s="63">
        <v>30</v>
      </c>
      <c r="E601" s="65">
        <v>4</v>
      </c>
    </row>
    <row r="602" spans="1:5" ht="15" x14ac:dyDescent="0.2">
      <c r="A602" s="60">
        <v>601</v>
      </c>
      <c r="B602" s="61">
        <v>14084</v>
      </c>
      <c r="C602" s="62" t="s">
        <v>8888</v>
      </c>
      <c r="D602" s="63">
        <v>31</v>
      </c>
      <c r="E602" s="64" t="s">
        <v>12106</v>
      </c>
    </row>
    <row r="603" spans="1:5" ht="15" x14ac:dyDescent="0.2">
      <c r="A603" s="60">
        <v>602</v>
      </c>
      <c r="B603" s="61">
        <v>14089</v>
      </c>
      <c r="C603" s="62" t="s">
        <v>8889</v>
      </c>
      <c r="D603" s="63">
        <v>32</v>
      </c>
      <c r="E603" s="64" t="s">
        <v>14951</v>
      </c>
    </row>
    <row r="604" spans="1:5" ht="15" x14ac:dyDescent="0.2">
      <c r="A604" s="60">
        <v>603</v>
      </c>
      <c r="B604" s="61">
        <v>14110</v>
      </c>
      <c r="C604" s="62" t="s">
        <v>8890</v>
      </c>
      <c r="D604" s="63">
        <v>33</v>
      </c>
      <c r="E604" s="64" t="s">
        <v>12144</v>
      </c>
    </row>
    <row r="605" spans="1:5" ht="15" x14ac:dyDescent="0.2">
      <c r="A605" s="60">
        <v>604</v>
      </c>
      <c r="B605" s="61">
        <v>14125</v>
      </c>
      <c r="C605" s="62" t="s">
        <v>8891</v>
      </c>
      <c r="D605" s="63">
        <v>34</v>
      </c>
      <c r="E605" s="64" t="s">
        <v>13766</v>
      </c>
    </row>
    <row r="606" spans="1:5" ht="15" x14ac:dyDescent="0.2">
      <c r="A606" s="60">
        <v>605</v>
      </c>
      <c r="B606" s="61">
        <v>14169</v>
      </c>
      <c r="C606" s="62" t="s">
        <v>8892</v>
      </c>
      <c r="D606" s="63">
        <v>35</v>
      </c>
      <c r="E606" s="64" t="s">
        <v>12104</v>
      </c>
    </row>
    <row r="607" spans="1:5" ht="15" x14ac:dyDescent="0.2">
      <c r="A607" s="60">
        <v>606</v>
      </c>
      <c r="B607" s="61">
        <v>14184</v>
      </c>
      <c r="C607" s="62" t="s">
        <v>12171</v>
      </c>
      <c r="D607" s="63">
        <v>36</v>
      </c>
      <c r="E607" s="64" t="s">
        <v>11050</v>
      </c>
    </row>
    <row r="608" spans="1:5" ht="15" x14ac:dyDescent="0.2">
      <c r="A608" s="60">
        <v>607</v>
      </c>
      <c r="B608" s="61">
        <v>14187</v>
      </c>
      <c r="C608" s="62" t="s">
        <v>8893</v>
      </c>
      <c r="D608" s="63">
        <v>37</v>
      </c>
      <c r="E608" s="64" t="s">
        <v>14951</v>
      </c>
    </row>
    <row r="609" spans="1:5" ht="15" x14ac:dyDescent="0.2">
      <c r="A609" s="60">
        <v>608</v>
      </c>
      <c r="B609" s="61">
        <v>14196</v>
      </c>
      <c r="C609" s="62" t="s">
        <v>8894</v>
      </c>
      <c r="D609" s="63">
        <v>38</v>
      </c>
      <c r="E609" s="65">
        <v>3</v>
      </c>
    </row>
    <row r="610" spans="1:5" ht="15" x14ac:dyDescent="0.2">
      <c r="A610" s="60">
        <v>609</v>
      </c>
      <c r="B610" s="61">
        <v>14299</v>
      </c>
      <c r="C610" s="62" t="s">
        <v>11836</v>
      </c>
      <c r="D610" s="63">
        <v>39</v>
      </c>
      <c r="E610" s="64" t="s">
        <v>12144</v>
      </c>
    </row>
    <row r="611" spans="1:5" ht="15" x14ac:dyDescent="0.2">
      <c r="A611" s="60">
        <v>610</v>
      </c>
      <c r="B611" s="61">
        <v>14305</v>
      </c>
      <c r="C611" s="62" t="s">
        <v>11837</v>
      </c>
      <c r="D611" s="63">
        <v>40</v>
      </c>
      <c r="E611" s="64" t="s">
        <v>13766</v>
      </c>
    </row>
    <row r="612" spans="1:5" ht="15" x14ac:dyDescent="0.2">
      <c r="A612" s="60">
        <v>611</v>
      </c>
      <c r="B612" s="61">
        <v>14388</v>
      </c>
      <c r="C612" s="62" t="s">
        <v>12182</v>
      </c>
      <c r="D612" s="63">
        <v>41</v>
      </c>
      <c r="E612" s="64" t="s">
        <v>12156</v>
      </c>
    </row>
    <row r="613" spans="1:5" ht="15" x14ac:dyDescent="0.2">
      <c r="A613" s="60">
        <v>612</v>
      </c>
      <c r="B613" s="61">
        <v>14399</v>
      </c>
      <c r="C613" s="62" t="s">
        <v>11838</v>
      </c>
      <c r="D613" s="63">
        <v>42</v>
      </c>
      <c r="E613" s="64" t="s">
        <v>14951</v>
      </c>
    </row>
    <row r="614" spans="1:5" ht="15" x14ac:dyDescent="0.2">
      <c r="A614" s="60">
        <v>613</v>
      </c>
      <c r="B614" s="61">
        <v>14399</v>
      </c>
      <c r="C614" s="62" t="s">
        <v>11839</v>
      </c>
      <c r="D614" s="68"/>
      <c r="E614" s="64" t="s">
        <v>14951</v>
      </c>
    </row>
    <row r="615" spans="1:5" ht="15" x14ac:dyDescent="0.2">
      <c r="A615" s="60">
        <v>614</v>
      </c>
      <c r="B615" s="61">
        <v>14715</v>
      </c>
      <c r="C615" s="62" t="s">
        <v>11840</v>
      </c>
      <c r="D615" s="63">
        <v>43</v>
      </c>
      <c r="E615" s="64" t="s">
        <v>13647</v>
      </c>
    </row>
    <row r="616" spans="1:5" ht="15" x14ac:dyDescent="0.2">
      <c r="A616" s="60">
        <v>615</v>
      </c>
      <c r="B616" s="61">
        <v>15254</v>
      </c>
      <c r="C616" s="62" t="s">
        <v>11841</v>
      </c>
      <c r="D616" s="63">
        <v>44</v>
      </c>
      <c r="E616" s="64" t="s">
        <v>14951</v>
      </c>
    </row>
    <row r="617" spans="1:5" ht="15" x14ac:dyDescent="0.2">
      <c r="A617" s="60">
        <v>616</v>
      </c>
      <c r="B617" s="61">
        <v>15816</v>
      </c>
      <c r="C617" s="62" t="s">
        <v>11842</v>
      </c>
      <c r="D617" s="63">
        <v>45</v>
      </c>
      <c r="E617" s="64" t="s">
        <v>13766</v>
      </c>
    </row>
    <row r="618" spans="1:5" ht="15" x14ac:dyDescent="0.2">
      <c r="A618" s="60">
        <v>617</v>
      </c>
      <c r="B618" s="61">
        <v>16249</v>
      </c>
      <c r="C618" s="62" t="s">
        <v>11843</v>
      </c>
      <c r="D618" s="63">
        <v>46</v>
      </c>
      <c r="E618" s="64" t="s">
        <v>12144</v>
      </c>
    </row>
    <row r="619" spans="1:5" ht="15" x14ac:dyDescent="0.2">
      <c r="A619" s="60">
        <v>618</v>
      </c>
      <c r="B619" s="61">
        <v>17491</v>
      </c>
      <c r="C619" s="62" t="s">
        <v>11844</v>
      </c>
      <c r="D619" s="63">
        <v>47</v>
      </c>
      <c r="E619" s="64" t="s">
        <v>12106</v>
      </c>
    </row>
    <row r="620" spans="1:5" ht="15" x14ac:dyDescent="0.2">
      <c r="A620" s="60">
        <v>619</v>
      </c>
      <c r="B620" s="61">
        <v>17493</v>
      </c>
      <c r="C620" s="62" t="s">
        <v>11845</v>
      </c>
      <c r="D620" s="63">
        <v>48</v>
      </c>
      <c r="E620" s="64" t="s">
        <v>12104</v>
      </c>
    </row>
    <row r="621" spans="1:5" ht="15" x14ac:dyDescent="0.2">
      <c r="A621" s="60">
        <v>620</v>
      </c>
      <c r="B621" s="61">
        <v>17549</v>
      </c>
      <c r="C621" s="62" t="s">
        <v>11846</v>
      </c>
      <c r="D621" s="63">
        <v>49</v>
      </c>
      <c r="E621" s="64" t="s">
        <v>12144</v>
      </c>
    </row>
    <row r="622" spans="1:5" ht="15" x14ac:dyDescent="0.2">
      <c r="A622" s="60">
        <v>621</v>
      </c>
      <c r="B622" s="61">
        <v>17608</v>
      </c>
      <c r="C622" s="62" t="s">
        <v>13287</v>
      </c>
      <c r="D622" s="63">
        <v>50</v>
      </c>
      <c r="E622" s="64" t="s">
        <v>12146</v>
      </c>
    </row>
    <row r="623" spans="1:5" ht="15" x14ac:dyDescent="0.2">
      <c r="A623" s="60">
        <v>622</v>
      </c>
      <c r="B623" s="61">
        <v>18850</v>
      </c>
      <c r="C623" s="62" t="s">
        <v>13288</v>
      </c>
      <c r="D623" s="63">
        <v>51</v>
      </c>
      <c r="E623" s="64" t="s">
        <v>12142</v>
      </c>
    </row>
    <row r="624" spans="1:5" ht="15" x14ac:dyDescent="0.2">
      <c r="A624" s="60">
        <v>623</v>
      </c>
      <c r="B624" s="61">
        <v>18850</v>
      </c>
      <c r="C624" s="62" t="s">
        <v>13289</v>
      </c>
      <c r="D624" s="68"/>
      <c r="E624" s="64" t="s">
        <v>12142</v>
      </c>
    </row>
    <row r="625" spans="1:5" ht="15" x14ac:dyDescent="0.2">
      <c r="A625" s="60">
        <v>624</v>
      </c>
      <c r="B625" s="61">
        <v>19931</v>
      </c>
      <c r="C625" s="62" t="s">
        <v>13290</v>
      </c>
      <c r="D625" s="63">
        <v>52</v>
      </c>
      <c r="E625" s="64" t="s">
        <v>12153</v>
      </c>
    </row>
    <row r="626" spans="1:5" ht="15" x14ac:dyDescent="0.2">
      <c r="A626" s="60">
        <v>625</v>
      </c>
      <c r="B626" s="61">
        <v>10017</v>
      </c>
      <c r="C626" s="62" t="s">
        <v>13291</v>
      </c>
      <c r="D626" s="63">
        <v>53</v>
      </c>
      <c r="E626" s="65">
        <v>3</v>
      </c>
    </row>
    <row r="627" spans="1:5" ht="15" x14ac:dyDescent="0.2">
      <c r="A627" s="60">
        <v>626</v>
      </c>
      <c r="B627" s="61">
        <v>10665</v>
      </c>
      <c r="C627" s="62" t="s">
        <v>13292</v>
      </c>
      <c r="D627" s="63">
        <v>54</v>
      </c>
      <c r="E627" s="64" t="s">
        <v>13766</v>
      </c>
    </row>
    <row r="628" spans="1:5" ht="15" x14ac:dyDescent="0.2">
      <c r="A628" s="60">
        <v>627</v>
      </c>
      <c r="B628" s="61">
        <v>10931</v>
      </c>
      <c r="C628" s="62" t="s">
        <v>13293</v>
      </c>
      <c r="D628" s="63">
        <v>55</v>
      </c>
      <c r="E628" s="64" t="s">
        <v>12144</v>
      </c>
    </row>
    <row r="629" spans="1:5" ht="15" x14ac:dyDescent="0.2">
      <c r="A629" s="60">
        <v>628</v>
      </c>
      <c r="B629" s="61">
        <v>11545</v>
      </c>
      <c r="C629" s="62" t="s">
        <v>13294</v>
      </c>
      <c r="D629" s="63">
        <v>56</v>
      </c>
      <c r="E629" s="65">
        <v>2</v>
      </c>
    </row>
    <row r="630" spans="1:5" ht="15" x14ac:dyDescent="0.2">
      <c r="A630" s="60">
        <v>629</v>
      </c>
      <c r="B630" s="61">
        <v>11765</v>
      </c>
      <c r="C630" s="62" t="s">
        <v>13295</v>
      </c>
      <c r="D630" s="63">
        <v>57</v>
      </c>
      <c r="E630" s="64" t="s">
        <v>12140</v>
      </c>
    </row>
    <row r="631" spans="1:5" ht="15" x14ac:dyDescent="0.2">
      <c r="A631" s="60">
        <v>630</v>
      </c>
      <c r="B631" s="61">
        <v>11858</v>
      </c>
      <c r="C631" s="62" t="s">
        <v>13296</v>
      </c>
      <c r="D631" s="63">
        <v>58</v>
      </c>
      <c r="E631" s="64" t="s">
        <v>12140</v>
      </c>
    </row>
    <row r="632" spans="1:5" ht="15" x14ac:dyDescent="0.2">
      <c r="A632" s="60">
        <v>631</v>
      </c>
      <c r="B632" s="61">
        <v>11907</v>
      </c>
      <c r="C632" s="62" t="s">
        <v>13297</v>
      </c>
      <c r="D632" s="63">
        <v>59</v>
      </c>
      <c r="E632" s="64" t="s">
        <v>12138</v>
      </c>
    </row>
    <row r="633" spans="1:5" ht="15" x14ac:dyDescent="0.2">
      <c r="A633" s="60">
        <v>632</v>
      </c>
      <c r="B633" s="61">
        <v>12080</v>
      </c>
      <c r="C633" s="62" t="s">
        <v>13298</v>
      </c>
      <c r="D633" s="63">
        <v>60</v>
      </c>
      <c r="E633" s="65">
        <v>1</v>
      </c>
    </row>
    <row r="634" spans="1:5" ht="15" x14ac:dyDescent="0.2">
      <c r="A634" s="60">
        <v>633</v>
      </c>
      <c r="B634" s="61">
        <v>13040</v>
      </c>
      <c r="C634" s="62" t="s">
        <v>13299</v>
      </c>
      <c r="D634" s="63">
        <v>61</v>
      </c>
      <c r="E634" s="64" t="s">
        <v>12144</v>
      </c>
    </row>
    <row r="635" spans="1:5" ht="15" x14ac:dyDescent="0.2">
      <c r="A635" s="60">
        <v>634</v>
      </c>
      <c r="B635" s="61">
        <v>13106</v>
      </c>
      <c r="C635" s="62" t="s">
        <v>13300</v>
      </c>
      <c r="D635" s="63">
        <v>62</v>
      </c>
      <c r="E635" s="64" t="s">
        <v>12159</v>
      </c>
    </row>
    <row r="636" spans="1:5" ht="15" x14ac:dyDescent="0.2">
      <c r="A636" s="60">
        <v>635</v>
      </c>
      <c r="B636" s="61">
        <v>13368</v>
      </c>
      <c r="C636" s="62" t="s">
        <v>13301</v>
      </c>
      <c r="D636" s="63">
        <v>63</v>
      </c>
      <c r="E636" s="65">
        <v>1</v>
      </c>
    </row>
    <row r="637" spans="1:5" ht="15" x14ac:dyDescent="0.2">
      <c r="A637" s="60">
        <v>636</v>
      </c>
      <c r="B637" s="61">
        <v>13579</v>
      </c>
      <c r="C637" s="62" t="s">
        <v>13302</v>
      </c>
      <c r="D637" s="63">
        <v>64</v>
      </c>
      <c r="E637" s="64" t="s">
        <v>13303</v>
      </c>
    </row>
    <row r="638" spans="1:5" ht="15" x14ac:dyDescent="0.2">
      <c r="A638" s="60">
        <v>637</v>
      </c>
      <c r="B638" s="61">
        <v>13872</v>
      </c>
      <c r="C638" s="62" t="s">
        <v>13304</v>
      </c>
      <c r="D638" s="63">
        <v>65</v>
      </c>
      <c r="E638" s="64" t="s">
        <v>12138</v>
      </c>
    </row>
    <row r="639" spans="1:5" ht="15" x14ac:dyDescent="0.2">
      <c r="A639" s="60">
        <v>638</v>
      </c>
      <c r="B639" s="61">
        <v>13990</v>
      </c>
      <c r="C639" s="62" t="s">
        <v>13305</v>
      </c>
      <c r="D639" s="63">
        <v>66</v>
      </c>
      <c r="E639" s="64" t="s">
        <v>12144</v>
      </c>
    </row>
    <row r="640" spans="1:5" ht="15" x14ac:dyDescent="0.2">
      <c r="A640" s="60">
        <v>639</v>
      </c>
      <c r="B640" s="61">
        <v>14072</v>
      </c>
      <c r="C640" s="62" t="s">
        <v>13306</v>
      </c>
      <c r="D640" s="63">
        <v>67</v>
      </c>
      <c r="E640" s="64" t="s">
        <v>12159</v>
      </c>
    </row>
    <row r="641" spans="1:5" ht="15" x14ac:dyDescent="0.2">
      <c r="A641" s="60">
        <v>640</v>
      </c>
      <c r="B641" s="61">
        <v>14157</v>
      </c>
      <c r="C641" s="62" t="s">
        <v>13307</v>
      </c>
      <c r="D641" s="63">
        <v>68</v>
      </c>
      <c r="E641" s="64" t="s">
        <v>13308</v>
      </c>
    </row>
    <row r="642" spans="1:5" ht="15" x14ac:dyDescent="0.2">
      <c r="A642" s="60">
        <v>641</v>
      </c>
      <c r="B642" s="61">
        <v>15948</v>
      </c>
      <c r="C642" s="62" t="s">
        <v>13309</v>
      </c>
      <c r="D642" s="63">
        <v>69</v>
      </c>
      <c r="E642" s="64" t="s">
        <v>12138</v>
      </c>
    </row>
    <row r="643" spans="1:5" ht="15" x14ac:dyDescent="0.2">
      <c r="A643" s="60">
        <v>642</v>
      </c>
      <c r="B643" s="61">
        <v>17796</v>
      </c>
      <c r="C643" s="62" t="s">
        <v>10474</v>
      </c>
      <c r="D643" s="63">
        <v>70</v>
      </c>
      <c r="E643" s="65">
        <v>3</v>
      </c>
    </row>
    <row r="644" spans="1:5" ht="15" x14ac:dyDescent="0.2">
      <c r="A644" s="60">
        <v>643</v>
      </c>
      <c r="B644" s="61">
        <v>17865</v>
      </c>
      <c r="C644" s="62" t="s">
        <v>10475</v>
      </c>
      <c r="D644" s="63">
        <v>71</v>
      </c>
      <c r="E644" s="64" t="s">
        <v>12142</v>
      </c>
    </row>
    <row r="645" spans="1:5" ht="15" x14ac:dyDescent="0.2">
      <c r="A645" s="60">
        <v>644</v>
      </c>
      <c r="B645" s="61">
        <v>18385</v>
      </c>
      <c r="C645" s="62" t="s">
        <v>10476</v>
      </c>
      <c r="D645" s="63">
        <v>72</v>
      </c>
      <c r="E645" s="64" t="s">
        <v>12138</v>
      </c>
    </row>
    <row r="646" spans="1:5" ht="15" x14ac:dyDescent="0.2">
      <c r="A646" s="60">
        <v>645</v>
      </c>
      <c r="B646" s="61">
        <v>18626</v>
      </c>
      <c r="C646" s="62" t="s">
        <v>10477</v>
      </c>
      <c r="D646" s="63">
        <v>73</v>
      </c>
      <c r="E646" s="64" t="s">
        <v>14954</v>
      </c>
    </row>
    <row r="647" spans="1:5" ht="15" x14ac:dyDescent="0.2">
      <c r="A647" s="60">
        <v>646</v>
      </c>
      <c r="B647" s="61">
        <v>18914</v>
      </c>
      <c r="C647" s="62" t="s">
        <v>10478</v>
      </c>
      <c r="D647" s="63">
        <v>74</v>
      </c>
      <c r="E647" s="64" t="s">
        <v>12159</v>
      </c>
    </row>
    <row r="648" spans="1:5" ht="15" x14ac:dyDescent="0.2">
      <c r="A648" s="60">
        <v>647</v>
      </c>
      <c r="B648" s="61">
        <v>19356</v>
      </c>
      <c r="C648" s="62" t="s">
        <v>10479</v>
      </c>
      <c r="D648" s="63">
        <v>75</v>
      </c>
      <c r="E648" s="64" t="s">
        <v>12159</v>
      </c>
    </row>
    <row r="649" spans="1:5" ht="15" x14ac:dyDescent="0.2">
      <c r="A649" s="60">
        <v>648</v>
      </c>
      <c r="B649" s="61">
        <v>19362</v>
      </c>
      <c r="C649" s="62" t="s">
        <v>10480</v>
      </c>
      <c r="D649" s="63">
        <v>76</v>
      </c>
      <c r="E649" s="64" t="s">
        <v>12159</v>
      </c>
    </row>
    <row r="650" spans="1:5" ht="15" x14ac:dyDescent="0.2">
      <c r="A650" s="60">
        <v>649</v>
      </c>
      <c r="B650" s="61">
        <v>19532</v>
      </c>
      <c r="C650" s="62" t="s">
        <v>10481</v>
      </c>
      <c r="D650" s="63">
        <v>77</v>
      </c>
      <c r="E650" s="64" t="s">
        <v>12140</v>
      </c>
    </row>
    <row r="651" spans="1:5" ht="15" x14ac:dyDescent="0.2">
      <c r="A651" s="60">
        <v>650</v>
      </c>
      <c r="B651" s="61">
        <v>19627</v>
      </c>
      <c r="C651" s="66" t="s">
        <v>10482</v>
      </c>
      <c r="D651" s="63">
        <v>78</v>
      </c>
      <c r="E651" s="64" t="s">
        <v>12140</v>
      </c>
    </row>
    <row r="652" spans="1:5" ht="15" x14ac:dyDescent="0.2">
      <c r="A652" s="60">
        <v>651</v>
      </c>
      <c r="B652" s="61">
        <v>11036</v>
      </c>
      <c r="C652" s="62" t="s">
        <v>11847</v>
      </c>
      <c r="D652" s="63">
        <v>79</v>
      </c>
      <c r="E652" s="64" t="s">
        <v>12159</v>
      </c>
    </row>
    <row r="653" spans="1:5" ht="15" x14ac:dyDescent="0.2">
      <c r="A653" s="60">
        <v>652</v>
      </c>
      <c r="B653" s="61">
        <v>11706</v>
      </c>
      <c r="C653" s="62" t="s">
        <v>11848</v>
      </c>
      <c r="D653" s="63">
        <v>80</v>
      </c>
      <c r="E653" s="64" t="s">
        <v>14951</v>
      </c>
    </row>
    <row r="654" spans="1:5" ht="15" x14ac:dyDescent="0.2">
      <c r="A654" s="60">
        <v>653</v>
      </c>
      <c r="B654" s="61">
        <v>11719</v>
      </c>
      <c r="C654" s="62" t="s">
        <v>11849</v>
      </c>
      <c r="D654" s="63">
        <v>81</v>
      </c>
      <c r="E654" s="64" t="s">
        <v>12146</v>
      </c>
    </row>
    <row r="655" spans="1:5" ht="15" x14ac:dyDescent="0.2">
      <c r="A655" s="60">
        <v>654</v>
      </c>
      <c r="B655" s="61">
        <v>11721</v>
      </c>
      <c r="C655" s="62" t="s">
        <v>11850</v>
      </c>
      <c r="D655" s="63">
        <v>82</v>
      </c>
      <c r="E655" s="64" t="s">
        <v>12159</v>
      </c>
    </row>
    <row r="656" spans="1:5" ht="15" x14ac:dyDescent="0.2">
      <c r="A656" s="60">
        <v>655</v>
      </c>
      <c r="B656" s="61">
        <v>11723</v>
      </c>
      <c r="C656" s="62" t="s">
        <v>14327</v>
      </c>
      <c r="D656" s="63">
        <v>83</v>
      </c>
      <c r="E656" s="64" t="s">
        <v>12144</v>
      </c>
    </row>
    <row r="657" spans="1:5" ht="15" x14ac:dyDescent="0.2">
      <c r="A657" s="60">
        <v>656</v>
      </c>
      <c r="B657" s="61">
        <v>11963</v>
      </c>
      <c r="C657" s="62" t="s">
        <v>14328</v>
      </c>
      <c r="D657" s="63">
        <v>84</v>
      </c>
      <c r="E657" s="65">
        <v>6</v>
      </c>
    </row>
    <row r="658" spans="1:5" ht="15" x14ac:dyDescent="0.2">
      <c r="A658" s="60">
        <v>657</v>
      </c>
      <c r="B658" s="61">
        <v>13081</v>
      </c>
      <c r="C658" s="62" t="s">
        <v>14329</v>
      </c>
      <c r="D658" s="63">
        <v>85</v>
      </c>
      <c r="E658" s="65">
        <v>2</v>
      </c>
    </row>
    <row r="659" spans="1:5" ht="15" x14ac:dyDescent="0.2">
      <c r="A659" s="60">
        <v>658</v>
      </c>
      <c r="B659" s="61">
        <v>13469</v>
      </c>
      <c r="C659" s="66" t="s">
        <v>14330</v>
      </c>
      <c r="D659" s="63">
        <v>86</v>
      </c>
      <c r="E659" s="64" t="s">
        <v>12146</v>
      </c>
    </row>
    <row r="660" spans="1:5" ht="15" x14ac:dyDescent="0.2">
      <c r="A660" s="60">
        <v>659</v>
      </c>
      <c r="B660" s="61">
        <v>13702</v>
      </c>
      <c r="C660" s="66" t="s">
        <v>14331</v>
      </c>
      <c r="D660" s="63">
        <v>87</v>
      </c>
      <c r="E660" s="64" t="s">
        <v>12138</v>
      </c>
    </row>
    <row r="661" spans="1:5" ht="15" x14ac:dyDescent="0.2">
      <c r="A661" s="60">
        <v>660</v>
      </c>
      <c r="B661" s="61">
        <v>13710</v>
      </c>
      <c r="C661" s="66" t="s">
        <v>14332</v>
      </c>
      <c r="D661" s="63">
        <v>88</v>
      </c>
      <c r="E661" s="65">
        <v>5</v>
      </c>
    </row>
    <row r="662" spans="1:5" ht="15" x14ac:dyDescent="0.2">
      <c r="A662" s="60">
        <v>661</v>
      </c>
      <c r="B662" s="61">
        <v>13737</v>
      </c>
      <c r="C662" s="62" t="s">
        <v>14333</v>
      </c>
      <c r="D662" s="63">
        <v>89</v>
      </c>
      <c r="E662" s="64" t="s">
        <v>12159</v>
      </c>
    </row>
    <row r="663" spans="1:5" ht="15" x14ac:dyDescent="0.2">
      <c r="A663" s="60">
        <v>662</v>
      </c>
      <c r="B663" s="61">
        <v>14010</v>
      </c>
      <c r="C663" s="62" t="s">
        <v>14334</v>
      </c>
      <c r="D663" s="63">
        <v>90</v>
      </c>
      <c r="E663" s="64" t="s">
        <v>12140</v>
      </c>
    </row>
    <row r="664" spans="1:5" ht="15" x14ac:dyDescent="0.2">
      <c r="A664" s="60">
        <v>663</v>
      </c>
      <c r="B664" s="61">
        <v>14037</v>
      </c>
      <c r="C664" s="62" t="s">
        <v>14335</v>
      </c>
      <c r="D664" s="63">
        <v>91</v>
      </c>
      <c r="E664" s="65">
        <v>2</v>
      </c>
    </row>
    <row r="665" spans="1:5" ht="15" x14ac:dyDescent="0.2">
      <c r="A665" s="60">
        <v>664</v>
      </c>
      <c r="B665" s="61">
        <v>14208</v>
      </c>
      <c r="C665" s="62" t="s">
        <v>14336</v>
      </c>
      <c r="D665" s="63">
        <v>92</v>
      </c>
      <c r="E665" s="65">
        <v>2</v>
      </c>
    </row>
    <row r="666" spans="1:5" ht="15" x14ac:dyDescent="0.2">
      <c r="A666" s="60">
        <v>665</v>
      </c>
      <c r="B666" s="61">
        <v>14224</v>
      </c>
      <c r="C666" s="62" t="s">
        <v>14337</v>
      </c>
      <c r="D666" s="63">
        <v>93</v>
      </c>
      <c r="E666" s="64" t="s">
        <v>14951</v>
      </c>
    </row>
    <row r="667" spans="1:5" ht="15" x14ac:dyDescent="0.2">
      <c r="A667" s="60">
        <v>666</v>
      </c>
      <c r="B667" s="61">
        <v>14295</v>
      </c>
      <c r="C667" s="62" t="s">
        <v>14338</v>
      </c>
      <c r="D667" s="63">
        <v>94</v>
      </c>
      <c r="E667" s="64" t="s">
        <v>12106</v>
      </c>
    </row>
    <row r="668" spans="1:5" ht="15" x14ac:dyDescent="0.2">
      <c r="A668" s="60">
        <v>667</v>
      </c>
      <c r="B668" s="61">
        <v>14315</v>
      </c>
      <c r="C668" s="62" t="s">
        <v>14339</v>
      </c>
      <c r="D668" s="63">
        <v>95</v>
      </c>
      <c r="E668" s="64" t="s">
        <v>12136</v>
      </c>
    </row>
    <row r="669" spans="1:5" ht="15" x14ac:dyDescent="0.2">
      <c r="A669" s="60">
        <v>668</v>
      </c>
      <c r="B669" s="61">
        <v>19915</v>
      </c>
      <c r="C669" s="62" t="s">
        <v>14340</v>
      </c>
      <c r="D669" s="63">
        <v>96</v>
      </c>
      <c r="E669" s="64" t="s">
        <v>14951</v>
      </c>
    </row>
    <row r="670" spans="1:5" ht="15" x14ac:dyDescent="0.2">
      <c r="A670" s="60">
        <v>669</v>
      </c>
      <c r="B670" s="61">
        <v>12519</v>
      </c>
      <c r="C670" s="62" t="s">
        <v>14341</v>
      </c>
      <c r="D670" s="63">
        <v>97</v>
      </c>
      <c r="E670" s="64" t="s">
        <v>14951</v>
      </c>
    </row>
    <row r="671" spans="1:5" ht="15" x14ac:dyDescent="0.2">
      <c r="A671" s="60">
        <v>670</v>
      </c>
      <c r="B671" s="61">
        <v>14023</v>
      </c>
      <c r="C671" s="66" t="s">
        <v>14342</v>
      </c>
      <c r="D671" s="63">
        <v>98</v>
      </c>
      <c r="E671" s="65">
        <v>5</v>
      </c>
    </row>
    <row r="672" spans="1:5" ht="15" x14ac:dyDescent="0.2">
      <c r="A672" s="60">
        <v>671</v>
      </c>
      <c r="B672" s="61">
        <v>14339</v>
      </c>
      <c r="C672" s="62" t="s">
        <v>14343</v>
      </c>
      <c r="D672" s="63">
        <v>99</v>
      </c>
      <c r="E672" s="64" t="s">
        <v>12138</v>
      </c>
    </row>
    <row r="673" spans="1:5" ht="15" x14ac:dyDescent="0.2">
      <c r="A673" s="60">
        <v>672</v>
      </c>
      <c r="B673" s="61">
        <v>14556</v>
      </c>
      <c r="C673" s="62" t="s">
        <v>14344</v>
      </c>
      <c r="D673" s="63">
        <v>100</v>
      </c>
      <c r="E673" s="64" t="s">
        <v>12104</v>
      </c>
    </row>
    <row r="674" spans="1:5" ht="15" x14ac:dyDescent="0.2">
      <c r="A674" s="60">
        <v>673</v>
      </c>
      <c r="B674" s="61">
        <v>17495</v>
      </c>
      <c r="C674" s="62" t="s">
        <v>14345</v>
      </c>
      <c r="D674" s="63">
        <v>101</v>
      </c>
      <c r="E674" s="64" t="s">
        <v>12138</v>
      </c>
    </row>
    <row r="675" spans="1:5" ht="15" x14ac:dyDescent="0.2">
      <c r="A675" s="60">
        <v>674</v>
      </c>
      <c r="B675" s="61">
        <v>19912</v>
      </c>
      <c r="C675" s="66" t="s">
        <v>12927</v>
      </c>
      <c r="D675" s="63">
        <v>102</v>
      </c>
      <c r="E675" s="64" t="s">
        <v>12104</v>
      </c>
    </row>
    <row r="676" spans="1:5" ht="15" x14ac:dyDescent="0.2">
      <c r="A676" s="60">
        <v>675</v>
      </c>
      <c r="B676" s="61">
        <v>19914</v>
      </c>
      <c r="C676" s="62" t="s">
        <v>12928</v>
      </c>
      <c r="D676" s="63">
        <v>103</v>
      </c>
      <c r="E676" s="64" t="s">
        <v>12104</v>
      </c>
    </row>
    <row r="677" spans="1:5" ht="15" x14ac:dyDescent="0.2">
      <c r="A677" s="60">
        <v>676</v>
      </c>
      <c r="B677" s="61">
        <v>10418</v>
      </c>
      <c r="C677" s="62" t="s">
        <v>12929</v>
      </c>
      <c r="D677" s="63">
        <v>104</v>
      </c>
      <c r="E677" s="64" t="s">
        <v>12140</v>
      </c>
    </row>
    <row r="678" spans="1:5" ht="15" x14ac:dyDescent="0.2">
      <c r="A678" s="60">
        <v>677</v>
      </c>
      <c r="B678" s="61">
        <v>11725</v>
      </c>
      <c r="C678" s="62" t="s">
        <v>12930</v>
      </c>
      <c r="D678" s="63">
        <v>105</v>
      </c>
      <c r="E678" s="64" t="s">
        <v>12140</v>
      </c>
    </row>
    <row r="679" spans="1:5" ht="15" x14ac:dyDescent="0.2">
      <c r="A679" s="60">
        <v>678</v>
      </c>
      <c r="B679" s="61">
        <v>11847</v>
      </c>
      <c r="C679" s="62" t="s">
        <v>12931</v>
      </c>
      <c r="D679" s="63">
        <v>106</v>
      </c>
      <c r="E679" s="64" t="s">
        <v>12146</v>
      </c>
    </row>
    <row r="680" spans="1:5" ht="15" x14ac:dyDescent="0.2">
      <c r="A680" s="60">
        <v>679</v>
      </c>
      <c r="B680" s="61">
        <v>11849</v>
      </c>
      <c r="C680" s="62" t="s">
        <v>12932</v>
      </c>
      <c r="D680" s="63">
        <v>107</v>
      </c>
      <c r="E680" s="64" t="s">
        <v>12146</v>
      </c>
    </row>
    <row r="681" spans="1:5" ht="15" x14ac:dyDescent="0.2">
      <c r="A681" s="60">
        <v>680</v>
      </c>
      <c r="B681" s="61">
        <v>11885</v>
      </c>
      <c r="C681" s="62" t="s">
        <v>12933</v>
      </c>
      <c r="D681" s="63">
        <v>108</v>
      </c>
      <c r="E681" s="65">
        <v>4</v>
      </c>
    </row>
    <row r="682" spans="1:5" ht="15" x14ac:dyDescent="0.2">
      <c r="A682" s="60">
        <v>681</v>
      </c>
      <c r="B682" s="61">
        <v>11897</v>
      </c>
      <c r="C682" s="62" t="s">
        <v>12934</v>
      </c>
      <c r="D682" s="63">
        <v>109</v>
      </c>
      <c r="E682" s="64" t="s">
        <v>12106</v>
      </c>
    </row>
    <row r="683" spans="1:5" ht="15" x14ac:dyDescent="0.2">
      <c r="A683" s="60">
        <v>682</v>
      </c>
      <c r="B683" s="61">
        <v>13015</v>
      </c>
      <c r="C683" s="62" t="s">
        <v>12935</v>
      </c>
      <c r="D683" s="63">
        <v>110</v>
      </c>
      <c r="E683" s="64" t="s">
        <v>12146</v>
      </c>
    </row>
    <row r="684" spans="1:5" ht="15" x14ac:dyDescent="0.2">
      <c r="A684" s="60">
        <v>683</v>
      </c>
      <c r="B684" s="61">
        <v>13486</v>
      </c>
      <c r="C684" s="62" t="s">
        <v>12936</v>
      </c>
      <c r="D684" s="63">
        <v>111</v>
      </c>
      <c r="E684" s="65">
        <v>1</v>
      </c>
    </row>
    <row r="685" spans="1:5" ht="15" x14ac:dyDescent="0.2">
      <c r="A685" s="60">
        <v>684</v>
      </c>
      <c r="B685" s="61">
        <v>13704</v>
      </c>
      <c r="C685" s="62" t="s">
        <v>12937</v>
      </c>
      <c r="D685" s="63">
        <v>112</v>
      </c>
      <c r="E685" s="64" t="s">
        <v>12104</v>
      </c>
    </row>
    <row r="686" spans="1:5" ht="15" x14ac:dyDescent="0.2">
      <c r="A686" s="60">
        <v>685</v>
      </c>
      <c r="B686" s="61">
        <v>14730</v>
      </c>
      <c r="C686" s="62" t="s">
        <v>12938</v>
      </c>
      <c r="D686" s="63">
        <v>113</v>
      </c>
      <c r="E686" s="64" t="s">
        <v>12159</v>
      </c>
    </row>
    <row r="687" spans="1:5" ht="15" x14ac:dyDescent="0.2">
      <c r="A687" s="60">
        <v>686</v>
      </c>
      <c r="B687" s="61">
        <v>17320</v>
      </c>
      <c r="C687" s="62" t="s">
        <v>12939</v>
      </c>
      <c r="D687" s="63">
        <v>114</v>
      </c>
      <c r="E687" s="65">
        <v>2</v>
      </c>
    </row>
    <row r="688" spans="1:5" ht="15" x14ac:dyDescent="0.2">
      <c r="A688" s="60">
        <v>687</v>
      </c>
      <c r="B688" s="61">
        <v>19529</v>
      </c>
      <c r="C688" s="62" t="s">
        <v>12940</v>
      </c>
      <c r="D688" s="63">
        <v>115</v>
      </c>
      <c r="E688" s="65">
        <v>2</v>
      </c>
    </row>
    <row r="689" spans="1:5" ht="15" x14ac:dyDescent="0.2">
      <c r="A689" s="60">
        <v>688</v>
      </c>
      <c r="B689" s="61">
        <v>19679</v>
      </c>
      <c r="C689" s="62" t="s">
        <v>12941</v>
      </c>
      <c r="D689" s="63">
        <v>116</v>
      </c>
      <c r="E689" s="65">
        <v>2</v>
      </c>
    </row>
    <row r="690" spans="1:5" ht="15" x14ac:dyDescent="0.2">
      <c r="A690" s="60">
        <v>689</v>
      </c>
      <c r="B690" s="61">
        <v>19682</v>
      </c>
      <c r="C690" s="62" t="s">
        <v>12942</v>
      </c>
      <c r="D690" s="63">
        <v>117</v>
      </c>
      <c r="E690" s="65">
        <v>2</v>
      </c>
    </row>
    <row r="691" spans="1:5" ht="15" x14ac:dyDescent="0.2">
      <c r="A691" s="60">
        <v>690</v>
      </c>
      <c r="B691" s="61">
        <v>10041</v>
      </c>
      <c r="C691" s="62" t="s">
        <v>12943</v>
      </c>
      <c r="D691" s="63">
        <v>118</v>
      </c>
      <c r="E691" s="64" t="s">
        <v>12104</v>
      </c>
    </row>
    <row r="692" spans="1:5" ht="15" x14ac:dyDescent="0.2">
      <c r="A692" s="60">
        <v>691</v>
      </c>
      <c r="B692" s="61">
        <v>11534</v>
      </c>
      <c r="C692" s="62" t="s">
        <v>12944</v>
      </c>
      <c r="D692" s="63">
        <v>119</v>
      </c>
      <c r="E692" s="65">
        <v>3</v>
      </c>
    </row>
    <row r="693" spans="1:5" ht="15" x14ac:dyDescent="0.2">
      <c r="A693" s="60">
        <v>692</v>
      </c>
      <c r="B693" s="61">
        <v>11700</v>
      </c>
      <c r="C693" s="62" t="s">
        <v>12945</v>
      </c>
      <c r="D693" s="63">
        <v>120</v>
      </c>
      <c r="E693" s="65">
        <v>4</v>
      </c>
    </row>
    <row r="694" spans="1:5" ht="15" x14ac:dyDescent="0.2">
      <c r="A694" s="60">
        <v>693</v>
      </c>
      <c r="B694" s="61">
        <v>11766</v>
      </c>
      <c r="C694" s="66" t="s">
        <v>12946</v>
      </c>
      <c r="D694" s="63">
        <v>121</v>
      </c>
      <c r="E694" s="64" t="s">
        <v>12144</v>
      </c>
    </row>
    <row r="695" spans="1:5" ht="15" x14ac:dyDescent="0.2">
      <c r="A695" s="60">
        <v>694</v>
      </c>
      <c r="B695" s="61">
        <v>11863</v>
      </c>
      <c r="C695" s="62" t="s">
        <v>12947</v>
      </c>
      <c r="D695" s="63">
        <v>122</v>
      </c>
      <c r="E695" s="65">
        <v>4</v>
      </c>
    </row>
    <row r="696" spans="1:5" ht="15" x14ac:dyDescent="0.2">
      <c r="A696" s="60">
        <v>695</v>
      </c>
      <c r="B696" s="61">
        <v>12090</v>
      </c>
      <c r="C696" s="66" t="s">
        <v>12948</v>
      </c>
      <c r="D696" s="63">
        <v>123</v>
      </c>
      <c r="E696" s="65">
        <v>2</v>
      </c>
    </row>
    <row r="697" spans="1:5" ht="15" x14ac:dyDescent="0.2">
      <c r="A697" s="60">
        <v>696</v>
      </c>
      <c r="B697" s="61">
        <v>13886</v>
      </c>
      <c r="C697" s="62" t="s">
        <v>12949</v>
      </c>
      <c r="D697" s="63">
        <v>124</v>
      </c>
      <c r="E697" s="65">
        <v>2</v>
      </c>
    </row>
    <row r="698" spans="1:5" ht="15" x14ac:dyDescent="0.2">
      <c r="A698" s="60">
        <v>697</v>
      </c>
      <c r="B698" s="61">
        <v>13935</v>
      </c>
      <c r="C698" s="62" t="s">
        <v>12950</v>
      </c>
      <c r="D698" s="63">
        <v>125</v>
      </c>
      <c r="E698" s="64" t="s">
        <v>13766</v>
      </c>
    </row>
    <row r="699" spans="1:5" ht="15" x14ac:dyDescent="0.2">
      <c r="A699" s="60">
        <v>698</v>
      </c>
      <c r="B699" s="61">
        <v>13939</v>
      </c>
      <c r="C699" s="62" t="s">
        <v>12951</v>
      </c>
      <c r="D699" s="63">
        <v>126</v>
      </c>
      <c r="E699" s="65">
        <v>3</v>
      </c>
    </row>
    <row r="700" spans="1:5" ht="15" x14ac:dyDescent="0.2">
      <c r="A700" s="60">
        <v>699</v>
      </c>
      <c r="B700" s="61">
        <v>13956</v>
      </c>
      <c r="C700" s="62" t="s">
        <v>12952</v>
      </c>
      <c r="D700" s="63">
        <v>127</v>
      </c>
      <c r="E700" s="64" t="s">
        <v>12140</v>
      </c>
    </row>
    <row r="701" spans="1:5" ht="15" x14ac:dyDescent="0.2">
      <c r="A701" s="60">
        <v>700</v>
      </c>
      <c r="B701" s="61">
        <v>13981</v>
      </c>
      <c r="C701" s="62" t="s">
        <v>12953</v>
      </c>
      <c r="D701" s="63">
        <v>128</v>
      </c>
      <c r="E701" s="65">
        <v>2</v>
      </c>
    </row>
    <row r="702" spans="1:5" ht="15" x14ac:dyDescent="0.2">
      <c r="A702" s="60">
        <v>701</v>
      </c>
      <c r="B702" s="61">
        <v>14198</v>
      </c>
      <c r="C702" s="62" t="s">
        <v>13084</v>
      </c>
      <c r="D702" s="63">
        <v>129</v>
      </c>
      <c r="E702" s="64" t="s">
        <v>12140</v>
      </c>
    </row>
    <row r="703" spans="1:5" ht="15" x14ac:dyDescent="0.2">
      <c r="A703" s="60">
        <v>702</v>
      </c>
      <c r="B703" s="61">
        <v>14972</v>
      </c>
      <c r="C703" s="62" t="s">
        <v>13085</v>
      </c>
      <c r="D703" s="63">
        <v>130</v>
      </c>
      <c r="E703" s="65">
        <v>5</v>
      </c>
    </row>
    <row r="704" spans="1:5" ht="15" x14ac:dyDescent="0.2">
      <c r="A704" s="60">
        <v>703</v>
      </c>
      <c r="B704" s="61">
        <v>11540</v>
      </c>
      <c r="C704" s="62" t="s">
        <v>13086</v>
      </c>
      <c r="D704" s="63">
        <v>131</v>
      </c>
      <c r="E704" s="65">
        <v>3</v>
      </c>
    </row>
    <row r="705" spans="1:5" ht="15" x14ac:dyDescent="0.2">
      <c r="A705" s="60">
        <v>704</v>
      </c>
      <c r="B705" s="61">
        <v>11904</v>
      </c>
      <c r="C705" s="62" t="s">
        <v>11663</v>
      </c>
      <c r="D705" s="63">
        <v>132</v>
      </c>
      <c r="E705" s="65">
        <v>3</v>
      </c>
    </row>
    <row r="706" spans="1:5" ht="15" x14ac:dyDescent="0.2">
      <c r="A706" s="60">
        <v>705</v>
      </c>
      <c r="B706" s="61">
        <v>13800</v>
      </c>
      <c r="C706" s="62" t="s">
        <v>11664</v>
      </c>
      <c r="D706" s="63">
        <v>133</v>
      </c>
      <c r="E706" s="64" t="s">
        <v>12146</v>
      </c>
    </row>
    <row r="707" spans="1:5" ht="15" x14ac:dyDescent="0.2">
      <c r="A707" s="60">
        <v>706</v>
      </c>
      <c r="B707" s="61">
        <v>14333</v>
      </c>
      <c r="C707" s="62" t="s">
        <v>11665</v>
      </c>
      <c r="D707" s="63">
        <v>134</v>
      </c>
      <c r="E707" s="65">
        <v>4</v>
      </c>
    </row>
    <row r="708" spans="1:5" ht="15" x14ac:dyDescent="0.2">
      <c r="A708" s="60">
        <v>707</v>
      </c>
      <c r="B708" s="61">
        <v>16021</v>
      </c>
      <c r="C708" s="62" t="s">
        <v>11666</v>
      </c>
      <c r="D708" s="63">
        <v>135</v>
      </c>
      <c r="E708" s="64" t="s">
        <v>13766</v>
      </c>
    </row>
    <row r="709" spans="1:5" ht="15" x14ac:dyDescent="0.2">
      <c r="A709" s="60">
        <v>708</v>
      </c>
      <c r="B709" s="61">
        <v>17859</v>
      </c>
      <c r="C709" s="62" t="s">
        <v>11667</v>
      </c>
      <c r="D709" s="63">
        <v>136</v>
      </c>
      <c r="E709" s="64" t="s">
        <v>12146</v>
      </c>
    </row>
    <row r="710" spans="1:5" ht="15" x14ac:dyDescent="0.2">
      <c r="A710" s="60">
        <v>709</v>
      </c>
      <c r="B710" s="61">
        <v>18913</v>
      </c>
      <c r="C710" s="62" t="s">
        <v>11668</v>
      </c>
      <c r="D710" s="63">
        <v>137</v>
      </c>
      <c r="E710" s="64" t="s">
        <v>12144</v>
      </c>
    </row>
    <row r="711" spans="1:5" ht="15" x14ac:dyDescent="0.2">
      <c r="A711" s="60">
        <v>710</v>
      </c>
      <c r="B711" s="61">
        <v>11522</v>
      </c>
      <c r="C711" s="66" t="s">
        <v>11669</v>
      </c>
      <c r="D711" s="63">
        <v>138</v>
      </c>
      <c r="E711" s="65">
        <v>3</v>
      </c>
    </row>
    <row r="712" spans="1:5" ht="15" x14ac:dyDescent="0.2">
      <c r="A712" s="60">
        <v>711</v>
      </c>
      <c r="B712" s="61">
        <v>11961</v>
      </c>
      <c r="C712" s="62" t="s">
        <v>11670</v>
      </c>
      <c r="D712" s="63">
        <v>139</v>
      </c>
      <c r="E712" s="65">
        <v>4</v>
      </c>
    </row>
    <row r="713" spans="1:5" ht="15" x14ac:dyDescent="0.2">
      <c r="A713" s="60">
        <v>712</v>
      </c>
      <c r="B713" s="61">
        <v>12057</v>
      </c>
      <c r="C713" s="62" t="s">
        <v>11671</v>
      </c>
      <c r="D713" s="63">
        <v>140</v>
      </c>
      <c r="E713" s="64" t="s">
        <v>13647</v>
      </c>
    </row>
    <row r="714" spans="1:5" ht="15" x14ac:dyDescent="0.2">
      <c r="A714" s="60">
        <v>713</v>
      </c>
      <c r="B714" s="61">
        <v>12833</v>
      </c>
      <c r="C714" s="62" t="s">
        <v>11672</v>
      </c>
      <c r="D714" s="63">
        <v>141</v>
      </c>
      <c r="E714" s="65">
        <v>5</v>
      </c>
    </row>
    <row r="715" spans="1:5" ht="15" x14ac:dyDescent="0.2">
      <c r="A715" s="60">
        <v>714</v>
      </c>
      <c r="B715" s="61">
        <v>13072</v>
      </c>
      <c r="C715" s="62" t="s">
        <v>11673</v>
      </c>
      <c r="D715" s="63">
        <v>142</v>
      </c>
      <c r="E715" s="65">
        <v>2</v>
      </c>
    </row>
    <row r="716" spans="1:5" ht="15" x14ac:dyDescent="0.2">
      <c r="A716" s="60">
        <v>715</v>
      </c>
      <c r="B716" s="61">
        <v>13255</v>
      </c>
      <c r="C716" s="62" t="s">
        <v>11674</v>
      </c>
      <c r="D716" s="63">
        <v>143</v>
      </c>
      <c r="E716" s="64" t="s">
        <v>12144</v>
      </c>
    </row>
    <row r="717" spans="1:5" ht="15" x14ac:dyDescent="0.2">
      <c r="A717" s="60">
        <v>716</v>
      </c>
      <c r="B717" s="61">
        <v>13671</v>
      </c>
      <c r="C717" s="62" t="s">
        <v>11675</v>
      </c>
      <c r="D717" s="63">
        <v>144</v>
      </c>
      <c r="E717" s="65">
        <v>4</v>
      </c>
    </row>
    <row r="718" spans="1:5" ht="15" x14ac:dyDescent="0.2">
      <c r="A718" s="60">
        <v>717</v>
      </c>
      <c r="B718" s="61">
        <v>13749</v>
      </c>
      <c r="C718" s="62" t="s">
        <v>11676</v>
      </c>
      <c r="D718" s="63">
        <v>145</v>
      </c>
      <c r="E718" s="64" t="s">
        <v>12106</v>
      </c>
    </row>
    <row r="719" spans="1:5" ht="15" x14ac:dyDescent="0.2">
      <c r="A719" s="60">
        <v>718</v>
      </c>
      <c r="B719" s="61">
        <v>14191</v>
      </c>
      <c r="C719" s="62" t="s">
        <v>11677</v>
      </c>
      <c r="D719" s="63">
        <v>146</v>
      </c>
      <c r="E719" s="64" t="s">
        <v>12146</v>
      </c>
    </row>
    <row r="720" spans="1:5" ht="15" x14ac:dyDescent="0.2">
      <c r="A720" s="60">
        <v>719</v>
      </c>
      <c r="B720" s="61">
        <v>14829</v>
      </c>
      <c r="C720" s="62" t="s">
        <v>11678</v>
      </c>
      <c r="D720" s="63">
        <v>147</v>
      </c>
      <c r="E720" s="65">
        <v>3</v>
      </c>
    </row>
    <row r="721" spans="1:5" ht="15" x14ac:dyDescent="0.2">
      <c r="A721" s="60">
        <v>720</v>
      </c>
      <c r="B721" s="61">
        <v>15240</v>
      </c>
      <c r="C721" s="62" t="s">
        <v>11679</v>
      </c>
      <c r="D721" s="63">
        <v>148</v>
      </c>
      <c r="E721" s="64" t="s">
        <v>12146</v>
      </c>
    </row>
    <row r="722" spans="1:5" ht="15" x14ac:dyDescent="0.2">
      <c r="A722" s="60">
        <v>721</v>
      </c>
      <c r="B722" s="61">
        <v>17215</v>
      </c>
      <c r="C722" s="62" t="s">
        <v>11680</v>
      </c>
      <c r="D722" s="63">
        <v>149</v>
      </c>
      <c r="E722" s="65">
        <v>2</v>
      </c>
    </row>
    <row r="723" spans="1:5" ht="15" x14ac:dyDescent="0.2">
      <c r="A723" s="60">
        <v>722</v>
      </c>
      <c r="B723" s="61">
        <v>17278</v>
      </c>
      <c r="C723" s="62" t="s">
        <v>11681</v>
      </c>
      <c r="D723" s="63">
        <v>150</v>
      </c>
      <c r="E723" s="65">
        <v>2</v>
      </c>
    </row>
    <row r="724" spans="1:5" ht="15" x14ac:dyDescent="0.2">
      <c r="A724" s="60">
        <v>723</v>
      </c>
      <c r="B724" s="61">
        <v>17846</v>
      </c>
      <c r="C724" s="62" t="s">
        <v>11682</v>
      </c>
      <c r="D724" s="63">
        <v>151</v>
      </c>
      <c r="E724" s="64" t="s">
        <v>12106</v>
      </c>
    </row>
    <row r="725" spans="1:5" ht="15" x14ac:dyDescent="0.2">
      <c r="A725" s="60">
        <v>724</v>
      </c>
      <c r="B725" s="61">
        <v>17966</v>
      </c>
      <c r="C725" s="62" t="s">
        <v>11683</v>
      </c>
      <c r="D725" s="63">
        <v>152</v>
      </c>
      <c r="E725" s="65">
        <v>3</v>
      </c>
    </row>
    <row r="726" spans="1:5" ht="15" x14ac:dyDescent="0.2">
      <c r="A726" s="60">
        <v>725</v>
      </c>
      <c r="B726" s="61">
        <v>19130</v>
      </c>
      <c r="C726" s="62" t="s">
        <v>11684</v>
      </c>
      <c r="D726" s="63">
        <v>153</v>
      </c>
      <c r="E726" s="65">
        <v>4</v>
      </c>
    </row>
    <row r="727" spans="1:5" ht="15" x14ac:dyDescent="0.2">
      <c r="A727" s="60">
        <v>726</v>
      </c>
      <c r="B727" s="61">
        <v>10659</v>
      </c>
      <c r="C727" s="62" t="s">
        <v>11685</v>
      </c>
      <c r="D727" s="63">
        <v>154</v>
      </c>
      <c r="E727" s="64" t="s">
        <v>12106</v>
      </c>
    </row>
    <row r="728" spans="1:5" ht="15" x14ac:dyDescent="0.2">
      <c r="A728" s="60">
        <v>727</v>
      </c>
      <c r="B728" s="61">
        <v>11397</v>
      </c>
      <c r="C728" s="62" t="s">
        <v>11686</v>
      </c>
      <c r="D728" s="63">
        <v>155</v>
      </c>
      <c r="E728" s="65">
        <v>4</v>
      </c>
    </row>
    <row r="729" spans="1:5" ht="15" x14ac:dyDescent="0.2">
      <c r="A729" s="60">
        <v>728</v>
      </c>
      <c r="B729" s="61">
        <v>12691</v>
      </c>
      <c r="C729" s="62" t="s">
        <v>11687</v>
      </c>
      <c r="D729" s="63">
        <v>156</v>
      </c>
      <c r="E729" s="65">
        <v>2</v>
      </c>
    </row>
    <row r="730" spans="1:5" ht="15" x14ac:dyDescent="0.2">
      <c r="A730" s="60">
        <v>729</v>
      </c>
      <c r="B730" s="61">
        <v>12718</v>
      </c>
      <c r="C730" s="62" t="s">
        <v>11688</v>
      </c>
      <c r="D730" s="63">
        <v>157</v>
      </c>
      <c r="E730" s="65">
        <v>2</v>
      </c>
    </row>
    <row r="731" spans="1:5" ht="15" x14ac:dyDescent="0.2">
      <c r="A731" s="60">
        <v>730</v>
      </c>
      <c r="B731" s="61">
        <v>13136</v>
      </c>
      <c r="C731" s="62" t="s">
        <v>11689</v>
      </c>
      <c r="D731" s="63">
        <v>158</v>
      </c>
      <c r="E731" s="65">
        <v>2</v>
      </c>
    </row>
    <row r="732" spans="1:5" ht="15" x14ac:dyDescent="0.2">
      <c r="A732" s="60">
        <v>731</v>
      </c>
      <c r="B732" s="61">
        <v>13840</v>
      </c>
      <c r="C732" s="62" t="s">
        <v>12817</v>
      </c>
      <c r="D732" s="63">
        <v>159</v>
      </c>
      <c r="E732" s="64" t="s">
        <v>13766</v>
      </c>
    </row>
    <row r="733" spans="1:5" ht="15" x14ac:dyDescent="0.2">
      <c r="A733" s="60">
        <v>732</v>
      </c>
      <c r="B733" s="61">
        <v>13842</v>
      </c>
      <c r="C733" s="62" t="s">
        <v>12818</v>
      </c>
      <c r="D733" s="63">
        <v>160</v>
      </c>
      <c r="E733" s="64" t="s">
        <v>12106</v>
      </c>
    </row>
    <row r="734" spans="1:5" ht="15" x14ac:dyDescent="0.2">
      <c r="A734" s="60">
        <v>733</v>
      </c>
      <c r="B734" s="61">
        <v>13846</v>
      </c>
      <c r="C734" s="62" t="s">
        <v>12819</v>
      </c>
      <c r="D734" s="63">
        <v>161</v>
      </c>
      <c r="E734" s="64" t="s">
        <v>12106</v>
      </c>
    </row>
    <row r="735" spans="1:5" ht="15" x14ac:dyDescent="0.2">
      <c r="A735" s="60">
        <v>734</v>
      </c>
      <c r="B735" s="61">
        <v>14263</v>
      </c>
      <c r="C735" s="62" t="s">
        <v>12820</v>
      </c>
      <c r="D735" s="63">
        <v>162</v>
      </c>
      <c r="E735" s="64" t="s">
        <v>12106</v>
      </c>
    </row>
    <row r="736" spans="1:5" ht="15" x14ac:dyDescent="0.2">
      <c r="A736" s="60">
        <v>735</v>
      </c>
      <c r="B736" s="61">
        <v>17123</v>
      </c>
      <c r="C736" s="62" t="s">
        <v>12821</v>
      </c>
      <c r="D736" s="63">
        <v>163</v>
      </c>
      <c r="E736" s="64" t="s">
        <v>13766</v>
      </c>
    </row>
    <row r="737" spans="1:5" ht="15" x14ac:dyDescent="0.2">
      <c r="A737" s="60">
        <v>736</v>
      </c>
      <c r="B737" s="61">
        <v>19173</v>
      </c>
      <c r="C737" s="62" t="s">
        <v>12822</v>
      </c>
      <c r="D737" s="63">
        <v>164</v>
      </c>
      <c r="E737" s="64" t="s">
        <v>13647</v>
      </c>
    </row>
    <row r="738" spans="1:5" ht="15" x14ac:dyDescent="0.2">
      <c r="A738" s="60">
        <v>737</v>
      </c>
      <c r="B738" s="61">
        <v>10765</v>
      </c>
      <c r="C738" s="62" t="s">
        <v>12823</v>
      </c>
      <c r="D738" s="63">
        <v>165</v>
      </c>
      <c r="E738" s="64" t="s">
        <v>12104</v>
      </c>
    </row>
    <row r="739" spans="1:5" ht="15" x14ac:dyDescent="0.2">
      <c r="A739" s="60">
        <v>738</v>
      </c>
      <c r="B739" s="61">
        <v>10826</v>
      </c>
      <c r="C739" s="62" t="s">
        <v>12824</v>
      </c>
      <c r="D739" s="63">
        <v>166</v>
      </c>
      <c r="E739" s="64" t="s">
        <v>12104</v>
      </c>
    </row>
    <row r="740" spans="1:5" ht="15" x14ac:dyDescent="0.2">
      <c r="A740" s="60">
        <v>739</v>
      </c>
      <c r="B740" s="61">
        <v>10836</v>
      </c>
      <c r="C740" s="62" t="s">
        <v>12825</v>
      </c>
      <c r="D740" s="63">
        <v>167</v>
      </c>
      <c r="E740" s="64" t="s">
        <v>13766</v>
      </c>
    </row>
    <row r="741" spans="1:5" ht="15" x14ac:dyDescent="0.2">
      <c r="A741" s="60">
        <v>740</v>
      </c>
      <c r="B741" s="61">
        <v>14103</v>
      </c>
      <c r="C741" s="62" t="s">
        <v>12826</v>
      </c>
      <c r="D741" s="63">
        <v>168</v>
      </c>
      <c r="E741" s="65">
        <v>4</v>
      </c>
    </row>
    <row r="742" spans="1:5" ht="15" x14ac:dyDescent="0.2">
      <c r="A742" s="60">
        <v>741</v>
      </c>
      <c r="B742" s="61">
        <v>11739</v>
      </c>
      <c r="C742" s="62" t="s">
        <v>12827</v>
      </c>
      <c r="D742" s="63">
        <v>1</v>
      </c>
      <c r="E742" s="64" t="s">
        <v>12106</v>
      </c>
    </row>
    <row r="743" spans="1:5" ht="15" x14ac:dyDescent="0.2">
      <c r="A743" s="60">
        <v>742</v>
      </c>
      <c r="B743" s="61">
        <v>12192</v>
      </c>
      <c r="C743" s="66" t="s">
        <v>12828</v>
      </c>
      <c r="D743" s="63">
        <v>2</v>
      </c>
      <c r="E743" s="64" t="s">
        <v>12159</v>
      </c>
    </row>
    <row r="744" spans="1:5" ht="15" x14ac:dyDescent="0.2">
      <c r="A744" s="60">
        <v>743</v>
      </c>
      <c r="B744" s="61">
        <v>12714</v>
      </c>
      <c r="C744" s="62" t="s">
        <v>12829</v>
      </c>
      <c r="D744" s="63">
        <v>3</v>
      </c>
      <c r="E744" s="64" t="s">
        <v>12106</v>
      </c>
    </row>
    <row r="745" spans="1:5" ht="15" x14ac:dyDescent="0.2">
      <c r="A745" s="60">
        <v>744</v>
      </c>
      <c r="B745" s="61">
        <v>13654</v>
      </c>
      <c r="C745" s="62" t="s">
        <v>12830</v>
      </c>
      <c r="D745" s="63">
        <v>4</v>
      </c>
      <c r="E745" s="64" t="s">
        <v>13680</v>
      </c>
    </row>
    <row r="746" spans="1:5" ht="15" x14ac:dyDescent="0.2">
      <c r="A746" s="60">
        <v>745</v>
      </c>
      <c r="B746" s="61">
        <v>15796</v>
      </c>
      <c r="C746" s="62" t="s">
        <v>12831</v>
      </c>
      <c r="D746" s="63">
        <v>5</v>
      </c>
      <c r="E746" s="65">
        <v>6</v>
      </c>
    </row>
    <row r="747" spans="1:5" ht="15" x14ac:dyDescent="0.2">
      <c r="A747" s="60">
        <v>746</v>
      </c>
      <c r="B747" s="61">
        <v>14382</v>
      </c>
      <c r="C747" s="62" t="s">
        <v>12832</v>
      </c>
      <c r="D747" s="63">
        <v>6</v>
      </c>
      <c r="E747" s="65">
        <v>4</v>
      </c>
    </row>
    <row r="748" spans="1:5" ht="15" x14ac:dyDescent="0.2">
      <c r="A748" s="60">
        <v>747</v>
      </c>
      <c r="B748" s="61">
        <v>14552</v>
      </c>
      <c r="C748" s="62" t="s">
        <v>12833</v>
      </c>
      <c r="D748" s="63">
        <v>7</v>
      </c>
      <c r="E748" s="64" t="s">
        <v>12104</v>
      </c>
    </row>
    <row r="749" spans="1:5" ht="15" x14ac:dyDescent="0.2">
      <c r="A749" s="60">
        <v>748</v>
      </c>
      <c r="B749" s="61">
        <v>14759</v>
      </c>
      <c r="C749" s="62" t="s">
        <v>11558</v>
      </c>
      <c r="D749" s="63">
        <v>8</v>
      </c>
      <c r="E749" s="65">
        <v>4</v>
      </c>
    </row>
    <row r="750" spans="1:5" ht="15" x14ac:dyDescent="0.2">
      <c r="A750" s="60">
        <v>749</v>
      </c>
      <c r="B750" s="61">
        <v>14910</v>
      </c>
      <c r="C750" s="62" t="s">
        <v>11559</v>
      </c>
      <c r="D750" s="63">
        <v>9</v>
      </c>
      <c r="E750" s="64" t="s">
        <v>13721</v>
      </c>
    </row>
    <row r="751" spans="1:5" ht="15" x14ac:dyDescent="0.2">
      <c r="A751" s="60">
        <v>750</v>
      </c>
      <c r="B751" s="61">
        <v>15248</v>
      </c>
      <c r="C751" s="62" t="s">
        <v>11560</v>
      </c>
      <c r="D751" s="63">
        <v>10</v>
      </c>
      <c r="E751" s="64" t="s">
        <v>12159</v>
      </c>
    </row>
    <row r="752" spans="1:5" ht="15" x14ac:dyDescent="0.2">
      <c r="A752" s="60">
        <v>751</v>
      </c>
      <c r="B752" s="61">
        <v>16292</v>
      </c>
      <c r="C752" s="62" t="s">
        <v>11561</v>
      </c>
      <c r="D752" s="63">
        <v>11</v>
      </c>
      <c r="E752" s="64" t="s">
        <v>13766</v>
      </c>
    </row>
    <row r="753" spans="1:5" ht="15" x14ac:dyDescent="0.2">
      <c r="A753" s="60">
        <v>752</v>
      </c>
      <c r="B753" s="61">
        <v>17330</v>
      </c>
      <c r="C753" s="62" t="s">
        <v>11562</v>
      </c>
      <c r="D753" s="63">
        <v>12</v>
      </c>
      <c r="E753" s="64" t="s">
        <v>12140</v>
      </c>
    </row>
    <row r="754" spans="1:5" ht="15" x14ac:dyDescent="0.2">
      <c r="A754" s="60">
        <v>753</v>
      </c>
      <c r="B754" s="61">
        <v>17391</v>
      </c>
      <c r="C754" s="62" t="s">
        <v>11563</v>
      </c>
      <c r="D754" s="63">
        <v>13</v>
      </c>
      <c r="E754" s="64" t="s">
        <v>12159</v>
      </c>
    </row>
    <row r="755" spans="1:5" ht="15" x14ac:dyDescent="0.2">
      <c r="A755" s="60">
        <v>754</v>
      </c>
      <c r="B755" s="61">
        <v>17534</v>
      </c>
      <c r="C755" s="62" t="s">
        <v>10881</v>
      </c>
      <c r="D755" s="63">
        <v>14</v>
      </c>
      <c r="E755" s="64" t="s">
        <v>12144</v>
      </c>
    </row>
    <row r="756" spans="1:5" ht="15" x14ac:dyDescent="0.2">
      <c r="A756" s="60">
        <v>755</v>
      </c>
      <c r="B756" s="61">
        <v>17536</v>
      </c>
      <c r="C756" s="62" t="s">
        <v>10882</v>
      </c>
      <c r="D756" s="63">
        <v>15</v>
      </c>
      <c r="E756" s="64" t="s">
        <v>12159</v>
      </c>
    </row>
    <row r="757" spans="1:5" ht="15" x14ac:dyDescent="0.2">
      <c r="A757" s="60">
        <v>756</v>
      </c>
      <c r="B757" s="61">
        <v>19638</v>
      </c>
      <c r="C757" s="62" t="s">
        <v>10883</v>
      </c>
      <c r="D757" s="63">
        <v>16</v>
      </c>
      <c r="E757" s="64" t="s">
        <v>12140</v>
      </c>
    </row>
    <row r="758" spans="1:5" ht="15" x14ac:dyDescent="0.2">
      <c r="A758" s="60">
        <v>757</v>
      </c>
      <c r="B758" s="61">
        <v>11297</v>
      </c>
      <c r="C758" s="62" t="s">
        <v>9756</v>
      </c>
      <c r="D758" s="63">
        <v>1</v>
      </c>
      <c r="E758" s="64" t="s">
        <v>12106</v>
      </c>
    </row>
    <row r="759" spans="1:5" ht="15" x14ac:dyDescent="0.2">
      <c r="A759" s="60">
        <v>758</v>
      </c>
      <c r="B759" s="61">
        <v>11587</v>
      </c>
      <c r="C759" s="62" t="s">
        <v>9757</v>
      </c>
      <c r="D759" s="63">
        <v>2</v>
      </c>
      <c r="E759" s="64" t="s">
        <v>11001</v>
      </c>
    </row>
    <row r="760" spans="1:5" ht="15" x14ac:dyDescent="0.2">
      <c r="A760" s="60">
        <v>759</v>
      </c>
      <c r="B760" s="61">
        <v>11588</v>
      </c>
      <c r="C760" s="66" t="s">
        <v>9758</v>
      </c>
      <c r="D760" s="63">
        <v>3</v>
      </c>
      <c r="E760" s="64" t="s">
        <v>12104</v>
      </c>
    </row>
    <row r="761" spans="1:5" ht="15" x14ac:dyDescent="0.2">
      <c r="A761" s="60">
        <v>760</v>
      </c>
      <c r="B761" s="61">
        <v>11590</v>
      </c>
      <c r="C761" s="66" t="s">
        <v>9759</v>
      </c>
      <c r="D761" s="63">
        <v>4</v>
      </c>
      <c r="E761" s="64" t="s">
        <v>14951</v>
      </c>
    </row>
    <row r="762" spans="1:5" ht="15" x14ac:dyDescent="0.2">
      <c r="A762" s="60">
        <v>761</v>
      </c>
      <c r="B762" s="61">
        <v>13257</v>
      </c>
      <c r="C762" s="66" t="s">
        <v>9760</v>
      </c>
      <c r="D762" s="63">
        <v>5</v>
      </c>
      <c r="E762" s="64" t="s">
        <v>12144</v>
      </c>
    </row>
    <row r="763" spans="1:5" ht="15" x14ac:dyDescent="0.2">
      <c r="A763" s="60">
        <v>762</v>
      </c>
      <c r="B763" s="61">
        <v>13592</v>
      </c>
      <c r="C763" s="62" t="s">
        <v>9761</v>
      </c>
      <c r="D763" s="63">
        <v>6</v>
      </c>
      <c r="E763" s="64" t="s">
        <v>12104</v>
      </c>
    </row>
    <row r="764" spans="1:5" ht="15" x14ac:dyDescent="0.2">
      <c r="A764" s="60">
        <v>763</v>
      </c>
      <c r="B764" s="61">
        <v>14754</v>
      </c>
      <c r="C764" s="62" t="s">
        <v>9762</v>
      </c>
      <c r="D764" s="63">
        <v>7</v>
      </c>
      <c r="E764" s="64" t="s">
        <v>12151</v>
      </c>
    </row>
    <row r="765" spans="1:5" ht="15" x14ac:dyDescent="0.2">
      <c r="A765" s="60">
        <v>764</v>
      </c>
      <c r="B765" s="61">
        <v>14755</v>
      </c>
      <c r="C765" s="66" t="s">
        <v>9763</v>
      </c>
      <c r="D765" s="63">
        <v>8</v>
      </c>
      <c r="E765" s="64" t="s">
        <v>12151</v>
      </c>
    </row>
    <row r="766" spans="1:5" ht="15" x14ac:dyDescent="0.2">
      <c r="A766" s="60">
        <v>765</v>
      </c>
      <c r="B766" s="61">
        <v>15722</v>
      </c>
      <c r="C766" s="66" t="s">
        <v>9764</v>
      </c>
      <c r="D766" s="63">
        <v>9</v>
      </c>
      <c r="E766" s="65">
        <v>5</v>
      </c>
    </row>
    <row r="767" spans="1:5" ht="15" x14ac:dyDescent="0.2">
      <c r="A767" s="60">
        <v>766</v>
      </c>
      <c r="B767" s="61">
        <v>15862</v>
      </c>
      <c r="C767" s="62" t="s">
        <v>10891</v>
      </c>
      <c r="D767" s="63">
        <v>10</v>
      </c>
      <c r="E767" s="64" t="s">
        <v>13766</v>
      </c>
    </row>
    <row r="768" spans="1:5" ht="15" x14ac:dyDescent="0.2">
      <c r="A768" s="60">
        <v>767</v>
      </c>
      <c r="B768" s="61">
        <v>15910</v>
      </c>
      <c r="C768" s="62" t="s">
        <v>10892</v>
      </c>
      <c r="D768" s="63">
        <v>11</v>
      </c>
      <c r="E768" s="64" t="s">
        <v>14951</v>
      </c>
    </row>
    <row r="769" spans="1:5" ht="15" x14ac:dyDescent="0.2">
      <c r="A769" s="60">
        <v>768</v>
      </c>
      <c r="B769" s="61">
        <v>16247</v>
      </c>
      <c r="C769" s="62" t="s">
        <v>10893</v>
      </c>
      <c r="D769" s="63">
        <v>12</v>
      </c>
      <c r="E769" s="64" t="s">
        <v>14951</v>
      </c>
    </row>
    <row r="770" spans="1:5" ht="15" x14ac:dyDescent="0.2">
      <c r="A770" s="60">
        <v>769</v>
      </c>
      <c r="B770" s="61">
        <v>16839</v>
      </c>
      <c r="C770" s="62" t="s">
        <v>10894</v>
      </c>
      <c r="D770" s="63">
        <v>13</v>
      </c>
      <c r="E770" s="64" t="s">
        <v>12106</v>
      </c>
    </row>
    <row r="771" spans="1:5" ht="15" x14ac:dyDescent="0.2">
      <c r="A771" s="60">
        <v>770</v>
      </c>
      <c r="B771" s="61">
        <v>16840</v>
      </c>
      <c r="C771" s="62" t="s">
        <v>9769</v>
      </c>
      <c r="D771" s="63">
        <v>14</v>
      </c>
      <c r="E771" s="64" t="s">
        <v>13680</v>
      </c>
    </row>
    <row r="772" spans="1:5" ht="15" x14ac:dyDescent="0.2">
      <c r="A772" s="60">
        <v>771</v>
      </c>
      <c r="B772" s="61">
        <v>16842</v>
      </c>
      <c r="C772" s="62" t="s">
        <v>12087</v>
      </c>
      <c r="D772" s="63">
        <v>15</v>
      </c>
      <c r="E772" s="64" t="s">
        <v>13766</v>
      </c>
    </row>
    <row r="773" spans="1:5" ht="15" x14ac:dyDescent="0.2">
      <c r="A773" s="60">
        <v>772</v>
      </c>
      <c r="B773" s="61">
        <v>17162</v>
      </c>
      <c r="C773" s="62" t="s">
        <v>12088</v>
      </c>
      <c r="D773" s="63">
        <v>16</v>
      </c>
      <c r="E773" s="64" t="s">
        <v>12144</v>
      </c>
    </row>
    <row r="774" spans="1:5" ht="15" x14ac:dyDescent="0.2">
      <c r="A774" s="60">
        <v>773</v>
      </c>
      <c r="B774" s="61">
        <v>18497</v>
      </c>
      <c r="C774" s="62" t="s">
        <v>12089</v>
      </c>
      <c r="D774" s="63">
        <v>17</v>
      </c>
      <c r="E774" s="64" t="s">
        <v>12106</v>
      </c>
    </row>
    <row r="775" spans="1:5" ht="15" x14ac:dyDescent="0.2">
      <c r="A775" s="60">
        <v>774</v>
      </c>
      <c r="B775" s="61">
        <v>19312</v>
      </c>
      <c r="C775" s="62" t="s">
        <v>10646</v>
      </c>
      <c r="D775" s="63">
        <v>18</v>
      </c>
      <c r="E775" s="65">
        <v>4</v>
      </c>
    </row>
    <row r="776" spans="1:5" ht="15" x14ac:dyDescent="0.2">
      <c r="A776" s="60">
        <v>775</v>
      </c>
      <c r="B776" s="61">
        <v>19838</v>
      </c>
      <c r="C776" s="62" t="s">
        <v>10647</v>
      </c>
      <c r="D776" s="63">
        <v>19</v>
      </c>
      <c r="E776" s="64" t="s">
        <v>12106</v>
      </c>
    </row>
    <row r="777" spans="1:5" ht="15" x14ac:dyDescent="0.2">
      <c r="A777" s="60">
        <v>776</v>
      </c>
      <c r="B777" s="61">
        <v>11292</v>
      </c>
      <c r="C777" s="62" t="s">
        <v>10648</v>
      </c>
      <c r="D777" s="63">
        <v>20</v>
      </c>
      <c r="E777" s="64" t="s">
        <v>13678</v>
      </c>
    </row>
    <row r="778" spans="1:5" ht="15" x14ac:dyDescent="0.2">
      <c r="A778" s="60">
        <v>777</v>
      </c>
      <c r="B778" s="61">
        <v>11294</v>
      </c>
      <c r="C778" s="62" t="s">
        <v>10649</v>
      </c>
      <c r="D778" s="63">
        <v>21</v>
      </c>
      <c r="E778" s="65">
        <v>5</v>
      </c>
    </row>
    <row r="779" spans="1:5" ht="15" x14ac:dyDescent="0.2">
      <c r="A779" s="60">
        <v>778</v>
      </c>
      <c r="B779" s="61">
        <v>11838</v>
      </c>
      <c r="C779" s="62" t="s">
        <v>10650</v>
      </c>
      <c r="D779" s="63">
        <v>22</v>
      </c>
      <c r="E779" s="65">
        <v>4</v>
      </c>
    </row>
    <row r="780" spans="1:5" ht="15" x14ac:dyDescent="0.2">
      <c r="A780" s="60">
        <v>779</v>
      </c>
      <c r="B780" s="61">
        <v>12191</v>
      </c>
      <c r="C780" s="62" t="s">
        <v>10651</v>
      </c>
      <c r="D780" s="63">
        <v>23</v>
      </c>
      <c r="E780" s="64" t="s">
        <v>12144</v>
      </c>
    </row>
    <row r="781" spans="1:5" ht="15" x14ac:dyDescent="0.2">
      <c r="A781" s="60">
        <v>780</v>
      </c>
      <c r="B781" s="61">
        <v>13548</v>
      </c>
      <c r="C781" s="62" t="s">
        <v>10652</v>
      </c>
      <c r="D781" s="63">
        <v>24</v>
      </c>
      <c r="E781" s="64" t="s">
        <v>12151</v>
      </c>
    </row>
    <row r="782" spans="1:5" ht="15" x14ac:dyDescent="0.2">
      <c r="A782" s="60">
        <v>781</v>
      </c>
      <c r="B782" s="61">
        <v>13908</v>
      </c>
      <c r="C782" s="62" t="s">
        <v>10653</v>
      </c>
      <c r="D782" s="63">
        <v>25</v>
      </c>
      <c r="E782" s="64" t="s">
        <v>14951</v>
      </c>
    </row>
    <row r="783" spans="1:5" ht="15" x14ac:dyDescent="0.2">
      <c r="A783" s="60">
        <v>782</v>
      </c>
      <c r="B783" s="61">
        <v>13969</v>
      </c>
      <c r="C783" s="62" t="s">
        <v>10654</v>
      </c>
      <c r="D783" s="63">
        <v>26</v>
      </c>
      <c r="E783" s="64" t="s">
        <v>10655</v>
      </c>
    </row>
    <row r="784" spans="1:5" ht="15" x14ac:dyDescent="0.2">
      <c r="A784" s="60">
        <v>783</v>
      </c>
      <c r="B784" s="61">
        <v>13973</v>
      </c>
      <c r="C784" s="62" t="s">
        <v>12113</v>
      </c>
      <c r="D784" s="63">
        <v>27</v>
      </c>
      <c r="E784" s="64" t="s">
        <v>13766</v>
      </c>
    </row>
    <row r="785" spans="1:5" ht="15" x14ac:dyDescent="0.2">
      <c r="A785" s="60">
        <v>784</v>
      </c>
      <c r="B785" s="61">
        <v>13979</v>
      </c>
      <c r="C785" s="62" t="s">
        <v>12114</v>
      </c>
      <c r="D785" s="63">
        <v>28</v>
      </c>
      <c r="E785" s="64" t="s">
        <v>12104</v>
      </c>
    </row>
    <row r="786" spans="1:5" ht="15" x14ac:dyDescent="0.2">
      <c r="A786" s="60">
        <v>785</v>
      </c>
      <c r="B786" s="61">
        <v>14012</v>
      </c>
      <c r="C786" s="62" t="s">
        <v>12115</v>
      </c>
      <c r="D786" s="63">
        <v>29</v>
      </c>
      <c r="E786" s="64" t="s">
        <v>13721</v>
      </c>
    </row>
    <row r="787" spans="1:5" ht="15" x14ac:dyDescent="0.2">
      <c r="A787" s="60">
        <v>786</v>
      </c>
      <c r="B787" s="61">
        <v>14065</v>
      </c>
      <c r="C787" s="62" t="s">
        <v>12116</v>
      </c>
      <c r="D787" s="63">
        <v>30</v>
      </c>
      <c r="E787" s="64" t="s">
        <v>12106</v>
      </c>
    </row>
    <row r="788" spans="1:5" ht="15" x14ac:dyDescent="0.2">
      <c r="A788" s="60">
        <v>787</v>
      </c>
      <c r="B788" s="61">
        <v>15764</v>
      </c>
      <c r="C788" s="62" t="s">
        <v>12117</v>
      </c>
      <c r="D788" s="63">
        <v>31</v>
      </c>
      <c r="E788" s="64" t="s">
        <v>14951</v>
      </c>
    </row>
    <row r="789" spans="1:5" ht="15" x14ac:dyDescent="0.2">
      <c r="A789" s="60">
        <v>788</v>
      </c>
      <c r="B789" s="61">
        <v>15818</v>
      </c>
      <c r="C789" s="62" t="s">
        <v>12118</v>
      </c>
      <c r="D789" s="63">
        <v>32</v>
      </c>
      <c r="E789" s="64" t="s">
        <v>12151</v>
      </c>
    </row>
    <row r="790" spans="1:5" ht="15" x14ac:dyDescent="0.2">
      <c r="A790" s="60">
        <v>789</v>
      </c>
      <c r="B790" s="61">
        <v>15824</v>
      </c>
      <c r="C790" s="62" t="s">
        <v>12119</v>
      </c>
      <c r="D790" s="63">
        <v>33</v>
      </c>
      <c r="E790" s="64" t="s">
        <v>11050</v>
      </c>
    </row>
    <row r="791" spans="1:5" ht="15" x14ac:dyDescent="0.2">
      <c r="A791" s="60">
        <v>790</v>
      </c>
      <c r="B791" s="61">
        <v>15832</v>
      </c>
      <c r="C791" s="62" t="s">
        <v>12120</v>
      </c>
      <c r="D791" s="63">
        <v>34</v>
      </c>
      <c r="E791" s="64" t="s">
        <v>12104</v>
      </c>
    </row>
    <row r="792" spans="1:5" ht="15" x14ac:dyDescent="0.2">
      <c r="A792" s="60">
        <v>791</v>
      </c>
      <c r="B792" s="61">
        <v>15866</v>
      </c>
      <c r="C792" s="62" t="s">
        <v>12121</v>
      </c>
      <c r="D792" s="63">
        <v>35</v>
      </c>
      <c r="E792" s="64" t="s">
        <v>12159</v>
      </c>
    </row>
    <row r="793" spans="1:5" ht="15" x14ac:dyDescent="0.2">
      <c r="A793" s="60">
        <v>792</v>
      </c>
      <c r="B793" s="61">
        <v>15868</v>
      </c>
      <c r="C793" s="62" t="s">
        <v>10683</v>
      </c>
      <c r="D793" s="63">
        <v>36</v>
      </c>
      <c r="E793" s="64" t="s">
        <v>14951</v>
      </c>
    </row>
    <row r="794" spans="1:5" ht="15" x14ac:dyDescent="0.2">
      <c r="A794" s="60">
        <v>793</v>
      </c>
      <c r="B794" s="61">
        <v>15870</v>
      </c>
      <c r="C794" s="62" t="s">
        <v>13534</v>
      </c>
      <c r="D794" s="63">
        <v>37</v>
      </c>
      <c r="E794" s="64" t="s">
        <v>13680</v>
      </c>
    </row>
    <row r="795" spans="1:5" ht="15" x14ac:dyDescent="0.2">
      <c r="A795" s="60">
        <v>794</v>
      </c>
      <c r="B795" s="61">
        <v>15876</v>
      </c>
      <c r="C795" s="62" t="s">
        <v>13535</v>
      </c>
      <c r="D795" s="63">
        <v>38</v>
      </c>
      <c r="E795" s="64" t="s">
        <v>12140</v>
      </c>
    </row>
    <row r="796" spans="1:5" ht="15" x14ac:dyDescent="0.2">
      <c r="A796" s="60">
        <v>795</v>
      </c>
      <c r="B796" s="61">
        <v>15908</v>
      </c>
      <c r="C796" s="62" t="s">
        <v>13536</v>
      </c>
      <c r="D796" s="63">
        <v>39</v>
      </c>
      <c r="E796" s="64" t="s">
        <v>12159</v>
      </c>
    </row>
    <row r="797" spans="1:5" ht="15" x14ac:dyDescent="0.2">
      <c r="A797" s="60">
        <v>796</v>
      </c>
      <c r="B797" s="61">
        <v>15950</v>
      </c>
      <c r="C797" s="62" t="s">
        <v>13537</v>
      </c>
      <c r="D797" s="63">
        <v>40</v>
      </c>
      <c r="E797" s="64" t="s">
        <v>13766</v>
      </c>
    </row>
    <row r="798" spans="1:5" ht="15" x14ac:dyDescent="0.2">
      <c r="A798" s="60">
        <v>797</v>
      </c>
      <c r="B798" s="61">
        <v>16835</v>
      </c>
      <c r="C798" s="62" t="s">
        <v>13538</v>
      </c>
      <c r="D798" s="63">
        <v>41</v>
      </c>
      <c r="E798" s="64" t="s">
        <v>12106</v>
      </c>
    </row>
    <row r="799" spans="1:5" ht="15" x14ac:dyDescent="0.2">
      <c r="A799" s="60">
        <v>798</v>
      </c>
      <c r="B799" s="61">
        <v>16837</v>
      </c>
      <c r="C799" s="62" t="s">
        <v>13539</v>
      </c>
      <c r="D799" s="63">
        <v>42</v>
      </c>
      <c r="E799" s="64" t="s">
        <v>12146</v>
      </c>
    </row>
    <row r="800" spans="1:5" ht="15" x14ac:dyDescent="0.2">
      <c r="A800" s="60">
        <v>799</v>
      </c>
      <c r="B800" s="61">
        <v>18496</v>
      </c>
      <c r="C800" s="62" t="s">
        <v>13540</v>
      </c>
      <c r="D800" s="63">
        <v>43</v>
      </c>
      <c r="E800" s="64" t="s">
        <v>12159</v>
      </c>
    </row>
    <row r="801" spans="1:5" ht="15" x14ac:dyDescent="0.2">
      <c r="A801" s="60">
        <v>800</v>
      </c>
      <c r="B801" s="61">
        <v>11045</v>
      </c>
      <c r="C801" s="62" t="s">
        <v>13541</v>
      </c>
      <c r="D801" s="63">
        <v>1</v>
      </c>
      <c r="E801" s="64" t="s">
        <v>12159</v>
      </c>
    </row>
    <row r="802" spans="1:5" ht="15" x14ac:dyDescent="0.2">
      <c r="A802" s="60">
        <v>801</v>
      </c>
      <c r="B802" s="61">
        <v>11521</v>
      </c>
      <c r="C802" s="66" t="s">
        <v>9770</v>
      </c>
      <c r="D802" s="63">
        <v>2</v>
      </c>
      <c r="E802" s="64" t="s">
        <v>12144</v>
      </c>
    </row>
    <row r="803" spans="1:5" ht="15" x14ac:dyDescent="0.2">
      <c r="A803" s="60">
        <v>802</v>
      </c>
      <c r="B803" s="61">
        <v>12132</v>
      </c>
      <c r="C803" s="62" t="s">
        <v>9771</v>
      </c>
      <c r="D803" s="63">
        <v>3</v>
      </c>
      <c r="E803" s="64" t="s">
        <v>12142</v>
      </c>
    </row>
    <row r="804" spans="1:5" ht="15" x14ac:dyDescent="0.2">
      <c r="A804" s="60">
        <v>803</v>
      </c>
      <c r="B804" s="61">
        <v>12698</v>
      </c>
      <c r="C804" s="66" t="s">
        <v>9772</v>
      </c>
      <c r="D804" s="63">
        <v>4</v>
      </c>
      <c r="E804" s="64" t="s">
        <v>12144</v>
      </c>
    </row>
    <row r="805" spans="1:5" ht="15" x14ac:dyDescent="0.2">
      <c r="A805" s="60">
        <v>804</v>
      </c>
      <c r="B805" s="61">
        <v>12780</v>
      </c>
      <c r="C805" s="62" t="s">
        <v>9773</v>
      </c>
      <c r="D805" s="63">
        <v>5</v>
      </c>
      <c r="E805" s="64" t="s">
        <v>12140</v>
      </c>
    </row>
    <row r="806" spans="1:5" ht="15" x14ac:dyDescent="0.2">
      <c r="A806" s="60">
        <v>805</v>
      </c>
      <c r="B806" s="61">
        <v>12815</v>
      </c>
      <c r="C806" s="62" t="s">
        <v>9774</v>
      </c>
      <c r="D806" s="63">
        <v>6</v>
      </c>
      <c r="E806" s="64" t="s">
        <v>12136</v>
      </c>
    </row>
    <row r="807" spans="1:5" ht="15" x14ac:dyDescent="0.2">
      <c r="A807" s="60">
        <v>806</v>
      </c>
      <c r="B807" s="61">
        <v>12942</v>
      </c>
      <c r="C807" s="62" t="s">
        <v>9775</v>
      </c>
      <c r="D807" s="63">
        <v>7</v>
      </c>
      <c r="E807" s="64" t="s">
        <v>12138</v>
      </c>
    </row>
    <row r="808" spans="1:5" ht="15" x14ac:dyDescent="0.2">
      <c r="A808" s="60">
        <v>807</v>
      </c>
      <c r="B808" s="61">
        <v>13666</v>
      </c>
      <c r="C808" s="62" t="s">
        <v>9776</v>
      </c>
      <c r="D808" s="63">
        <v>8</v>
      </c>
      <c r="E808" s="64" t="s">
        <v>12144</v>
      </c>
    </row>
    <row r="809" spans="1:5" ht="15" x14ac:dyDescent="0.2">
      <c r="A809" s="60">
        <v>808</v>
      </c>
      <c r="B809" s="61">
        <v>13723</v>
      </c>
      <c r="C809" s="62" t="s">
        <v>9777</v>
      </c>
      <c r="D809" s="63">
        <v>9</v>
      </c>
      <c r="E809" s="64" t="s">
        <v>13651</v>
      </c>
    </row>
    <row r="810" spans="1:5" ht="15" x14ac:dyDescent="0.2">
      <c r="A810" s="60">
        <v>809</v>
      </c>
      <c r="B810" s="61">
        <v>13792</v>
      </c>
      <c r="C810" s="62" t="s">
        <v>9778</v>
      </c>
      <c r="D810" s="63">
        <v>10</v>
      </c>
      <c r="E810" s="64" t="s">
        <v>12153</v>
      </c>
    </row>
    <row r="811" spans="1:5" ht="15" x14ac:dyDescent="0.2">
      <c r="A811" s="60">
        <v>810</v>
      </c>
      <c r="B811" s="61">
        <v>13854</v>
      </c>
      <c r="C811" s="62" t="s">
        <v>9779</v>
      </c>
      <c r="D811" s="63">
        <v>11</v>
      </c>
      <c r="E811" s="64" t="s">
        <v>12146</v>
      </c>
    </row>
    <row r="812" spans="1:5" ht="15" x14ac:dyDescent="0.2">
      <c r="A812" s="60">
        <v>811</v>
      </c>
      <c r="B812" s="61">
        <v>14104</v>
      </c>
      <c r="C812" s="62" t="s">
        <v>12826</v>
      </c>
      <c r="D812" s="63">
        <v>12</v>
      </c>
      <c r="E812" s="64" t="s">
        <v>12140</v>
      </c>
    </row>
    <row r="813" spans="1:5" ht="15" x14ac:dyDescent="0.2">
      <c r="A813" s="60">
        <v>812</v>
      </c>
      <c r="B813" s="61">
        <v>14216</v>
      </c>
      <c r="C813" s="62" t="s">
        <v>9780</v>
      </c>
      <c r="D813" s="63">
        <v>13</v>
      </c>
      <c r="E813" s="64" t="s">
        <v>14951</v>
      </c>
    </row>
    <row r="814" spans="1:5" ht="15" x14ac:dyDescent="0.2">
      <c r="A814" s="60">
        <v>813</v>
      </c>
      <c r="B814" s="61">
        <v>14267</v>
      </c>
      <c r="C814" s="66" t="s">
        <v>9781</v>
      </c>
      <c r="D814" s="63">
        <v>14</v>
      </c>
      <c r="E814" s="64" t="s">
        <v>12159</v>
      </c>
    </row>
    <row r="815" spans="1:5" ht="15" x14ac:dyDescent="0.2">
      <c r="A815" s="60">
        <v>814</v>
      </c>
      <c r="B815" s="61">
        <v>14364</v>
      </c>
      <c r="C815" s="62" t="s">
        <v>9782</v>
      </c>
      <c r="D815" s="63">
        <v>15</v>
      </c>
      <c r="E815" s="64" t="s">
        <v>9783</v>
      </c>
    </row>
    <row r="816" spans="1:5" ht="15" x14ac:dyDescent="0.2">
      <c r="A816" s="60">
        <v>815</v>
      </c>
      <c r="B816" s="61">
        <v>14401</v>
      </c>
      <c r="C816" s="62" t="s">
        <v>9784</v>
      </c>
      <c r="D816" s="63">
        <v>16</v>
      </c>
      <c r="E816" s="64" t="s">
        <v>12144</v>
      </c>
    </row>
    <row r="817" spans="1:5" ht="15" x14ac:dyDescent="0.2">
      <c r="A817" s="60">
        <v>816</v>
      </c>
      <c r="B817" s="61">
        <v>14810</v>
      </c>
      <c r="C817" s="62" t="s">
        <v>9785</v>
      </c>
      <c r="D817" s="63">
        <v>17</v>
      </c>
      <c r="E817" s="64" t="s">
        <v>12144</v>
      </c>
    </row>
    <row r="818" spans="1:5" ht="15" x14ac:dyDescent="0.2">
      <c r="A818" s="60">
        <v>817</v>
      </c>
      <c r="B818" s="61">
        <v>14852</v>
      </c>
      <c r="C818" s="62" t="s">
        <v>9786</v>
      </c>
      <c r="D818" s="63">
        <v>18</v>
      </c>
      <c r="E818" s="64" t="s">
        <v>11050</v>
      </c>
    </row>
    <row r="819" spans="1:5" ht="15" x14ac:dyDescent="0.2">
      <c r="A819" s="60">
        <v>818</v>
      </c>
      <c r="B819" s="61">
        <v>15230</v>
      </c>
      <c r="C819" s="62" t="s">
        <v>9787</v>
      </c>
      <c r="D819" s="63">
        <v>19</v>
      </c>
      <c r="E819" s="64" t="s">
        <v>14954</v>
      </c>
    </row>
    <row r="820" spans="1:5" ht="15" x14ac:dyDescent="0.2">
      <c r="A820" s="60">
        <v>819</v>
      </c>
      <c r="B820" s="61">
        <v>15327</v>
      </c>
      <c r="C820" s="62" t="s">
        <v>9788</v>
      </c>
      <c r="D820" s="63">
        <v>20</v>
      </c>
      <c r="E820" s="64" t="s">
        <v>12136</v>
      </c>
    </row>
    <row r="821" spans="1:5" ht="15" x14ac:dyDescent="0.2">
      <c r="A821" s="60">
        <v>820</v>
      </c>
      <c r="B821" s="61">
        <v>15760</v>
      </c>
      <c r="C821" s="62" t="s">
        <v>9789</v>
      </c>
      <c r="D821" s="63">
        <v>21</v>
      </c>
      <c r="E821" s="64" t="s">
        <v>12140</v>
      </c>
    </row>
    <row r="822" spans="1:5" ht="15" x14ac:dyDescent="0.2">
      <c r="A822" s="60">
        <v>821</v>
      </c>
      <c r="B822" s="61">
        <v>15880</v>
      </c>
      <c r="C822" s="62" t="s">
        <v>9790</v>
      </c>
      <c r="D822" s="63">
        <v>22</v>
      </c>
      <c r="E822" s="64" t="s">
        <v>12136</v>
      </c>
    </row>
    <row r="823" spans="1:5" ht="15" x14ac:dyDescent="0.2">
      <c r="A823" s="60">
        <v>822</v>
      </c>
      <c r="B823" s="61">
        <v>15884</v>
      </c>
      <c r="C823" s="62" t="s">
        <v>9791</v>
      </c>
      <c r="D823" s="63">
        <v>23</v>
      </c>
      <c r="E823" s="64" t="s">
        <v>13766</v>
      </c>
    </row>
    <row r="824" spans="1:5" ht="15" x14ac:dyDescent="0.2">
      <c r="A824" s="60">
        <v>823</v>
      </c>
      <c r="B824" s="61">
        <v>15886</v>
      </c>
      <c r="C824" s="62" t="s">
        <v>9792</v>
      </c>
      <c r="D824" s="63">
        <v>24</v>
      </c>
      <c r="E824" s="65">
        <v>3</v>
      </c>
    </row>
    <row r="825" spans="1:5" ht="15" x14ac:dyDescent="0.2">
      <c r="A825" s="60">
        <v>824</v>
      </c>
      <c r="B825" s="61">
        <v>16356</v>
      </c>
      <c r="C825" s="62" t="s">
        <v>9793</v>
      </c>
      <c r="D825" s="63">
        <v>25</v>
      </c>
      <c r="E825" s="64" t="s">
        <v>12144</v>
      </c>
    </row>
    <row r="826" spans="1:5" ht="15" x14ac:dyDescent="0.2">
      <c r="A826" s="60">
        <v>825</v>
      </c>
      <c r="B826" s="61">
        <v>16659</v>
      </c>
      <c r="C826" s="62" t="s">
        <v>9794</v>
      </c>
      <c r="D826" s="63">
        <v>26</v>
      </c>
      <c r="E826" s="64" t="s">
        <v>12151</v>
      </c>
    </row>
    <row r="827" spans="1:5" ht="15" x14ac:dyDescent="0.2">
      <c r="A827" s="60">
        <v>826</v>
      </c>
      <c r="B827" s="61">
        <v>16717</v>
      </c>
      <c r="C827" s="62" t="s">
        <v>9795</v>
      </c>
      <c r="D827" s="63">
        <v>27</v>
      </c>
      <c r="E827" s="64" t="s">
        <v>12159</v>
      </c>
    </row>
    <row r="828" spans="1:5" ht="15" x14ac:dyDescent="0.2">
      <c r="A828" s="60">
        <v>827</v>
      </c>
      <c r="B828" s="61">
        <v>16913</v>
      </c>
      <c r="C828" s="62" t="s">
        <v>9796</v>
      </c>
      <c r="D828" s="63">
        <v>28</v>
      </c>
      <c r="E828" s="64" t="s">
        <v>12140</v>
      </c>
    </row>
    <row r="829" spans="1:5" ht="15" x14ac:dyDescent="0.2">
      <c r="A829" s="60">
        <v>828</v>
      </c>
      <c r="B829" s="61">
        <v>16938</v>
      </c>
      <c r="C829" s="62" t="s">
        <v>9797</v>
      </c>
      <c r="D829" s="63">
        <v>29</v>
      </c>
      <c r="E829" s="64" t="s">
        <v>12136</v>
      </c>
    </row>
    <row r="830" spans="1:5" ht="15" x14ac:dyDescent="0.2">
      <c r="A830" s="60">
        <v>829</v>
      </c>
      <c r="B830" s="61">
        <v>17170</v>
      </c>
      <c r="C830" s="62" t="s">
        <v>10958</v>
      </c>
      <c r="D830" s="63">
        <v>30</v>
      </c>
      <c r="E830" s="64" t="s">
        <v>12142</v>
      </c>
    </row>
    <row r="831" spans="1:5" ht="15" x14ac:dyDescent="0.2">
      <c r="A831" s="60">
        <v>830</v>
      </c>
      <c r="B831" s="61">
        <v>17511</v>
      </c>
      <c r="C831" s="62" t="s">
        <v>10959</v>
      </c>
      <c r="D831" s="63">
        <v>31</v>
      </c>
      <c r="E831" s="64" t="s">
        <v>13647</v>
      </c>
    </row>
    <row r="832" spans="1:5" ht="15" x14ac:dyDescent="0.2">
      <c r="A832" s="60">
        <v>831</v>
      </c>
      <c r="B832" s="61">
        <v>17889</v>
      </c>
      <c r="C832" s="62" t="s">
        <v>10960</v>
      </c>
      <c r="D832" s="63">
        <v>32</v>
      </c>
      <c r="E832" s="64" t="s">
        <v>12159</v>
      </c>
    </row>
    <row r="833" spans="1:5" ht="15" x14ac:dyDescent="0.2">
      <c r="A833" s="60">
        <v>832</v>
      </c>
      <c r="B833" s="61">
        <v>17972</v>
      </c>
      <c r="C833" s="62" t="s">
        <v>10961</v>
      </c>
      <c r="D833" s="63">
        <v>33</v>
      </c>
      <c r="E833" s="64" t="s">
        <v>13651</v>
      </c>
    </row>
    <row r="834" spans="1:5" ht="15" x14ac:dyDescent="0.2">
      <c r="A834" s="60">
        <v>833</v>
      </c>
      <c r="B834" s="61">
        <v>18572</v>
      </c>
      <c r="C834" s="62" t="s">
        <v>10962</v>
      </c>
      <c r="D834" s="63">
        <v>34</v>
      </c>
      <c r="E834" s="64" t="s">
        <v>12106</v>
      </c>
    </row>
    <row r="835" spans="1:5" ht="15" x14ac:dyDescent="0.2">
      <c r="A835" s="60">
        <v>834</v>
      </c>
      <c r="B835" s="61">
        <v>18581</v>
      </c>
      <c r="C835" s="62" t="s">
        <v>10963</v>
      </c>
      <c r="D835" s="63">
        <v>35</v>
      </c>
      <c r="E835" s="64" t="s">
        <v>12146</v>
      </c>
    </row>
    <row r="836" spans="1:5" ht="15" x14ac:dyDescent="0.2">
      <c r="A836" s="60">
        <v>835</v>
      </c>
      <c r="B836" s="61">
        <v>18681</v>
      </c>
      <c r="C836" s="66" t="s">
        <v>10964</v>
      </c>
      <c r="D836" s="63">
        <v>36</v>
      </c>
      <c r="E836" s="64" t="s">
        <v>13647</v>
      </c>
    </row>
    <row r="837" spans="1:5" ht="15" x14ac:dyDescent="0.2">
      <c r="A837" s="60">
        <v>836</v>
      </c>
      <c r="B837" s="61">
        <v>19110</v>
      </c>
      <c r="C837" s="62" t="s">
        <v>10965</v>
      </c>
      <c r="D837" s="63">
        <v>37</v>
      </c>
      <c r="E837" s="64" t="s">
        <v>12153</v>
      </c>
    </row>
    <row r="838" spans="1:5" ht="15" x14ac:dyDescent="0.2">
      <c r="A838" s="60">
        <v>837</v>
      </c>
      <c r="B838" s="61">
        <v>19254</v>
      </c>
      <c r="C838" s="62" t="s">
        <v>10966</v>
      </c>
      <c r="D838" s="63">
        <v>38</v>
      </c>
      <c r="E838" s="64" t="s">
        <v>13647</v>
      </c>
    </row>
    <row r="839" spans="1:5" ht="15" x14ac:dyDescent="0.2">
      <c r="A839" s="60">
        <v>838</v>
      </c>
      <c r="B839" s="61">
        <v>19257</v>
      </c>
      <c r="C839" s="62" t="s">
        <v>10967</v>
      </c>
      <c r="D839" s="63">
        <v>39</v>
      </c>
      <c r="E839" s="64" t="s">
        <v>13647</v>
      </c>
    </row>
    <row r="840" spans="1:5" ht="15" x14ac:dyDescent="0.2">
      <c r="A840" s="60">
        <v>839</v>
      </c>
      <c r="B840" s="61">
        <v>19365</v>
      </c>
      <c r="C840" s="62" t="s">
        <v>10968</v>
      </c>
      <c r="D840" s="63">
        <v>40</v>
      </c>
      <c r="E840" s="64" t="s">
        <v>12138</v>
      </c>
    </row>
    <row r="841" spans="1:5" ht="15" x14ac:dyDescent="0.2">
      <c r="A841" s="60">
        <v>840</v>
      </c>
      <c r="B841" s="61">
        <v>19622</v>
      </c>
      <c r="C841" s="62" t="s">
        <v>10969</v>
      </c>
      <c r="D841" s="63">
        <v>41</v>
      </c>
      <c r="E841" s="64" t="s">
        <v>12140</v>
      </c>
    </row>
    <row r="842" spans="1:5" ht="15" x14ac:dyDescent="0.2">
      <c r="A842" s="60">
        <v>841</v>
      </c>
      <c r="B842" s="61">
        <v>19698</v>
      </c>
      <c r="C842" s="62" t="s">
        <v>10970</v>
      </c>
      <c r="D842" s="63">
        <v>42</v>
      </c>
      <c r="E842" s="64" t="s">
        <v>13647</v>
      </c>
    </row>
    <row r="843" spans="1:5" ht="15" x14ac:dyDescent="0.2">
      <c r="A843" s="60">
        <v>842</v>
      </c>
      <c r="B843" s="61">
        <v>11290</v>
      </c>
      <c r="C843" s="62" t="s">
        <v>10971</v>
      </c>
      <c r="D843" s="63">
        <v>43</v>
      </c>
      <c r="E843" s="64" t="s">
        <v>12144</v>
      </c>
    </row>
    <row r="844" spans="1:5" ht="15" x14ac:dyDescent="0.2">
      <c r="A844" s="60">
        <v>843</v>
      </c>
      <c r="B844" s="61">
        <v>11420</v>
      </c>
      <c r="C844" s="62" t="s">
        <v>10972</v>
      </c>
      <c r="D844" s="63">
        <v>44</v>
      </c>
      <c r="E844" s="64" t="s">
        <v>14951</v>
      </c>
    </row>
    <row r="845" spans="1:5" ht="15" x14ac:dyDescent="0.2">
      <c r="A845" s="60">
        <v>844</v>
      </c>
      <c r="B845" s="61">
        <v>11467</v>
      </c>
      <c r="C845" s="62" t="s">
        <v>10973</v>
      </c>
      <c r="D845" s="63">
        <v>45</v>
      </c>
      <c r="E845" s="64" t="s">
        <v>12104</v>
      </c>
    </row>
    <row r="846" spans="1:5" ht="15" x14ac:dyDescent="0.2">
      <c r="A846" s="60">
        <v>845</v>
      </c>
      <c r="B846" s="61">
        <v>11469</v>
      </c>
      <c r="C846" s="62" t="s">
        <v>10974</v>
      </c>
      <c r="D846" s="63">
        <v>46</v>
      </c>
      <c r="E846" s="64" t="s">
        <v>13766</v>
      </c>
    </row>
    <row r="847" spans="1:5" ht="15" x14ac:dyDescent="0.2">
      <c r="A847" s="60">
        <v>846</v>
      </c>
      <c r="B847" s="61">
        <v>11609</v>
      </c>
      <c r="C847" s="62" t="s">
        <v>10975</v>
      </c>
      <c r="D847" s="63">
        <v>47</v>
      </c>
      <c r="E847" s="64" t="s">
        <v>11001</v>
      </c>
    </row>
    <row r="848" spans="1:5" ht="15" x14ac:dyDescent="0.2">
      <c r="A848" s="60">
        <v>847</v>
      </c>
      <c r="B848" s="61">
        <v>11612</v>
      </c>
      <c r="C848" s="62" t="s">
        <v>10976</v>
      </c>
      <c r="D848" s="63">
        <v>48</v>
      </c>
      <c r="E848" s="64" t="s">
        <v>13721</v>
      </c>
    </row>
    <row r="849" spans="1:5" ht="15" x14ac:dyDescent="0.2">
      <c r="A849" s="60">
        <v>848</v>
      </c>
      <c r="B849" s="61">
        <v>11697</v>
      </c>
      <c r="C849" s="62" t="s">
        <v>10977</v>
      </c>
      <c r="D849" s="63">
        <v>49</v>
      </c>
      <c r="E849" s="64" t="s">
        <v>12106</v>
      </c>
    </row>
    <row r="850" spans="1:5" ht="15" x14ac:dyDescent="0.2">
      <c r="A850" s="60">
        <v>849</v>
      </c>
      <c r="B850" s="61">
        <v>11699</v>
      </c>
      <c r="C850" s="62" t="s">
        <v>10978</v>
      </c>
      <c r="D850" s="63">
        <v>50</v>
      </c>
      <c r="E850" s="64" t="s">
        <v>12156</v>
      </c>
    </row>
    <row r="851" spans="1:5" ht="15" x14ac:dyDescent="0.2">
      <c r="A851" s="60">
        <v>850</v>
      </c>
      <c r="B851" s="61">
        <v>11704</v>
      </c>
      <c r="C851" s="62" t="s">
        <v>10979</v>
      </c>
      <c r="D851" s="63">
        <v>51</v>
      </c>
      <c r="E851" s="64" t="s">
        <v>13721</v>
      </c>
    </row>
    <row r="852" spans="1:5" ht="15" x14ac:dyDescent="0.2">
      <c r="A852" s="60">
        <v>851</v>
      </c>
      <c r="B852" s="61">
        <v>11756</v>
      </c>
      <c r="C852" s="62" t="s">
        <v>10980</v>
      </c>
      <c r="D852" s="63">
        <v>52</v>
      </c>
      <c r="E852" s="64" t="s">
        <v>12159</v>
      </c>
    </row>
    <row r="853" spans="1:5" ht="15" x14ac:dyDescent="0.2">
      <c r="A853" s="60">
        <v>852</v>
      </c>
      <c r="B853" s="61">
        <v>13596</v>
      </c>
      <c r="C853" s="62" t="s">
        <v>10981</v>
      </c>
      <c r="D853" s="63">
        <v>53</v>
      </c>
      <c r="E853" s="64" t="s">
        <v>12138</v>
      </c>
    </row>
    <row r="854" spans="1:5" ht="15" x14ac:dyDescent="0.2">
      <c r="A854" s="60">
        <v>853</v>
      </c>
      <c r="B854" s="61">
        <v>14897</v>
      </c>
      <c r="C854" s="62" t="s">
        <v>10982</v>
      </c>
      <c r="D854" s="63">
        <v>54</v>
      </c>
      <c r="E854" s="65">
        <v>6</v>
      </c>
    </row>
    <row r="855" spans="1:5" ht="15" x14ac:dyDescent="0.2">
      <c r="A855" s="60">
        <v>854</v>
      </c>
      <c r="B855" s="61">
        <v>18409</v>
      </c>
      <c r="C855" s="62" t="s">
        <v>10983</v>
      </c>
      <c r="D855" s="63">
        <v>55</v>
      </c>
      <c r="E855" s="64" t="s">
        <v>12140</v>
      </c>
    </row>
    <row r="856" spans="1:5" ht="15" x14ac:dyDescent="0.2">
      <c r="A856" s="60">
        <v>855</v>
      </c>
      <c r="B856" s="61">
        <v>19220</v>
      </c>
      <c r="C856" s="62" t="s">
        <v>10984</v>
      </c>
      <c r="D856" s="63">
        <v>56</v>
      </c>
      <c r="E856" s="65">
        <v>3</v>
      </c>
    </row>
    <row r="857" spans="1:5" ht="15" x14ac:dyDescent="0.2">
      <c r="A857" s="60">
        <v>856</v>
      </c>
      <c r="B857" s="61">
        <v>13664</v>
      </c>
      <c r="C857" s="62" t="s">
        <v>10985</v>
      </c>
      <c r="D857" s="63">
        <v>57</v>
      </c>
      <c r="E857" s="65">
        <v>3</v>
      </c>
    </row>
    <row r="858" spans="1:5" ht="15" x14ac:dyDescent="0.2">
      <c r="A858" s="60">
        <v>857</v>
      </c>
      <c r="B858" s="61">
        <v>13698</v>
      </c>
      <c r="C858" s="62" t="s">
        <v>10986</v>
      </c>
      <c r="D858" s="63">
        <v>58</v>
      </c>
      <c r="E858" s="64" t="s">
        <v>11001</v>
      </c>
    </row>
    <row r="859" spans="1:5" ht="15" x14ac:dyDescent="0.2">
      <c r="A859" s="60">
        <v>858</v>
      </c>
      <c r="B859" s="61">
        <v>13721</v>
      </c>
      <c r="C859" s="62" t="s">
        <v>10987</v>
      </c>
      <c r="D859" s="63">
        <v>59</v>
      </c>
      <c r="E859" s="64" t="s">
        <v>11050</v>
      </c>
    </row>
    <row r="860" spans="1:5" ht="15" x14ac:dyDescent="0.2">
      <c r="A860" s="60">
        <v>859</v>
      </c>
      <c r="B860" s="61">
        <v>13729</v>
      </c>
      <c r="C860" s="62" t="s">
        <v>10988</v>
      </c>
      <c r="D860" s="63">
        <v>60</v>
      </c>
      <c r="E860" s="64" t="s">
        <v>12146</v>
      </c>
    </row>
    <row r="861" spans="1:5" ht="15" x14ac:dyDescent="0.2">
      <c r="A861" s="60">
        <v>860</v>
      </c>
      <c r="B861" s="61">
        <v>14463</v>
      </c>
      <c r="C861" s="62" t="s">
        <v>10989</v>
      </c>
      <c r="D861" s="63">
        <v>61</v>
      </c>
      <c r="E861" s="64" t="s">
        <v>12138</v>
      </c>
    </row>
    <row r="862" spans="1:5" ht="15" x14ac:dyDescent="0.2">
      <c r="A862" s="60">
        <v>861</v>
      </c>
      <c r="B862" s="61">
        <v>14773</v>
      </c>
      <c r="C862" s="62" t="s">
        <v>10990</v>
      </c>
      <c r="D862" s="63">
        <v>62</v>
      </c>
      <c r="E862" s="65">
        <v>3</v>
      </c>
    </row>
    <row r="863" spans="1:5" ht="15" x14ac:dyDescent="0.2">
      <c r="A863" s="60">
        <v>862</v>
      </c>
      <c r="B863" s="61">
        <v>14822</v>
      </c>
      <c r="C863" s="62" t="s">
        <v>10991</v>
      </c>
      <c r="D863" s="63">
        <v>63</v>
      </c>
      <c r="E863" s="64" t="s">
        <v>12142</v>
      </c>
    </row>
    <row r="864" spans="1:5" ht="15" x14ac:dyDescent="0.2">
      <c r="A864" s="60">
        <v>863</v>
      </c>
      <c r="B864" s="61">
        <v>15590</v>
      </c>
      <c r="C864" s="62" t="s">
        <v>13600</v>
      </c>
      <c r="D864" s="63">
        <v>64</v>
      </c>
      <c r="E864" s="64" t="s">
        <v>12146</v>
      </c>
    </row>
    <row r="865" spans="1:5" ht="15" x14ac:dyDescent="0.2">
      <c r="A865" s="60">
        <v>864</v>
      </c>
      <c r="B865" s="61">
        <v>15689</v>
      </c>
      <c r="C865" s="62" t="s">
        <v>13601</v>
      </c>
      <c r="D865" s="63">
        <v>65</v>
      </c>
      <c r="E865" s="64" t="s">
        <v>13766</v>
      </c>
    </row>
    <row r="866" spans="1:5" ht="15" x14ac:dyDescent="0.2">
      <c r="A866" s="60">
        <v>865</v>
      </c>
      <c r="B866" s="61">
        <v>15701</v>
      </c>
      <c r="C866" s="62" t="s">
        <v>13602</v>
      </c>
      <c r="D866" s="63">
        <v>66</v>
      </c>
      <c r="E866" s="64" t="s">
        <v>12104</v>
      </c>
    </row>
    <row r="867" spans="1:5" ht="15" x14ac:dyDescent="0.2">
      <c r="A867" s="60">
        <v>866</v>
      </c>
      <c r="B867" s="61">
        <v>15788</v>
      </c>
      <c r="C867" s="62" t="s">
        <v>13603</v>
      </c>
      <c r="D867" s="63">
        <v>67</v>
      </c>
      <c r="E867" s="64" t="s">
        <v>12146</v>
      </c>
    </row>
    <row r="868" spans="1:5" ht="15" x14ac:dyDescent="0.2">
      <c r="A868" s="60">
        <v>867</v>
      </c>
      <c r="B868" s="61">
        <v>16023</v>
      </c>
      <c r="C868" s="62" t="s">
        <v>13604</v>
      </c>
      <c r="D868" s="63">
        <v>68</v>
      </c>
      <c r="E868" s="64" t="s">
        <v>12146</v>
      </c>
    </row>
    <row r="869" spans="1:5" ht="15" x14ac:dyDescent="0.2">
      <c r="A869" s="60">
        <v>868</v>
      </c>
      <c r="B869" s="61">
        <v>16638</v>
      </c>
      <c r="C869" s="62" t="s">
        <v>13605</v>
      </c>
      <c r="D869" s="63">
        <v>69</v>
      </c>
      <c r="E869" s="64" t="s">
        <v>12146</v>
      </c>
    </row>
    <row r="870" spans="1:5" ht="15" x14ac:dyDescent="0.2">
      <c r="A870" s="60">
        <v>869</v>
      </c>
      <c r="B870" s="61">
        <v>16642</v>
      </c>
      <c r="C870" s="62" t="s">
        <v>13606</v>
      </c>
      <c r="D870" s="63">
        <v>70</v>
      </c>
      <c r="E870" s="64" t="s">
        <v>13766</v>
      </c>
    </row>
    <row r="871" spans="1:5" ht="15" x14ac:dyDescent="0.2">
      <c r="A871" s="60">
        <v>870</v>
      </c>
      <c r="B871" s="61">
        <v>16719</v>
      </c>
      <c r="C871" s="62" t="s">
        <v>14923</v>
      </c>
      <c r="D871" s="63">
        <v>71</v>
      </c>
      <c r="E871" s="64" t="s">
        <v>12142</v>
      </c>
    </row>
    <row r="872" spans="1:5" ht="15" x14ac:dyDescent="0.2">
      <c r="A872" s="60">
        <v>871</v>
      </c>
      <c r="B872" s="61">
        <v>16721</v>
      </c>
      <c r="C872" s="62" t="s">
        <v>13566</v>
      </c>
      <c r="D872" s="63">
        <v>72</v>
      </c>
      <c r="E872" s="64" t="s">
        <v>12138</v>
      </c>
    </row>
    <row r="873" spans="1:5" ht="15" x14ac:dyDescent="0.2">
      <c r="A873" s="60">
        <v>872</v>
      </c>
      <c r="B873" s="61">
        <v>16756</v>
      </c>
      <c r="C873" s="62" t="s">
        <v>13567</v>
      </c>
      <c r="D873" s="63">
        <v>73</v>
      </c>
      <c r="E873" s="64" t="s">
        <v>14951</v>
      </c>
    </row>
    <row r="874" spans="1:5" ht="15" x14ac:dyDescent="0.2">
      <c r="A874" s="60">
        <v>873</v>
      </c>
      <c r="B874" s="61">
        <v>16758</v>
      </c>
      <c r="C874" s="62" t="s">
        <v>13568</v>
      </c>
      <c r="D874" s="63">
        <v>74</v>
      </c>
      <c r="E874" s="64" t="s">
        <v>12153</v>
      </c>
    </row>
    <row r="875" spans="1:5" ht="15" x14ac:dyDescent="0.2">
      <c r="A875" s="60">
        <v>874</v>
      </c>
      <c r="B875" s="61">
        <v>16760</v>
      </c>
      <c r="C875" s="62" t="s">
        <v>13569</v>
      </c>
      <c r="D875" s="63">
        <v>75</v>
      </c>
      <c r="E875" s="64" t="s">
        <v>12153</v>
      </c>
    </row>
    <row r="876" spans="1:5" ht="15" x14ac:dyDescent="0.2">
      <c r="A876" s="60">
        <v>875</v>
      </c>
      <c r="B876" s="61">
        <v>16764</v>
      </c>
      <c r="C876" s="62" t="s">
        <v>13570</v>
      </c>
      <c r="D876" s="63">
        <v>76</v>
      </c>
      <c r="E876" s="64" t="s">
        <v>13766</v>
      </c>
    </row>
    <row r="877" spans="1:5" ht="15" x14ac:dyDescent="0.2">
      <c r="A877" s="60">
        <v>876</v>
      </c>
      <c r="B877" s="61">
        <v>16765</v>
      </c>
      <c r="C877" s="62" t="s">
        <v>13571</v>
      </c>
      <c r="D877" s="63">
        <v>77</v>
      </c>
      <c r="E877" s="64" t="s">
        <v>12146</v>
      </c>
    </row>
    <row r="878" spans="1:5" ht="15" x14ac:dyDescent="0.2">
      <c r="A878" s="60">
        <v>877</v>
      </c>
      <c r="B878" s="61">
        <v>16767</v>
      </c>
      <c r="C878" s="62" t="s">
        <v>14930</v>
      </c>
      <c r="D878" s="63">
        <v>78</v>
      </c>
      <c r="E878" s="64" t="s">
        <v>13651</v>
      </c>
    </row>
    <row r="879" spans="1:5" ht="15" x14ac:dyDescent="0.2">
      <c r="A879" s="60">
        <v>878</v>
      </c>
      <c r="B879" s="61">
        <v>17627</v>
      </c>
      <c r="C879" s="62" t="s">
        <v>14931</v>
      </c>
      <c r="D879" s="63">
        <v>79</v>
      </c>
      <c r="E879" s="64" t="s">
        <v>12153</v>
      </c>
    </row>
    <row r="880" spans="1:5" ht="15" x14ac:dyDescent="0.2">
      <c r="A880" s="60">
        <v>879</v>
      </c>
      <c r="B880" s="61">
        <v>18769</v>
      </c>
      <c r="C880" s="62" t="s">
        <v>14932</v>
      </c>
      <c r="D880" s="63">
        <v>80</v>
      </c>
      <c r="E880" s="64" t="s">
        <v>12151</v>
      </c>
    </row>
    <row r="881" spans="1:5" ht="15" x14ac:dyDescent="0.2">
      <c r="A881" s="60">
        <v>880</v>
      </c>
      <c r="B881" s="61">
        <v>18771</v>
      </c>
      <c r="C881" s="62" t="s">
        <v>14933</v>
      </c>
      <c r="D881" s="63">
        <v>81</v>
      </c>
      <c r="E881" s="64" t="s">
        <v>12156</v>
      </c>
    </row>
    <row r="882" spans="1:5" ht="15" x14ac:dyDescent="0.2">
      <c r="A882" s="60">
        <v>881</v>
      </c>
      <c r="B882" s="61">
        <v>18773</v>
      </c>
      <c r="C882" s="62" t="s">
        <v>14934</v>
      </c>
      <c r="D882" s="63">
        <v>82</v>
      </c>
      <c r="E882" s="64" t="s">
        <v>13678</v>
      </c>
    </row>
    <row r="883" spans="1:5" ht="15" x14ac:dyDescent="0.2">
      <c r="A883" s="60">
        <v>882</v>
      </c>
      <c r="B883" s="61">
        <v>18777</v>
      </c>
      <c r="C883" s="62" t="s">
        <v>14935</v>
      </c>
      <c r="D883" s="63">
        <v>83</v>
      </c>
      <c r="E883" s="64" t="s">
        <v>13721</v>
      </c>
    </row>
    <row r="884" spans="1:5" ht="15" x14ac:dyDescent="0.2">
      <c r="A884" s="60">
        <v>883</v>
      </c>
      <c r="B884" s="61">
        <v>18779</v>
      </c>
      <c r="C884" s="62" t="s">
        <v>14936</v>
      </c>
      <c r="D884" s="63">
        <v>84</v>
      </c>
      <c r="E884" s="64" t="s">
        <v>12151</v>
      </c>
    </row>
    <row r="885" spans="1:5" ht="15" x14ac:dyDescent="0.2">
      <c r="A885" s="60">
        <v>884</v>
      </c>
      <c r="B885" s="61">
        <v>18781</v>
      </c>
      <c r="C885" s="62" t="s">
        <v>14937</v>
      </c>
      <c r="D885" s="63">
        <v>85</v>
      </c>
      <c r="E885" s="64" t="s">
        <v>13680</v>
      </c>
    </row>
    <row r="886" spans="1:5" ht="15" x14ac:dyDescent="0.2">
      <c r="A886" s="60">
        <v>885</v>
      </c>
      <c r="B886" s="61">
        <v>11337</v>
      </c>
      <c r="C886" s="62" t="s">
        <v>14938</v>
      </c>
      <c r="D886" s="63">
        <v>86</v>
      </c>
      <c r="E886" s="64" t="s">
        <v>12104</v>
      </c>
    </row>
    <row r="887" spans="1:5" ht="15" x14ac:dyDescent="0.2">
      <c r="A887" s="60">
        <v>886</v>
      </c>
      <c r="B887" s="61">
        <v>11340</v>
      </c>
      <c r="C887" s="62" t="s">
        <v>14939</v>
      </c>
      <c r="D887" s="63">
        <v>87</v>
      </c>
      <c r="E887" s="64" t="s">
        <v>12104</v>
      </c>
    </row>
    <row r="888" spans="1:5" ht="15" x14ac:dyDescent="0.2">
      <c r="A888" s="60">
        <v>887</v>
      </c>
      <c r="B888" s="61">
        <v>11345</v>
      </c>
      <c r="C888" s="62" t="s">
        <v>14940</v>
      </c>
      <c r="D888" s="63">
        <v>88</v>
      </c>
      <c r="E888" s="64" t="s">
        <v>13680</v>
      </c>
    </row>
    <row r="889" spans="1:5" ht="15" x14ac:dyDescent="0.2">
      <c r="A889" s="60">
        <v>888</v>
      </c>
      <c r="B889" s="61">
        <v>11350</v>
      </c>
      <c r="C889" s="62" t="s">
        <v>14941</v>
      </c>
      <c r="D889" s="63">
        <v>89</v>
      </c>
      <c r="E889" s="64" t="s">
        <v>12153</v>
      </c>
    </row>
    <row r="890" spans="1:5" ht="15" x14ac:dyDescent="0.2">
      <c r="A890" s="60">
        <v>889</v>
      </c>
      <c r="B890" s="61">
        <v>11386</v>
      </c>
      <c r="C890" s="62" t="s">
        <v>14942</v>
      </c>
      <c r="D890" s="63">
        <v>90</v>
      </c>
      <c r="E890" s="65">
        <v>2</v>
      </c>
    </row>
    <row r="891" spans="1:5" ht="15" x14ac:dyDescent="0.2">
      <c r="A891" s="60">
        <v>890</v>
      </c>
      <c r="B891" s="61">
        <v>12376</v>
      </c>
      <c r="C891" s="66" t="s">
        <v>14943</v>
      </c>
      <c r="D891" s="63">
        <v>91</v>
      </c>
      <c r="E891" s="65">
        <v>3</v>
      </c>
    </row>
    <row r="892" spans="1:5" ht="15" x14ac:dyDescent="0.2">
      <c r="A892" s="60">
        <v>891</v>
      </c>
      <c r="B892" s="61">
        <v>12591</v>
      </c>
      <c r="C892" s="62" t="s">
        <v>14944</v>
      </c>
      <c r="D892" s="63">
        <v>92</v>
      </c>
      <c r="E892" s="64" t="s">
        <v>14954</v>
      </c>
    </row>
    <row r="893" spans="1:5" ht="15" x14ac:dyDescent="0.2">
      <c r="A893" s="60">
        <v>892</v>
      </c>
      <c r="B893" s="61">
        <v>13382</v>
      </c>
      <c r="C893" s="62" t="s">
        <v>14945</v>
      </c>
      <c r="D893" s="63">
        <v>93</v>
      </c>
      <c r="E893" s="64" t="s">
        <v>12159</v>
      </c>
    </row>
    <row r="894" spans="1:5" ht="15" x14ac:dyDescent="0.2">
      <c r="A894" s="60">
        <v>893</v>
      </c>
      <c r="B894" s="61">
        <v>13612</v>
      </c>
      <c r="C894" s="62" t="s">
        <v>14946</v>
      </c>
      <c r="D894" s="63">
        <v>94</v>
      </c>
      <c r="E894" s="64" t="s">
        <v>13647</v>
      </c>
    </row>
    <row r="895" spans="1:5" ht="15" x14ac:dyDescent="0.2">
      <c r="A895" s="60">
        <v>894</v>
      </c>
      <c r="B895" s="61">
        <v>13864</v>
      </c>
      <c r="C895" s="62" t="s">
        <v>14947</v>
      </c>
      <c r="D895" s="63">
        <v>95</v>
      </c>
      <c r="E895" s="64" t="s">
        <v>12151</v>
      </c>
    </row>
    <row r="896" spans="1:5" ht="15" x14ac:dyDescent="0.2">
      <c r="A896" s="60">
        <v>895</v>
      </c>
      <c r="B896" s="61">
        <v>14053</v>
      </c>
      <c r="C896" s="62" t="s">
        <v>14948</v>
      </c>
      <c r="D896" s="63">
        <v>96</v>
      </c>
      <c r="E896" s="64" t="s">
        <v>12104</v>
      </c>
    </row>
    <row r="897" spans="1:5" ht="15" x14ac:dyDescent="0.2">
      <c r="A897" s="60">
        <v>896</v>
      </c>
      <c r="B897" s="61">
        <v>14127</v>
      </c>
      <c r="C897" s="62" t="s">
        <v>11171</v>
      </c>
      <c r="D897" s="63">
        <v>97</v>
      </c>
      <c r="E897" s="64" t="s">
        <v>13651</v>
      </c>
    </row>
    <row r="898" spans="1:5" ht="15" x14ac:dyDescent="0.2">
      <c r="A898" s="60">
        <v>897</v>
      </c>
      <c r="B898" s="61">
        <v>14189</v>
      </c>
      <c r="C898" s="62" t="s">
        <v>11172</v>
      </c>
      <c r="D898" s="63">
        <v>98</v>
      </c>
      <c r="E898" s="65">
        <v>2</v>
      </c>
    </row>
    <row r="899" spans="1:5" ht="15" x14ac:dyDescent="0.2">
      <c r="A899" s="60">
        <v>898</v>
      </c>
      <c r="B899" s="61">
        <v>14335</v>
      </c>
      <c r="C899" s="66" t="s">
        <v>11173</v>
      </c>
      <c r="D899" s="63">
        <v>99</v>
      </c>
      <c r="E899" s="64" t="s">
        <v>13766</v>
      </c>
    </row>
    <row r="900" spans="1:5" ht="15" x14ac:dyDescent="0.2">
      <c r="A900" s="60">
        <v>899</v>
      </c>
      <c r="B900" s="61">
        <v>15665</v>
      </c>
      <c r="C900" s="62" t="s">
        <v>11174</v>
      </c>
      <c r="D900" s="63">
        <v>100</v>
      </c>
      <c r="E900" s="64" t="s">
        <v>12140</v>
      </c>
    </row>
    <row r="901" spans="1:5" ht="15" x14ac:dyDescent="0.2">
      <c r="A901" s="60">
        <v>900</v>
      </c>
      <c r="B901" s="61">
        <v>15890</v>
      </c>
      <c r="C901" s="62" t="s">
        <v>11175</v>
      </c>
      <c r="D901" s="63">
        <v>101</v>
      </c>
      <c r="E901" s="64" t="s">
        <v>11050</v>
      </c>
    </row>
    <row r="902" spans="1:5" ht="15" x14ac:dyDescent="0.2">
      <c r="A902" s="60">
        <v>901</v>
      </c>
      <c r="B902" s="61">
        <v>15892</v>
      </c>
      <c r="C902" s="62" t="s">
        <v>11176</v>
      </c>
      <c r="D902" s="63">
        <v>102</v>
      </c>
      <c r="E902" s="64" t="s">
        <v>12138</v>
      </c>
    </row>
    <row r="903" spans="1:5" ht="15" x14ac:dyDescent="0.2">
      <c r="A903" s="60">
        <v>902</v>
      </c>
      <c r="B903" s="61">
        <v>15940</v>
      </c>
      <c r="C903" s="62" t="s">
        <v>9978</v>
      </c>
      <c r="D903" s="63">
        <v>103</v>
      </c>
      <c r="E903" s="64" t="s">
        <v>12159</v>
      </c>
    </row>
    <row r="904" spans="1:5" ht="15" x14ac:dyDescent="0.2">
      <c r="A904" s="60">
        <v>903</v>
      </c>
      <c r="B904" s="61">
        <v>16015</v>
      </c>
      <c r="C904" s="62" t="s">
        <v>9979</v>
      </c>
      <c r="D904" s="63">
        <v>104</v>
      </c>
      <c r="E904" s="64" t="s">
        <v>12144</v>
      </c>
    </row>
    <row r="905" spans="1:5" ht="15" x14ac:dyDescent="0.2">
      <c r="A905" s="60">
        <v>904</v>
      </c>
      <c r="B905" s="61">
        <v>16504</v>
      </c>
      <c r="C905" s="62" t="s">
        <v>9980</v>
      </c>
      <c r="D905" s="63">
        <v>105</v>
      </c>
      <c r="E905" s="64" t="s">
        <v>13647</v>
      </c>
    </row>
    <row r="906" spans="1:5" ht="15" x14ac:dyDescent="0.2">
      <c r="A906" s="60">
        <v>905</v>
      </c>
      <c r="B906" s="61">
        <v>16750</v>
      </c>
      <c r="C906" s="62" t="s">
        <v>14014</v>
      </c>
      <c r="D906" s="63">
        <v>106</v>
      </c>
      <c r="E906" s="64" t="s">
        <v>12136</v>
      </c>
    </row>
    <row r="907" spans="1:5" ht="15" x14ac:dyDescent="0.2">
      <c r="A907" s="60">
        <v>906</v>
      </c>
      <c r="B907" s="61">
        <v>16754</v>
      </c>
      <c r="C907" s="62" t="s">
        <v>14015</v>
      </c>
      <c r="D907" s="63">
        <v>107</v>
      </c>
      <c r="E907" s="64" t="s">
        <v>13647</v>
      </c>
    </row>
    <row r="908" spans="1:5" ht="15" x14ac:dyDescent="0.2">
      <c r="A908" s="60">
        <v>907</v>
      </c>
      <c r="B908" s="61">
        <v>16810</v>
      </c>
      <c r="C908" s="62" t="s">
        <v>14016</v>
      </c>
      <c r="D908" s="63">
        <v>108</v>
      </c>
      <c r="E908" s="64" t="s">
        <v>12159</v>
      </c>
    </row>
    <row r="909" spans="1:5" ht="15" x14ac:dyDescent="0.2">
      <c r="A909" s="60">
        <v>908</v>
      </c>
      <c r="B909" s="61">
        <v>17034</v>
      </c>
      <c r="C909" s="62" t="s">
        <v>14017</v>
      </c>
      <c r="D909" s="63">
        <v>109</v>
      </c>
      <c r="E909" s="64" t="s">
        <v>12140</v>
      </c>
    </row>
    <row r="910" spans="1:5" ht="15" x14ac:dyDescent="0.2">
      <c r="A910" s="60">
        <v>909</v>
      </c>
      <c r="B910" s="61">
        <v>17089</v>
      </c>
      <c r="C910" s="66" t="s">
        <v>14018</v>
      </c>
      <c r="D910" s="63">
        <v>110</v>
      </c>
      <c r="E910" s="64" t="s">
        <v>12140</v>
      </c>
    </row>
    <row r="911" spans="1:5" ht="15" x14ac:dyDescent="0.2">
      <c r="A911" s="60">
        <v>910</v>
      </c>
      <c r="B911" s="61">
        <v>17104</v>
      </c>
      <c r="C911" s="62" t="s">
        <v>14019</v>
      </c>
      <c r="D911" s="63">
        <v>111</v>
      </c>
      <c r="E911" s="64" t="s">
        <v>12104</v>
      </c>
    </row>
    <row r="912" spans="1:5" ht="15" x14ac:dyDescent="0.2">
      <c r="A912" s="60">
        <v>911</v>
      </c>
      <c r="B912" s="61">
        <v>17205</v>
      </c>
      <c r="C912" s="62" t="s">
        <v>14020</v>
      </c>
      <c r="D912" s="63">
        <v>112</v>
      </c>
      <c r="E912" s="65">
        <v>2</v>
      </c>
    </row>
    <row r="913" spans="1:5" ht="15" x14ac:dyDescent="0.2">
      <c r="A913" s="60">
        <v>912</v>
      </c>
      <c r="B913" s="61">
        <v>17621</v>
      </c>
      <c r="C913" s="62" t="s">
        <v>14021</v>
      </c>
      <c r="D913" s="63">
        <v>113</v>
      </c>
      <c r="E913" s="64" t="s">
        <v>13647</v>
      </c>
    </row>
    <row r="914" spans="1:5" ht="15" x14ac:dyDescent="0.2">
      <c r="A914" s="60">
        <v>913</v>
      </c>
      <c r="B914" s="61">
        <v>17646</v>
      </c>
      <c r="C914" s="62" t="s">
        <v>14022</v>
      </c>
      <c r="D914" s="63">
        <v>114</v>
      </c>
      <c r="E914" s="64" t="s">
        <v>12142</v>
      </c>
    </row>
    <row r="915" spans="1:5" ht="15" x14ac:dyDescent="0.2">
      <c r="A915" s="60">
        <v>914</v>
      </c>
      <c r="B915" s="61">
        <v>18557</v>
      </c>
      <c r="C915" s="66" t="s">
        <v>14023</v>
      </c>
      <c r="D915" s="63">
        <v>115</v>
      </c>
      <c r="E915" s="64" t="s">
        <v>12146</v>
      </c>
    </row>
    <row r="916" spans="1:5" ht="15" x14ac:dyDescent="0.2">
      <c r="A916" s="60">
        <v>915</v>
      </c>
      <c r="B916" s="61">
        <v>19089</v>
      </c>
      <c r="C916" s="62" t="s">
        <v>14024</v>
      </c>
      <c r="D916" s="63">
        <v>116</v>
      </c>
      <c r="E916" s="64" t="s">
        <v>12144</v>
      </c>
    </row>
    <row r="917" spans="1:5" ht="15" x14ac:dyDescent="0.2">
      <c r="A917" s="60">
        <v>916</v>
      </c>
      <c r="B917" s="61">
        <v>19287</v>
      </c>
      <c r="C917" s="62" t="s">
        <v>14025</v>
      </c>
      <c r="D917" s="63">
        <v>117</v>
      </c>
      <c r="E917" s="65">
        <v>1</v>
      </c>
    </row>
    <row r="918" spans="1:5" ht="15" x14ac:dyDescent="0.2">
      <c r="A918" s="60">
        <v>917</v>
      </c>
      <c r="B918" s="61">
        <v>11138</v>
      </c>
      <c r="C918" s="62" t="s">
        <v>14054</v>
      </c>
      <c r="D918" s="63">
        <v>118</v>
      </c>
      <c r="E918" s="64" t="s">
        <v>12146</v>
      </c>
    </row>
    <row r="919" spans="1:5" ht="15" x14ac:dyDescent="0.2">
      <c r="A919" s="60">
        <v>918</v>
      </c>
      <c r="B919" s="61">
        <v>11326</v>
      </c>
      <c r="C919" s="62" t="s">
        <v>14055</v>
      </c>
      <c r="D919" s="63">
        <v>119</v>
      </c>
      <c r="E919" s="64" t="s">
        <v>12140</v>
      </c>
    </row>
    <row r="920" spans="1:5" ht="15" x14ac:dyDescent="0.2">
      <c r="A920" s="60">
        <v>919</v>
      </c>
      <c r="B920" s="61">
        <v>11335</v>
      </c>
      <c r="C920" s="62" t="s">
        <v>14056</v>
      </c>
      <c r="D920" s="63">
        <v>120</v>
      </c>
      <c r="E920" s="64" t="s">
        <v>12106</v>
      </c>
    </row>
    <row r="921" spans="1:5" ht="15" x14ac:dyDescent="0.2">
      <c r="A921" s="60">
        <v>920</v>
      </c>
      <c r="B921" s="61">
        <v>11344</v>
      </c>
      <c r="C921" s="62" t="s">
        <v>14057</v>
      </c>
      <c r="D921" s="63">
        <v>121</v>
      </c>
      <c r="E921" s="64" t="s">
        <v>13680</v>
      </c>
    </row>
    <row r="922" spans="1:5" ht="15" x14ac:dyDescent="0.2">
      <c r="A922" s="60">
        <v>921</v>
      </c>
      <c r="B922" s="61">
        <v>11347</v>
      </c>
      <c r="C922" s="62" t="s">
        <v>14058</v>
      </c>
      <c r="D922" s="63">
        <v>122</v>
      </c>
      <c r="E922" s="64" t="s">
        <v>14059</v>
      </c>
    </row>
    <row r="923" spans="1:5" ht="15" x14ac:dyDescent="0.2">
      <c r="A923" s="60">
        <v>922</v>
      </c>
      <c r="B923" s="61">
        <v>11349</v>
      </c>
      <c r="C923" s="62" t="s">
        <v>14060</v>
      </c>
      <c r="D923" s="63">
        <v>123</v>
      </c>
      <c r="E923" s="64" t="s">
        <v>12104</v>
      </c>
    </row>
    <row r="924" spans="1:5" ht="15" x14ac:dyDescent="0.2">
      <c r="A924" s="60">
        <v>923</v>
      </c>
      <c r="B924" s="61">
        <v>11354</v>
      </c>
      <c r="C924" s="62" t="s">
        <v>14061</v>
      </c>
      <c r="D924" s="63">
        <v>124</v>
      </c>
      <c r="E924" s="64" t="s">
        <v>13766</v>
      </c>
    </row>
    <row r="925" spans="1:5" ht="15" x14ac:dyDescent="0.2">
      <c r="A925" s="60">
        <v>924</v>
      </c>
      <c r="B925" s="61">
        <v>11489</v>
      </c>
      <c r="C925" s="62" t="s">
        <v>14062</v>
      </c>
      <c r="D925" s="63">
        <v>125</v>
      </c>
      <c r="E925" s="64" t="s">
        <v>12159</v>
      </c>
    </row>
    <row r="926" spans="1:5" ht="15" x14ac:dyDescent="0.2">
      <c r="A926" s="60">
        <v>925</v>
      </c>
      <c r="B926" s="61">
        <v>11758</v>
      </c>
      <c r="C926" s="62" t="s">
        <v>14063</v>
      </c>
      <c r="D926" s="63">
        <v>126</v>
      </c>
      <c r="E926" s="65">
        <v>2</v>
      </c>
    </row>
    <row r="927" spans="1:5" ht="15" x14ac:dyDescent="0.2">
      <c r="A927" s="60">
        <v>926</v>
      </c>
      <c r="B927" s="61">
        <v>11984</v>
      </c>
      <c r="C927" s="62" t="s">
        <v>14064</v>
      </c>
      <c r="D927" s="63">
        <v>127</v>
      </c>
      <c r="E927" s="64" t="s">
        <v>14065</v>
      </c>
    </row>
    <row r="928" spans="1:5" ht="15" x14ac:dyDescent="0.2">
      <c r="A928" s="60">
        <v>927</v>
      </c>
      <c r="B928" s="61">
        <v>12183</v>
      </c>
      <c r="C928" s="66" t="s">
        <v>14066</v>
      </c>
      <c r="D928" s="63">
        <v>129</v>
      </c>
      <c r="E928" s="64" t="s">
        <v>12106</v>
      </c>
    </row>
    <row r="929" spans="1:5" ht="15" x14ac:dyDescent="0.2">
      <c r="A929" s="60">
        <v>928</v>
      </c>
      <c r="B929" s="61">
        <v>12541</v>
      </c>
      <c r="C929" s="62" t="s">
        <v>14067</v>
      </c>
      <c r="D929" s="63">
        <v>128</v>
      </c>
      <c r="E929" s="64" t="s">
        <v>12138</v>
      </c>
    </row>
    <row r="930" spans="1:5" ht="15" x14ac:dyDescent="0.2">
      <c r="A930" s="60">
        <v>929</v>
      </c>
      <c r="B930" s="61">
        <v>12664</v>
      </c>
      <c r="C930" s="62" t="s">
        <v>14068</v>
      </c>
      <c r="D930" s="63">
        <v>129</v>
      </c>
      <c r="E930" s="64" t="s">
        <v>12159</v>
      </c>
    </row>
    <row r="931" spans="1:5" ht="15" x14ac:dyDescent="0.2">
      <c r="A931" s="60">
        <v>930</v>
      </c>
      <c r="B931" s="61">
        <v>14328</v>
      </c>
      <c r="C931" s="62" t="s">
        <v>14069</v>
      </c>
      <c r="D931" s="63">
        <v>130</v>
      </c>
      <c r="E931" s="64" t="s">
        <v>12159</v>
      </c>
    </row>
    <row r="932" spans="1:5" ht="15" x14ac:dyDescent="0.2">
      <c r="A932" s="60">
        <v>931</v>
      </c>
      <c r="B932" s="61">
        <v>15888</v>
      </c>
      <c r="C932" s="62" t="s">
        <v>12235</v>
      </c>
      <c r="D932" s="63">
        <v>131</v>
      </c>
      <c r="E932" s="64" t="s">
        <v>12136</v>
      </c>
    </row>
    <row r="933" spans="1:5" ht="15" x14ac:dyDescent="0.2">
      <c r="A933" s="60">
        <v>932</v>
      </c>
      <c r="B933" s="61">
        <v>16468</v>
      </c>
      <c r="C933" s="62" t="s">
        <v>12236</v>
      </c>
      <c r="D933" s="63">
        <v>132</v>
      </c>
      <c r="E933" s="64" t="s">
        <v>12146</v>
      </c>
    </row>
    <row r="934" spans="1:5" ht="15" x14ac:dyDescent="0.2">
      <c r="A934" s="60">
        <v>933</v>
      </c>
      <c r="B934" s="61">
        <v>16748</v>
      </c>
      <c r="C934" s="62" t="s">
        <v>12237</v>
      </c>
      <c r="D934" s="63">
        <v>133</v>
      </c>
      <c r="E934" s="64" t="s">
        <v>12159</v>
      </c>
    </row>
    <row r="935" spans="1:5" ht="15" x14ac:dyDescent="0.2">
      <c r="A935" s="60">
        <v>934</v>
      </c>
      <c r="B935" s="61">
        <v>16752</v>
      </c>
      <c r="C935" s="62" t="s">
        <v>12238</v>
      </c>
      <c r="D935" s="63">
        <v>134</v>
      </c>
      <c r="E935" s="64" t="s">
        <v>12146</v>
      </c>
    </row>
    <row r="936" spans="1:5" ht="15" x14ac:dyDescent="0.2">
      <c r="A936" s="60">
        <v>935</v>
      </c>
      <c r="B936" s="61">
        <v>16995</v>
      </c>
      <c r="C936" s="62" t="s">
        <v>12239</v>
      </c>
      <c r="D936" s="63">
        <v>135</v>
      </c>
      <c r="E936" s="64" t="s">
        <v>11050</v>
      </c>
    </row>
    <row r="937" spans="1:5" ht="15" x14ac:dyDescent="0.2">
      <c r="A937" s="60">
        <v>936</v>
      </c>
      <c r="B937" s="61">
        <v>17058</v>
      </c>
      <c r="C937" s="62" t="s">
        <v>12240</v>
      </c>
      <c r="D937" s="63">
        <v>136</v>
      </c>
      <c r="E937" s="64" t="s">
        <v>12159</v>
      </c>
    </row>
    <row r="938" spans="1:5" ht="15" x14ac:dyDescent="0.2">
      <c r="A938" s="60">
        <v>937</v>
      </c>
      <c r="B938" s="61">
        <v>17579</v>
      </c>
      <c r="C938" s="62" t="s">
        <v>12241</v>
      </c>
      <c r="D938" s="63">
        <v>137</v>
      </c>
      <c r="E938" s="64" t="s">
        <v>14954</v>
      </c>
    </row>
    <row r="939" spans="1:5" ht="15" x14ac:dyDescent="0.2">
      <c r="A939" s="60">
        <v>938</v>
      </c>
      <c r="B939" s="61">
        <v>17968</v>
      </c>
      <c r="C939" s="62" t="s">
        <v>12242</v>
      </c>
      <c r="D939" s="63">
        <v>138</v>
      </c>
      <c r="E939" s="64" t="s">
        <v>12142</v>
      </c>
    </row>
    <row r="940" spans="1:5" ht="15" x14ac:dyDescent="0.2">
      <c r="A940" s="60">
        <v>939</v>
      </c>
      <c r="B940" s="61">
        <v>18123</v>
      </c>
      <c r="C940" s="62" t="s">
        <v>13689</v>
      </c>
      <c r="D940" s="63">
        <v>139</v>
      </c>
      <c r="E940" s="64" t="s">
        <v>12144</v>
      </c>
    </row>
    <row r="941" spans="1:5" ht="15" x14ac:dyDescent="0.2">
      <c r="A941" s="60">
        <v>940</v>
      </c>
      <c r="B941" s="61">
        <v>18344</v>
      </c>
      <c r="C941" s="62" t="s">
        <v>13690</v>
      </c>
      <c r="D941" s="63">
        <v>140</v>
      </c>
      <c r="E941" s="64" t="s">
        <v>12106</v>
      </c>
    </row>
    <row r="942" spans="1:5" ht="15" x14ac:dyDescent="0.2">
      <c r="A942" s="60">
        <v>941</v>
      </c>
      <c r="B942" s="61">
        <v>19236</v>
      </c>
      <c r="C942" s="66" t="s">
        <v>13691</v>
      </c>
      <c r="D942" s="63">
        <v>141</v>
      </c>
      <c r="E942" s="64" t="s">
        <v>12140</v>
      </c>
    </row>
    <row r="943" spans="1:5" ht="15" x14ac:dyDescent="0.2">
      <c r="A943" s="60">
        <v>942</v>
      </c>
      <c r="B943" s="61">
        <v>19903</v>
      </c>
      <c r="C943" s="62" t="s">
        <v>13692</v>
      </c>
      <c r="D943" s="63">
        <v>142</v>
      </c>
      <c r="E943" s="64" t="s">
        <v>12159</v>
      </c>
    </row>
    <row r="944" spans="1:5" ht="15" x14ac:dyDescent="0.2">
      <c r="A944" s="60">
        <v>943</v>
      </c>
      <c r="B944" s="61">
        <v>19908</v>
      </c>
      <c r="C944" s="62" t="s">
        <v>13693</v>
      </c>
      <c r="D944" s="63">
        <v>143</v>
      </c>
      <c r="E944" s="64" t="s">
        <v>12138</v>
      </c>
    </row>
    <row r="945" spans="1:5" ht="15" x14ac:dyDescent="0.2">
      <c r="A945" s="60">
        <v>944</v>
      </c>
      <c r="B945" s="61">
        <v>10107</v>
      </c>
      <c r="C945" s="62" t="s">
        <v>13694</v>
      </c>
      <c r="D945" s="63">
        <v>144</v>
      </c>
      <c r="E945" s="64" t="s">
        <v>13766</v>
      </c>
    </row>
    <row r="946" spans="1:5" ht="15" x14ac:dyDescent="0.2">
      <c r="A946" s="60">
        <v>945</v>
      </c>
      <c r="B946" s="61">
        <v>10467</v>
      </c>
      <c r="C946" s="62" t="s">
        <v>13695</v>
      </c>
      <c r="D946" s="63">
        <v>145</v>
      </c>
      <c r="E946" s="64" t="s">
        <v>13766</v>
      </c>
    </row>
    <row r="947" spans="1:5" ht="15" x14ac:dyDescent="0.2">
      <c r="A947" s="60">
        <v>946</v>
      </c>
      <c r="B947" s="61">
        <v>10643</v>
      </c>
      <c r="C947" s="62" t="s">
        <v>13696</v>
      </c>
      <c r="D947" s="63">
        <v>146</v>
      </c>
      <c r="E947" s="64" t="s">
        <v>13766</v>
      </c>
    </row>
    <row r="948" spans="1:5" ht="15" x14ac:dyDescent="0.2">
      <c r="A948" s="60">
        <v>947</v>
      </c>
      <c r="B948" s="61">
        <v>11702</v>
      </c>
      <c r="C948" s="62" t="s">
        <v>13697</v>
      </c>
      <c r="D948" s="63">
        <v>147</v>
      </c>
      <c r="E948" s="64" t="s">
        <v>12104</v>
      </c>
    </row>
    <row r="949" spans="1:5" ht="15" x14ac:dyDescent="0.2">
      <c r="A949" s="60">
        <v>948</v>
      </c>
      <c r="B949" s="61">
        <v>16645</v>
      </c>
      <c r="C949" s="62" t="s">
        <v>13698</v>
      </c>
      <c r="D949" s="63">
        <v>148</v>
      </c>
      <c r="E949" s="64" t="s">
        <v>11050</v>
      </c>
    </row>
    <row r="950" spans="1:5" ht="15" x14ac:dyDescent="0.2">
      <c r="A950" s="60">
        <v>949</v>
      </c>
      <c r="B950" s="61">
        <v>17577</v>
      </c>
      <c r="C950" s="62" t="s">
        <v>13699</v>
      </c>
      <c r="D950" s="63">
        <v>149</v>
      </c>
      <c r="E950" s="65">
        <v>3</v>
      </c>
    </row>
    <row r="951" spans="1:5" ht="15" x14ac:dyDescent="0.2">
      <c r="A951" s="60">
        <v>950</v>
      </c>
      <c r="B951" s="61">
        <v>19588</v>
      </c>
      <c r="C951" s="62" t="s">
        <v>13700</v>
      </c>
      <c r="D951" s="63">
        <v>150</v>
      </c>
      <c r="E951" s="65">
        <v>2</v>
      </c>
    </row>
    <row r="952" spans="1:5" ht="15" x14ac:dyDescent="0.2">
      <c r="A952" s="60">
        <v>951</v>
      </c>
      <c r="B952" s="61">
        <v>10410</v>
      </c>
      <c r="C952" s="62" t="s">
        <v>13701</v>
      </c>
      <c r="D952" s="63">
        <v>151</v>
      </c>
      <c r="E952" s="64" t="s">
        <v>10434</v>
      </c>
    </row>
    <row r="953" spans="1:5" ht="15" x14ac:dyDescent="0.2">
      <c r="A953" s="60">
        <v>952</v>
      </c>
      <c r="B953" s="61">
        <v>10531</v>
      </c>
      <c r="C953" s="62" t="s">
        <v>13702</v>
      </c>
      <c r="D953" s="63">
        <v>152</v>
      </c>
      <c r="E953" s="64" t="s">
        <v>13680</v>
      </c>
    </row>
    <row r="954" spans="1:5" ht="15" x14ac:dyDescent="0.2">
      <c r="A954" s="60">
        <v>953</v>
      </c>
      <c r="B954" s="61">
        <v>10546</v>
      </c>
      <c r="C954" s="62" t="s">
        <v>13703</v>
      </c>
      <c r="D954" s="63">
        <v>153</v>
      </c>
      <c r="E954" s="64" t="s">
        <v>13704</v>
      </c>
    </row>
    <row r="955" spans="1:5" ht="15" x14ac:dyDescent="0.2">
      <c r="A955" s="60">
        <v>954</v>
      </c>
      <c r="B955" s="61">
        <v>10569</v>
      </c>
      <c r="C955" s="62" t="s">
        <v>13705</v>
      </c>
      <c r="D955" s="63">
        <v>154</v>
      </c>
      <c r="E955" s="64" t="s">
        <v>12104</v>
      </c>
    </row>
    <row r="956" spans="1:5" ht="15" x14ac:dyDescent="0.2">
      <c r="A956" s="60">
        <v>955</v>
      </c>
      <c r="B956" s="61">
        <v>10600</v>
      </c>
      <c r="C956" s="62" t="s">
        <v>13706</v>
      </c>
      <c r="D956" s="63">
        <v>155</v>
      </c>
      <c r="E956" s="64" t="s">
        <v>12104</v>
      </c>
    </row>
    <row r="957" spans="1:5" ht="15" x14ac:dyDescent="0.2">
      <c r="A957" s="60">
        <v>956</v>
      </c>
      <c r="B957" s="61">
        <v>10605</v>
      </c>
      <c r="C957" s="62" t="s">
        <v>13707</v>
      </c>
      <c r="D957" s="63">
        <v>156</v>
      </c>
      <c r="E957" s="64" t="s">
        <v>12138</v>
      </c>
    </row>
    <row r="958" spans="1:5" ht="15" x14ac:dyDescent="0.2">
      <c r="A958" s="60">
        <v>957</v>
      </c>
      <c r="B958" s="61">
        <v>10622</v>
      </c>
      <c r="C958" s="62" t="s">
        <v>13708</v>
      </c>
      <c r="D958" s="63">
        <v>157</v>
      </c>
      <c r="E958" s="64" t="s">
        <v>13709</v>
      </c>
    </row>
    <row r="959" spans="1:5" ht="15" x14ac:dyDescent="0.2">
      <c r="A959" s="60">
        <v>958</v>
      </c>
      <c r="B959" s="61">
        <v>10679</v>
      </c>
      <c r="C959" s="62" t="s">
        <v>13710</v>
      </c>
      <c r="D959" s="63">
        <v>158</v>
      </c>
      <c r="E959" s="65">
        <v>3</v>
      </c>
    </row>
    <row r="960" spans="1:5" ht="15" x14ac:dyDescent="0.2">
      <c r="A960" s="60">
        <v>959</v>
      </c>
      <c r="B960" s="61">
        <v>10710</v>
      </c>
      <c r="C960" s="62" t="s">
        <v>13711</v>
      </c>
      <c r="D960" s="63">
        <v>159</v>
      </c>
      <c r="E960" s="65">
        <v>4</v>
      </c>
    </row>
    <row r="961" spans="1:5" ht="15" x14ac:dyDescent="0.2">
      <c r="A961" s="60">
        <v>960</v>
      </c>
      <c r="B961" s="61">
        <v>10773</v>
      </c>
      <c r="C961" s="62" t="s">
        <v>13712</v>
      </c>
      <c r="D961" s="63">
        <v>160</v>
      </c>
      <c r="E961" s="64" t="s">
        <v>13766</v>
      </c>
    </row>
    <row r="962" spans="1:5" ht="15" x14ac:dyDescent="0.2">
      <c r="A962" s="60">
        <v>961</v>
      </c>
      <c r="B962" s="61">
        <v>10780</v>
      </c>
      <c r="C962" s="62" t="s">
        <v>13713</v>
      </c>
      <c r="D962" s="63">
        <v>161</v>
      </c>
      <c r="E962" s="64" t="s">
        <v>12146</v>
      </c>
    </row>
    <row r="963" spans="1:5" ht="15" x14ac:dyDescent="0.2">
      <c r="A963" s="60">
        <v>962</v>
      </c>
      <c r="B963" s="61">
        <v>10802</v>
      </c>
      <c r="C963" s="62" t="s">
        <v>13714</v>
      </c>
      <c r="D963" s="63">
        <v>162</v>
      </c>
      <c r="E963" s="65">
        <v>3</v>
      </c>
    </row>
    <row r="964" spans="1:5" ht="15" x14ac:dyDescent="0.2">
      <c r="A964" s="60">
        <v>963</v>
      </c>
      <c r="B964" s="61">
        <v>10808</v>
      </c>
      <c r="C964" s="62" t="s">
        <v>13740</v>
      </c>
      <c r="D964" s="63">
        <v>163</v>
      </c>
      <c r="E964" s="64" t="s">
        <v>12159</v>
      </c>
    </row>
    <row r="965" spans="1:5" ht="15" x14ac:dyDescent="0.2">
      <c r="A965" s="60">
        <v>964</v>
      </c>
      <c r="B965" s="61">
        <v>10828</v>
      </c>
      <c r="C965" s="62" t="s">
        <v>13741</v>
      </c>
      <c r="D965" s="63">
        <v>164</v>
      </c>
      <c r="E965" s="64" t="s">
        <v>12146</v>
      </c>
    </row>
    <row r="966" spans="1:5" ht="15" x14ac:dyDescent="0.2">
      <c r="A966" s="60">
        <v>965</v>
      </c>
      <c r="B966" s="61">
        <v>10871</v>
      </c>
      <c r="C966" s="62" t="s">
        <v>12254</v>
      </c>
      <c r="D966" s="63">
        <v>165</v>
      </c>
      <c r="E966" s="64" t="s">
        <v>13680</v>
      </c>
    </row>
    <row r="967" spans="1:5" ht="15" x14ac:dyDescent="0.2">
      <c r="A967" s="60">
        <v>966</v>
      </c>
      <c r="B967" s="61">
        <v>10943</v>
      </c>
      <c r="C967" s="62" t="s">
        <v>10788</v>
      </c>
      <c r="D967" s="63">
        <v>166</v>
      </c>
      <c r="E967" s="65">
        <v>3</v>
      </c>
    </row>
    <row r="968" spans="1:5" ht="15" x14ac:dyDescent="0.2">
      <c r="A968" s="60">
        <v>967</v>
      </c>
      <c r="B968" s="61">
        <v>11023</v>
      </c>
      <c r="C968" s="62" t="s">
        <v>10789</v>
      </c>
      <c r="D968" s="63">
        <v>167</v>
      </c>
      <c r="E968" s="64" t="s">
        <v>13680</v>
      </c>
    </row>
    <row r="969" spans="1:5" ht="15" x14ac:dyDescent="0.2">
      <c r="A969" s="60">
        <v>968</v>
      </c>
      <c r="B969" s="61">
        <v>11174</v>
      </c>
      <c r="C969" s="62" t="s">
        <v>10790</v>
      </c>
      <c r="D969" s="63">
        <v>168</v>
      </c>
      <c r="E969" s="64" t="s">
        <v>12106</v>
      </c>
    </row>
    <row r="970" spans="1:5" ht="15" x14ac:dyDescent="0.2">
      <c r="A970" s="60">
        <v>969</v>
      </c>
      <c r="B970" s="61">
        <v>11611</v>
      </c>
      <c r="C970" s="62" t="s">
        <v>10791</v>
      </c>
      <c r="D970" s="63">
        <v>169</v>
      </c>
      <c r="E970" s="64" t="s">
        <v>13680</v>
      </c>
    </row>
    <row r="971" spans="1:5" ht="15" x14ac:dyDescent="0.2">
      <c r="A971" s="60">
        <v>970</v>
      </c>
      <c r="B971" s="61">
        <v>11784</v>
      </c>
      <c r="C971" s="62" t="s">
        <v>10792</v>
      </c>
      <c r="D971" s="63">
        <v>170</v>
      </c>
      <c r="E971" s="64" t="s">
        <v>12138</v>
      </c>
    </row>
    <row r="972" spans="1:5" ht="15" x14ac:dyDescent="0.2">
      <c r="A972" s="60">
        <v>971</v>
      </c>
      <c r="B972" s="61">
        <v>12106</v>
      </c>
      <c r="C972" s="66" t="s">
        <v>10793</v>
      </c>
      <c r="D972" s="63">
        <v>171</v>
      </c>
      <c r="E972" s="64" t="s">
        <v>12146</v>
      </c>
    </row>
    <row r="973" spans="1:5" ht="15" x14ac:dyDescent="0.2">
      <c r="A973" s="60">
        <v>972</v>
      </c>
      <c r="B973" s="61">
        <v>12170</v>
      </c>
      <c r="C973" s="62" t="s">
        <v>10794</v>
      </c>
      <c r="D973" s="63">
        <v>172</v>
      </c>
      <c r="E973" s="65">
        <v>2</v>
      </c>
    </row>
    <row r="974" spans="1:5" ht="15" x14ac:dyDescent="0.2">
      <c r="A974" s="60">
        <v>973</v>
      </c>
      <c r="B974" s="61">
        <v>12628</v>
      </c>
      <c r="C974" s="66" t="s">
        <v>10795</v>
      </c>
      <c r="D974" s="63">
        <v>173</v>
      </c>
      <c r="E974" s="64" t="s">
        <v>14954</v>
      </c>
    </row>
    <row r="975" spans="1:5" ht="15" x14ac:dyDescent="0.2">
      <c r="A975" s="60">
        <v>974</v>
      </c>
      <c r="B975" s="61">
        <v>13433</v>
      </c>
      <c r="C975" s="62" t="s">
        <v>9767</v>
      </c>
      <c r="D975" s="63">
        <v>174</v>
      </c>
      <c r="E975" s="64" t="s">
        <v>13721</v>
      </c>
    </row>
    <row r="976" spans="1:5" ht="15" x14ac:dyDescent="0.2">
      <c r="A976" s="60">
        <v>975</v>
      </c>
      <c r="B976" s="61">
        <v>13556</v>
      </c>
      <c r="C976" s="62" t="s">
        <v>10796</v>
      </c>
      <c r="D976" s="63">
        <v>175</v>
      </c>
      <c r="E976" s="65">
        <v>2</v>
      </c>
    </row>
    <row r="977" spans="1:5" ht="15" x14ac:dyDescent="0.2">
      <c r="A977" s="60">
        <v>976</v>
      </c>
      <c r="B977" s="61">
        <v>13765</v>
      </c>
      <c r="C977" s="62" t="s">
        <v>10797</v>
      </c>
      <c r="D977" s="63">
        <v>176</v>
      </c>
      <c r="E977" s="64" t="s">
        <v>13721</v>
      </c>
    </row>
    <row r="978" spans="1:5" ht="15" x14ac:dyDescent="0.2">
      <c r="A978" s="60">
        <v>977</v>
      </c>
      <c r="B978" s="61">
        <v>13767</v>
      </c>
      <c r="C978" s="62" t="s">
        <v>10798</v>
      </c>
      <c r="D978" s="63">
        <v>177</v>
      </c>
      <c r="E978" s="65">
        <v>4</v>
      </c>
    </row>
    <row r="979" spans="1:5" ht="15" x14ac:dyDescent="0.2">
      <c r="A979" s="60">
        <v>978</v>
      </c>
      <c r="B979" s="61">
        <v>13794</v>
      </c>
      <c r="C979" s="62" t="s">
        <v>10799</v>
      </c>
      <c r="D979" s="63">
        <v>178</v>
      </c>
      <c r="E979" s="65">
        <v>2</v>
      </c>
    </row>
    <row r="980" spans="1:5" ht="15" x14ac:dyDescent="0.2">
      <c r="A980" s="60">
        <v>979</v>
      </c>
      <c r="B980" s="61">
        <v>13893</v>
      </c>
      <c r="C980" s="62" t="s">
        <v>10800</v>
      </c>
      <c r="D980" s="63">
        <v>179</v>
      </c>
      <c r="E980" s="64" t="s">
        <v>12106</v>
      </c>
    </row>
    <row r="981" spans="1:5" ht="15" x14ac:dyDescent="0.2">
      <c r="A981" s="60">
        <v>980</v>
      </c>
      <c r="B981" s="61">
        <v>14313</v>
      </c>
      <c r="C981" s="62" t="s">
        <v>10801</v>
      </c>
      <c r="D981" s="63">
        <v>180</v>
      </c>
      <c r="E981" s="64" t="s">
        <v>10802</v>
      </c>
    </row>
    <row r="982" spans="1:5" ht="15" x14ac:dyDescent="0.2">
      <c r="A982" s="60">
        <v>981</v>
      </c>
      <c r="B982" s="61">
        <v>14403</v>
      </c>
      <c r="C982" s="62" t="s">
        <v>10803</v>
      </c>
      <c r="D982" s="63">
        <v>181</v>
      </c>
      <c r="E982" s="64" t="s">
        <v>12104</v>
      </c>
    </row>
    <row r="983" spans="1:5" ht="15" x14ac:dyDescent="0.2">
      <c r="A983" s="60">
        <v>982</v>
      </c>
      <c r="B983" s="61">
        <v>15626</v>
      </c>
      <c r="C983" s="62" t="s">
        <v>10804</v>
      </c>
      <c r="D983" s="63">
        <v>182</v>
      </c>
      <c r="E983" s="64" t="s">
        <v>12144</v>
      </c>
    </row>
    <row r="984" spans="1:5" ht="15" x14ac:dyDescent="0.2">
      <c r="A984" s="60">
        <v>983</v>
      </c>
      <c r="B984" s="61">
        <v>17060</v>
      </c>
      <c r="C984" s="62" t="s">
        <v>10805</v>
      </c>
      <c r="D984" s="63">
        <v>183</v>
      </c>
      <c r="E984" s="64" t="s">
        <v>13709</v>
      </c>
    </row>
    <row r="985" spans="1:5" ht="15" x14ac:dyDescent="0.2">
      <c r="A985" s="60">
        <v>984</v>
      </c>
      <c r="B985" s="61">
        <v>17632</v>
      </c>
      <c r="C985" s="62" t="s">
        <v>10806</v>
      </c>
      <c r="D985" s="63">
        <v>184</v>
      </c>
      <c r="E985" s="64" t="s">
        <v>12144</v>
      </c>
    </row>
    <row r="986" spans="1:5" ht="15" x14ac:dyDescent="0.2">
      <c r="A986" s="60">
        <v>985</v>
      </c>
      <c r="B986" s="61">
        <v>17708</v>
      </c>
      <c r="C986" s="62" t="s">
        <v>10807</v>
      </c>
      <c r="D986" s="63">
        <v>185</v>
      </c>
      <c r="E986" s="64" t="s">
        <v>12144</v>
      </c>
    </row>
    <row r="987" spans="1:5" ht="15" x14ac:dyDescent="0.2">
      <c r="A987" s="60">
        <v>986</v>
      </c>
      <c r="B987" s="61">
        <v>18440</v>
      </c>
      <c r="C987" s="66" t="s">
        <v>10808</v>
      </c>
      <c r="D987" s="63">
        <v>186</v>
      </c>
      <c r="E987" s="64" t="s">
        <v>12144</v>
      </c>
    </row>
    <row r="988" spans="1:5" ht="30" x14ac:dyDescent="0.2">
      <c r="A988" s="60">
        <v>987</v>
      </c>
      <c r="B988" s="61">
        <v>18660</v>
      </c>
      <c r="C988" s="62" t="s">
        <v>10809</v>
      </c>
      <c r="D988" s="63">
        <v>187</v>
      </c>
      <c r="E988" s="64" t="s">
        <v>10810</v>
      </c>
    </row>
    <row r="989" spans="1:5" ht="15" x14ac:dyDescent="0.2">
      <c r="A989" s="60">
        <v>988</v>
      </c>
      <c r="B989" s="61">
        <v>19169</v>
      </c>
      <c r="C989" s="62" t="s">
        <v>10811</v>
      </c>
      <c r="D989" s="63">
        <v>188</v>
      </c>
      <c r="E989" s="64" t="s">
        <v>12144</v>
      </c>
    </row>
    <row r="990" spans="1:5" ht="15" x14ac:dyDescent="0.2">
      <c r="A990" s="60">
        <v>989</v>
      </c>
      <c r="B990" s="61">
        <v>19171</v>
      </c>
      <c r="C990" s="66" t="s">
        <v>10812</v>
      </c>
      <c r="D990" s="63">
        <v>189</v>
      </c>
      <c r="E990" s="65">
        <v>2</v>
      </c>
    </row>
    <row r="991" spans="1:5" ht="15" x14ac:dyDescent="0.2">
      <c r="A991" s="60">
        <v>990</v>
      </c>
      <c r="B991" s="61">
        <v>11186</v>
      </c>
      <c r="C991" s="62" t="s">
        <v>10813</v>
      </c>
      <c r="D991" s="63">
        <v>190</v>
      </c>
      <c r="E991" s="64" t="s">
        <v>10814</v>
      </c>
    </row>
    <row r="992" spans="1:5" ht="15" x14ac:dyDescent="0.2">
      <c r="A992" s="60">
        <v>991</v>
      </c>
      <c r="B992" s="61">
        <v>11541</v>
      </c>
      <c r="C992" s="62" t="s">
        <v>10815</v>
      </c>
      <c r="D992" s="63">
        <v>191</v>
      </c>
      <c r="E992" s="64" t="s">
        <v>12140</v>
      </c>
    </row>
    <row r="993" spans="1:5" ht="15" x14ac:dyDescent="0.2">
      <c r="A993" s="60">
        <v>992</v>
      </c>
      <c r="B993" s="61">
        <v>12130</v>
      </c>
      <c r="C993" s="62" t="s">
        <v>10816</v>
      </c>
      <c r="D993" s="63">
        <v>192</v>
      </c>
      <c r="E993" s="64" t="s">
        <v>12140</v>
      </c>
    </row>
    <row r="994" spans="1:5" ht="15" x14ac:dyDescent="0.2">
      <c r="A994" s="60">
        <v>993</v>
      </c>
      <c r="B994" s="61">
        <v>12587</v>
      </c>
      <c r="C994" s="62" t="s">
        <v>10817</v>
      </c>
      <c r="D994" s="63">
        <v>193</v>
      </c>
      <c r="E994" s="65">
        <v>4</v>
      </c>
    </row>
    <row r="995" spans="1:5" ht="15" x14ac:dyDescent="0.2">
      <c r="A995" s="60">
        <v>994</v>
      </c>
      <c r="B995" s="61">
        <v>13132</v>
      </c>
      <c r="C995" s="62" t="s">
        <v>10818</v>
      </c>
      <c r="D995" s="63">
        <v>194</v>
      </c>
      <c r="E995" s="65">
        <v>2</v>
      </c>
    </row>
    <row r="996" spans="1:5" ht="15" x14ac:dyDescent="0.2">
      <c r="A996" s="60">
        <v>995</v>
      </c>
      <c r="B996" s="61">
        <v>13996</v>
      </c>
      <c r="C996" s="62" t="s">
        <v>10819</v>
      </c>
      <c r="D996" s="63">
        <v>195</v>
      </c>
      <c r="E996" s="65">
        <v>4</v>
      </c>
    </row>
    <row r="997" spans="1:5" ht="15" x14ac:dyDescent="0.2">
      <c r="A997" s="60">
        <v>996</v>
      </c>
      <c r="B997" s="61">
        <v>14181</v>
      </c>
      <c r="C997" s="62" t="s">
        <v>10820</v>
      </c>
      <c r="D997" s="63">
        <v>196</v>
      </c>
      <c r="E997" s="65">
        <v>2</v>
      </c>
    </row>
    <row r="998" spans="1:5" ht="15" x14ac:dyDescent="0.2">
      <c r="A998" s="60">
        <v>997</v>
      </c>
      <c r="B998" s="61">
        <v>14239</v>
      </c>
      <c r="C998" s="62" t="s">
        <v>10821</v>
      </c>
      <c r="D998" s="63">
        <v>197</v>
      </c>
      <c r="E998" s="65">
        <v>3</v>
      </c>
    </row>
    <row r="999" spans="1:5" ht="15" x14ac:dyDescent="0.2">
      <c r="A999" s="60">
        <v>998</v>
      </c>
      <c r="B999" s="61">
        <v>14337</v>
      </c>
      <c r="C999" s="62" t="s">
        <v>10822</v>
      </c>
      <c r="D999" s="63">
        <v>198</v>
      </c>
      <c r="E999" s="64" t="s">
        <v>12144</v>
      </c>
    </row>
    <row r="1000" spans="1:5" ht="15" x14ac:dyDescent="0.2">
      <c r="A1000" s="60">
        <v>999</v>
      </c>
      <c r="B1000" s="61">
        <v>14405</v>
      </c>
      <c r="C1000" s="62" t="s">
        <v>12274</v>
      </c>
      <c r="D1000" s="63">
        <v>199</v>
      </c>
      <c r="E1000" s="64" t="s">
        <v>12140</v>
      </c>
    </row>
    <row r="1001" spans="1:5" ht="15" x14ac:dyDescent="0.2">
      <c r="A1001" s="60">
        <v>1000</v>
      </c>
      <c r="B1001" s="61">
        <v>15082</v>
      </c>
      <c r="C1001" s="62" t="s">
        <v>12275</v>
      </c>
      <c r="D1001" s="63">
        <v>200</v>
      </c>
      <c r="E1001" s="65">
        <v>2</v>
      </c>
    </row>
    <row r="1002" spans="1:5" ht="15" x14ac:dyDescent="0.2">
      <c r="A1002" s="60">
        <v>1001</v>
      </c>
      <c r="B1002" s="61">
        <v>15181</v>
      </c>
      <c r="C1002" s="62" t="s">
        <v>12276</v>
      </c>
      <c r="D1002" s="63">
        <v>201</v>
      </c>
      <c r="E1002" s="64" t="s">
        <v>12104</v>
      </c>
    </row>
    <row r="1003" spans="1:5" ht="15" x14ac:dyDescent="0.2">
      <c r="A1003" s="60">
        <v>1002</v>
      </c>
      <c r="B1003" s="61">
        <v>15746</v>
      </c>
      <c r="C1003" s="62" t="s">
        <v>12277</v>
      </c>
      <c r="D1003" s="63">
        <v>202</v>
      </c>
      <c r="E1003" s="65">
        <v>2</v>
      </c>
    </row>
    <row r="1004" spans="1:5" ht="15" x14ac:dyDescent="0.2">
      <c r="A1004" s="60">
        <v>1003</v>
      </c>
      <c r="B1004" s="61">
        <v>16237</v>
      </c>
      <c r="C1004" s="62" t="s">
        <v>11445</v>
      </c>
      <c r="D1004" s="63">
        <v>203</v>
      </c>
      <c r="E1004" s="64" t="s">
        <v>12144</v>
      </c>
    </row>
    <row r="1005" spans="1:5" ht="15" x14ac:dyDescent="0.2">
      <c r="A1005" s="60">
        <v>1004</v>
      </c>
      <c r="B1005" s="61">
        <v>16429</v>
      </c>
      <c r="C1005" s="62" t="s">
        <v>11446</v>
      </c>
      <c r="D1005" s="63">
        <v>204</v>
      </c>
      <c r="E1005" s="65">
        <v>3</v>
      </c>
    </row>
    <row r="1006" spans="1:5" ht="15" x14ac:dyDescent="0.2">
      <c r="A1006" s="60">
        <v>1005</v>
      </c>
      <c r="B1006" s="61">
        <v>16634</v>
      </c>
      <c r="C1006" s="62" t="s">
        <v>11447</v>
      </c>
      <c r="D1006" s="63">
        <v>205</v>
      </c>
      <c r="E1006" s="64" t="s">
        <v>13766</v>
      </c>
    </row>
    <row r="1007" spans="1:5" ht="15" x14ac:dyDescent="0.2">
      <c r="A1007" s="60">
        <v>1006</v>
      </c>
      <c r="B1007" s="61">
        <v>17064</v>
      </c>
      <c r="C1007" s="62" t="s">
        <v>11448</v>
      </c>
      <c r="D1007" s="63">
        <v>206</v>
      </c>
      <c r="E1007" s="64" t="s">
        <v>12159</v>
      </c>
    </row>
    <row r="1008" spans="1:5" ht="15" x14ac:dyDescent="0.2">
      <c r="A1008" s="60">
        <v>1007</v>
      </c>
      <c r="B1008" s="61">
        <v>17465</v>
      </c>
      <c r="C1008" s="62" t="s">
        <v>11449</v>
      </c>
      <c r="D1008" s="63">
        <v>207</v>
      </c>
      <c r="E1008" s="64" t="s">
        <v>12144</v>
      </c>
    </row>
    <row r="1009" spans="1:5" ht="15" x14ac:dyDescent="0.2">
      <c r="A1009" s="60">
        <v>1008</v>
      </c>
      <c r="B1009" s="61">
        <v>17623</v>
      </c>
      <c r="C1009" s="66" t="s">
        <v>11450</v>
      </c>
      <c r="D1009" s="63">
        <v>208</v>
      </c>
      <c r="E1009" s="64" t="s">
        <v>12144</v>
      </c>
    </row>
    <row r="1010" spans="1:5" ht="15" x14ac:dyDescent="0.2">
      <c r="A1010" s="60">
        <v>1009</v>
      </c>
      <c r="B1010" s="61">
        <v>17882</v>
      </c>
      <c r="C1010" s="62" t="s">
        <v>11451</v>
      </c>
      <c r="D1010" s="63">
        <v>209</v>
      </c>
      <c r="E1010" s="65">
        <v>2</v>
      </c>
    </row>
    <row r="1011" spans="1:5" ht="15" x14ac:dyDescent="0.2">
      <c r="A1011" s="60">
        <v>1010</v>
      </c>
      <c r="B1011" s="61">
        <v>18107</v>
      </c>
      <c r="C1011" s="62" t="s">
        <v>11452</v>
      </c>
      <c r="D1011" s="63">
        <v>210</v>
      </c>
      <c r="E1011" s="64" t="s">
        <v>12159</v>
      </c>
    </row>
    <row r="1012" spans="1:5" ht="15" x14ac:dyDescent="0.2">
      <c r="A1012" s="60">
        <v>1011</v>
      </c>
      <c r="B1012" s="61">
        <v>18673</v>
      </c>
      <c r="C1012" s="62" t="s">
        <v>11453</v>
      </c>
      <c r="D1012" s="63">
        <v>211</v>
      </c>
      <c r="E1012" s="64" t="s">
        <v>12140</v>
      </c>
    </row>
    <row r="1013" spans="1:5" ht="15" x14ac:dyDescent="0.2">
      <c r="A1013" s="60">
        <v>1012</v>
      </c>
      <c r="B1013" s="61">
        <v>18717</v>
      </c>
      <c r="C1013" s="62" t="s">
        <v>11454</v>
      </c>
      <c r="D1013" s="63">
        <v>212</v>
      </c>
      <c r="E1013" s="64" t="s">
        <v>13647</v>
      </c>
    </row>
    <row r="1014" spans="1:5" ht="15" x14ac:dyDescent="0.2">
      <c r="A1014" s="60">
        <v>1013</v>
      </c>
      <c r="B1014" s="61">
        <v>19058</v>
      </c>
      <c r="C1014" s="66" t="s">
        <v>11455</v>
      </c>
      <c r="D1014" s="63">
        <v>213</v>
      </c>
      <c r="E1014" s="64" t="s">
        <v>12144</v>
      </c>
    </row>
    <row r="1015" spans="1:5" ht="15" x14ac:dyDescent="0.2">
      <c r="A1015" s="60">
        <v>1014</v>
      </c>
      <c r="B1015" s="61">
        <v>19416</v>
      </c>
      <c r="C1015" s="62" t="s">
        <v>11456</v>
      </c>
      <c r="D1015" s="63">
        <v>214</v>
      </c>
      <c r="E1015" s="64" t="s">
        <v>12159</v>
      </c>
    </row>
    <row r="1016" spans="1:5" ht="15" x14ac:dyDescent="0.2">
      <c r="A1016" s="60">
        <v>1015</v>
      </c>
      <c r="B1016" s="61">
        <v>19561</v>
      </c>
      <c r="C1016" s="62" t="s">
        <v>11457</v>
      </c>
      <c r="D1016" s="63">
        <v>215</v>
      </c>
      <c r="E1016" s="64" t="s">
        <v>12146</v>
      </c>
    </row>
    <row r="1017" spans="1:5" ht="15" x14ac:dyDescent="0.2">
      <c r="A1017" s="60">
        <v>1016</v>
      </c>
      <c r="B1017" s="61">
        <v>19666</v>
      </c>
      <c r="C1017" s="66" t="s">
        <v>11458</v>
      </c>
      <c r="D1017" s="63">
        <v>216</v>
      </c>
      <c r="E1017" s="64" t="s">
        <v>12159</v>
      </c>
    </row>
    <row r="1018" spans="1:5" ht="15" x14ac:dyDescent="0.2">
      <c r="A1018" s="60">
        <v>1017</v>
      </c>
      <c r="B1018" s="61">
        <v>12983</v>
      </c>
      <c r="C1018" s="62" t="s">
        <v>12906</v>
      </c>
      <c r="D1018" s="63">
        <v>217</v>
      </c>
      <c r="E1018" s="64" t="s">
        <v>12140</v>
      </c>
    </row>
    <row r="1019" spans="1:5" ht="15" x14ac:dyDescent="0.2">
      <c r="A1019" s="60">
        <v>1018</v>
      </c>
      <c r="B1019" s="61">
        <v>13123</v>
      </c>
      <c r="C1019" s="62" t="s">
        <v>12907</v>
      </c>
      <c r="D1019" s="63">
        <v>218</v>
      </c>
      <c r="E1019" s="64" t="s">
        <v>12140</v>
      </c>
    </row>
    <row r="1020" spans="1:5" ht="15" x14ac:dyDescent="0.2">
      <c r="A1020" s="60">
        <v>1019</v>
      </c>
      <c r="B1020" s="61">
        <v>15183</v>
      </c>
      <c r="C1020" s="62" t="s">
        <v>12908</v>
      </c>
      <c r="D1020" s="63">
        <v>219</v>
      </c>
      <c r="E1020" s="65">
        <v>3</v>
      </c>
    </row>
    <row r="1021" spans="1:5" ht="15" x14ac:dyDescent="0.2">
      <c r="A1021" s="60">
        <v>1020</v>
      </c>
      <c r="B1021" s="61">
        <v>16619</v>
      </c>
      <c r="C1021" s="62" t="s">
        <v>12909</v>
      </c>
      <c r="D1021" s="63">
        <v>220</v>
      </c>
      <c r="E1021" s="64" t="s">
        <v>12140</v>
      </c>
    </row>
    <row r="1022" spans="1:5" ht="15" x14ac:dyDescent="0.2">
      <c r="A1022" s="60">
        <v>1021</v>
      </c>
      <c r="B1022" s="61">
        <v>17046</v>
      </c>
      <c r="C1022" s="62" t="s">
        <v>12910</v>
      </c>
      <c r="D1022" s="63">
        <v>221</v>
      </c>
      <c r="E1022" s="64" t="s">
        <v>12136</v>
      </c>
    </row>
    <row r="1023" spans="1:5" ht="15" x14ac:dyDescent="0.2">
      <c r="A1023" s="60">
        <v>1022</v>
      </c>
      <c r="B1023" s="61">
        <v>17616</v>
      </c>
      <c r="C1023" s="62" t="s">
        <v>12911</v>
      </c>
      <c r="D1023" s="63">
        <v>222</v>
      </c>
      <c r="E1023" s="64" t="s">
        <v>12144</v>
      </c>
    </row>
    <row r="1024" spans="1:5" ht="15" x14ac:dyDescent="0.2">
      <c r="A1024" s="60">
        <v>1023</v>
      </c>
      <c r="B1024" s="61">
        <v>18679</v>
      </c>
      <c r="C1024" s="66" t="s">
        <v>12912</v>
      </c>
      <c r="D1024" s="63">
        <v>223</v>
      </c>
      <c r="E1024" s="64" t="s">
        <v>13647</v>
      </c>
    </row>
    <row r="1025" spans="1:5" ht="15" x14ac:dyDescent="0.2">
      <c r="A1025" s="60">
        <v>1024</v>
      </c>
      <c r="B1025" s="61">
        <v>19773</v>
      </c>
      <c r="C1025" s="62" t="s">
        <v>12913</v>
      </c>
      <c r="D1025" s="63">
        <v>224</v>
      </c>
      <c r="E1025" s="64" t="s">
        <v>12159</v>
      </c>
    </row>
    <row r="1026" spans="1:5" ht="15" x14ac:dyDescent="0.2">
      <c r="A1026" s="60">
        <v>1025</v>
      </c>
      <c r="B1026" s="61">
        <v>12138</v>
      </c>
      <c r="C1026" s="62" t="s">
        <v>12914</v>
      </c>
      <c r="D1026" s="63">
        <v>1</v>
      </c>
      <c r="E1026" s="64" t="s">
        <v>14951</v>
      </c>
    </row>
    <row r="1027" spans="1:5" ht="15" x14ac:dyDescent="0.2">
      <c r="A1027" s="60">
        <v>1026</v>
      </c>
      <c r="B1027" s="61">
        <v>12163</v>
      </c>
      <c r="C1027" s="62" t="s">
        <v>12915</v>
      </c>
      <c r="D1027" s="63">
        <v>2</v>
      </c>
      <c r="E1027" s="64" t="s">
        <v>12104</v>
      </c>
    </row>
    <row r="1028" spans="1:5" ht="15" x14ac:dyDescent="0.2">
      <c r="A1028" s="60">
        <v>1027</v>
      </c>
      <c r="B1028" s="61">
        <v>13041</v>
      </c>
      <c r="C1028" s="62" t="s">
        <v>12916</v>
      </c>
      <c r="D1028" s="63">
        <v>3</v>
      </c>
      <c r="E1028" s="64" t="s">
        <v>12104</v>
      </c>
    </row>
    <row r="1029" spans="1:5" ht="15" x14ac:dyDescent="0.2">
      <c r="A1029" s="60">
        <v>1028</v>
      </c>
      <c r="B1029" s="61">
        <v>13711</v>
      </c>
      <c r="C1029" s="66" t="s">
        <v>12917</v>
      </c>
      <c r="D1029" s="63">
        <v>4</v>
      </c>
      <c r="E1029" s="64" t="s">
        <v>12140</v>
      </c>
    </row>
    <row r="1030" spans="1:5" ht="15" x14ac:dyDescent="0.2">
      <c r="A1030" s="60">
        <v>1029</v>
      </c>
      <c r="B1030" s="61">
        <v>14076</v>
      </c>
      <c r="C1030" s="62" t="s">
        <v>12918</v>
      </c>
      <c r="D1030" s="63">
        <v>5</v>
      </c>
      <c r="E1030" s="65">
        <v>2</v>
      </c>
    </row>
    <row r="1031" spans="1:5" ht="15" x14ac:dyDescent="0.2">
      <c r="A1031" s="60">
        <v>1030</v>
      </c>
      <c r="B1031" s="61">
        <v>14568</v>
      </c>
      <c r="C1031" s="62" t="s">
        <v>12919</v>
      </c>
      <c r="D1031" s="63">
        <v>6</v>
      </c>
      <c r="E1031" s="64" t="s">
        <v>12138</v>
      </c>
    </row>
    <row r="1032" spans="1:5" ht="15" x14ac:dyDescent="0.2">
      <c r="A1032" s="60">
        <v>1031</v>
      </c>
      <c r="B1032" s="61">
        <v>14569</v>
      </c>
      <c r="C1032" s="62" t="s">
        <v>12920</v>
      </c>
      <c r="D1032" s="63">
        <v>7</v>
      </c>
      <c r="E1032" s="64" t="s">
        <v>12159</v>
      </c>
    </row>
    <row r="1033" spans="1:5" ht="15" x14ac:dyDescent="0.2">
      <c r="A1033" s="60">
        <v>1032</v>
      </c>
      <c r="B1033" s="61">
        <v>15244</v>
      </c>
      <c r="C1033" s="62" t="s">
        <v>12921</v>
      </c>
      <c r="D1033" s="63">
        <v>8</v>
      </c>
      <c r="E1033" s="65">
        <v>2</v>
      </c>
    </row>
    <row r="1034" spans="1:5" ht="15" x14ac:dyDescent="0.2">
      <c r="A1034" s="60">
        <v>1033</v>
      </c>
      <c r="B1034" s="61">
        <v>16613</v>
      </c>
      <c r="C1034" s="62" t="s">
        <v>12922</v>
      </c>
      <c r="D1034" s="63">
        <v>9</v>
      </c>
      <c r="E1034" s="64" t="s">
        <v>12138</v>
      </c>
    </row>
    <row r="1035" spans="1:5" ht="15" x14ac:dyDescent="0.2">
      <c r="A1035" s="60">
        <v>1034</v>
      </c>
      <c r="B1035" s="61">
        <v>17359</v>
      </c>
      <c r="C1035" s="62" t="s">
        <v>12923</v>
      </c>
      <c r="D1035" s="63">
        <v>10</v>
      </c>
      <c r="E1035" s="64" t="s">
        <v>12104</v>
      </c>
    </row>
    <row r="1036" spans="1:5" ht="15" x14ac:dyDescent="0.2">
      <c r="A1036" s="60">
        <v>1035</v>
      </c>
      <c r="B1036" s="61">
        <v>17423</v>
      </c>
      <c r="C1036" s="62" t="s">
        <v>12924</v>
      </c>
      <c r="D1036" s="63">
        <v>11</v>
      </c>
      <c r="E1036" s="64" t="s">
        <v>12146</v>
      </c>
    </row>
    <row r="1037" spans="1:5" ht="15" x14ac:dyDescent="0.2">
      <c r="A1037" s="60">
        <v>1036</v>
      </c>
      <c r="B1037" s="61">
        <v>17867</v>
      </c>
      <c r="C1037" s="62" t="s">
        <v>12925</v>
      </c>
      <c r="D1037" s="63">
        <v>12</v>
      </c>
      <c r="E1037" s="64" t="s">
        <v>12146</v>
      </c>
    </row>
    <row r="1038" spans="1:5" ht="15" x14ac:dyDescent="0.2">
      <c r="A1038" s="60">
        <v>1037</v>
      </c>
      <c r="B1038" s="61">
        <v>18604</v>
      </c>
      <c r="C1038" s="62" t="s">
        <v>12926</v>
      </c>
      <c r="D1038" s="63">
        <v>13</v>
      </c>
      <c r="E1038" s="64" t="s">
        <v>14951</v>
      </c>
    </row>
    <row r="1039" spans="1:5" ht="15" x14ac:dyDescent="0.2">
      <c r="A1039" s="60">
        <v>1038</v>
      </c>
      <c r="B1039" s="61">
        <v>19497</v>
      </c>
      <c r="C1039" s="66" t="s">
        <v>11464</v>
      </c>
      <c r="D1039" s="63">
        <v>14</v>
      </c>
      <c r="E1039" s="64" t="s">
        <v>12138</v>
      </c>
    </row>
    <row r="1040" spans="1:5" ht="15" x14ac:dyDescent="0.2">
      <c r="A1040" s="60">
        <v>1039</v>
      </c>
      <c r="B1040" s="61">
        <v>19509</v>
      </c>
      <c r="C1040" s="62" t="s">
        <v>11465</v>
      </c>
      <c r="D1040" s="63">
        <v>15</v>
      </c>
      <c r="E1040" s="64" t="s">
        <v>12146</v>
      </c>
    </row>
    <row r="1041" spans="1:5" ht="15" x14ac:dyDescent="0.2">
      <c r="A1041" s="60">
        <v>1040</v>
      </c>
      <c r="B1041" s="61">
        <v>19582</v>
      </c>
      <c r="C1041" s="62" t="s">
        <v>11466</v>
      </c>
      <c r="D1041" s="63">
        <v>16</v>
      </c>
      <c r="E1041" s="64" t="s">
        <v>12140</v>
      </c>
    </row>
    <row r="1042" spans="1:5" ht="15" x14ac:dyDescent="0.2">
      <c r="A1042" s="60">
        <v>1041</v>
      </c>
      <c r="B1042" s="61">
        <v>19910</v>
      </c>
      <c r="C1042" s="66" t="s">
        <v>11467</v>
      </c>
      <c r="D1042" s="63">
        <v>17</v>
      </c>
      <c r="E1042" s="64" t="s">
        <v>12140</v>
      </c>
    </row>
    <row r="1043" spans="1:5" ht="15" x14ac:dyDescent="0.2">
      <c r="A1043" s="60">
        <v>1042</v>
      </c>
      <c r="B1043" s="61">
        <v>10058</v>
      </c>
      <c r="C1043" s="62" t="s">
        <v>11468</v>
      </c>
      <c r="D1043" s="63">
        <v>18</v>
      </c>
      <c r="E1043" s="64" t="s">
        <v>12106</v>
      </c>
    </row>
    <row r="1044" spans="1:5" ht="15" x14ac:dyDescent="0.2">
      <c r="A1044" s="60">
        <v>1043</v>
      </c>
      <c r="B1044" s="61">
        <v>10129</v>
      </c>
      <c r="C1044" s="62" t="s">
        <v>11469</v>
      </c>
      <c r="D1044" s="63">
        <v>19</v>
      </c>
      <c r="E1044" s="64" t="s">
        <v>12104</v>
      </c>
    </row>
    <row r="1045" spans="1:5" ht="15" x14ac:dyDescent="0.2">
      <c r="A1045" s="60">
        <v>1044</v>
      </c>
      <c r="B1045" s="61">
        <v>10131</v>
      </c>
      <c r="C1045" s="62" t="s">
        <v>11470</v>
      </c>
      <c r="D1045" s="63">
        <v>20</v>
      </c>
      <c r="E1045" s="64" t="s">
        <v>12159</v>
      </c>
    </row>
    <row r="1046" spans="1:5" ht="15" x14ac:dyDescent="0.2">
      <c r="A1046" s="60">
        <v>1045</v>
      </c>
      <c r="B1046" s="61">
        <v>10133</v>
      </c>
      <c r="C1046" s="62" t="s">
        <v>11471</v>
      </c>
      <c r="D1046" s="63">
        <v>21</v>
      </c>
      <c r="E1046" s="64" t="s">
        <v>12151</v>
      </c>
    </row>
    <row r="1047" spans="1:5" ht="15" x14ac:dyDescent="0.2">
      <c r="A1047" s="60">
        <v>1046</v>
      </c>
      <c r="B1047" s="61">
        <v>10137</v>
      </c>
      <c r="C1047" s="62" t="s">
        <v>12324</v>
      </c>
      <c r="D1047" s="63">
        <v>22</v>
      </c>
      <c r="E1047" s="64" t="s">
        <v>12159</v>
      </c>
    </row>
    <row r="1048" spans="1:5" ht="15" x14ac:dyDescent="0.2">
      <c r="A1048" s="60">
        <v>1047</v>
      </c>
      <c r="B1048" s="61">
        <v>10187</v>
      </c>
      <c r="C1048" s="66" t="s">
        <v>12325</v>
      </c>
      <c r="D1048" s="63">
        <v>23</v>
      </c>
      <c r="E1048" s="64" t="s">
        <v>12138</v>
      </c>
    </row>
    <row r="1049" spans="1:5" ht="15" x14ac:dyDescent="0.2">
      <c r="A1049" s="60">
        <v>1048</v>
      </c>
      <c r="B1049" s="61">
        <v>10265</v>
      </c>
      <c r="C1049" s="62" t="s">
        <v>12326</v>
      </c>
      <c r="D1049" s="63">
        <v>24</v>
      </c>
      <c r="E1049" s="64" t="s">
        <v>14951</v>
      </c>
    </row>
    <row r="1050" spans="1:5" ht="15" x14ac:dyDescent="0.2">
      <c r="A1050" s="60">
        <v>1049</v>
      </c>
      <c r="B1050" s="61">
        <v>10371</v>
      </c>
      <c r="C1050" s="62" t="s">
        <v>15191</v>
      </c>
      <c r="D1050" s="63">
        <v>25</v>
      </c>
      <c r="E1050" s="64" t="s">
        <v>12106</v>
      </c>
    </row>
    <row r="1051" spans="1:5" ht="15" x14ac:dyDescent="0.2">
      <c r="A1051" s="60">
        <v>1050</v>
      </c>
      <c r="B1051" s="61">
        <v>10548</v>
      </c>
      <c r="C1051" s="62" t="s">
        <v>15192</v>
      </c>
      <c r="D1051" s="63">
        <v>26</v>
      </c>
      <c r="E1051" s="64" t="s">
        <v>14951</v>
      </c>
    </row>
    <row r="1052" spans="1:5" ht="15" x14ac:dyDescent="0.2">
      <c r="A1052" s="60">
        <v>1051</v>
      </c>
      <c r="B1052" s="61">
        <v>10552</v>
      </c>
      <c r="C1052" s="62" t="s">
        <v>15193</v>
      </c>
      <c r="D1052" s="63">
        <v>27</v>
      </c>
      <c r="E1052" s="64" t="s">
        <v>14951</v>
      </c>
    </row>
    <row r="1053" spans="1:5" ht="15" x14ac:dyDescent="0.2">
      <c r="A1053" s="60">
        <v>1052</v>
      </c>
      <c r="B1053" s="61">
        <v>10651</v>
      </c>
      <c r="C1053" s="62" t="s">
        <v>15194</v>
      </c>
      <c r="D1053" s="63">
        <v>28</v>
      </c>
      <c r="E1053" s="64" t="s">
        <v>12151</v>
      </c>
    </row>
    <row r="1054" spans="1:5" ht="15" x14ac:dyDescent="0.2">
      <c r="A1054" s="60">
        <v>1053</v>
      </c>
      <c r="B1054" s="61">
        <v>10720</v>
      </c>
      <c r="C1054" s="62" t="s">
        <v>15195</v>
      </c>
      <c r="D1054" s="63">
        <v>29</v>
      </c>
      <c r="E1054" s="64" t="s">
        <v>12144</v>
      </c>
    </row>
    <row r="1055" spans="1:5" ht="15" x14ac:dyDescent="0.2">
      <c r="A1055" s="60">
        <v>1054</v>
      </c>
      <c r="B1055" s="61">
        <v>10731</v>
      </c>
      <c r="C1055" s="62" t="s">
        <v>15196</v>
      </c>
      <c r="D1055" s="63">
        <v>30</v>
      </c>
      <c r="E1055" s="65">
        <v>3</v>
      </c>
    </row>
    <row r="1056" spans="1:5" ht="15" x14ac:dyDescent="0.2">
      <c r="A1056" s="60">
        <v>1055</v>
      </c>
      <c r="B1056" s="61">
        <v>11511</v>
      </c>
      <c r="C1056" s="62" t="s">
        <v>15197</v>
      </c>
      <c r="D1056" s="63">
        <v>31</v>
      </c>
      <c r="E1056" s="64" t="s">
        <v>12146</v>
      </c>
    </row>
    <row r="1057" spans="1:5" ht="15" x14ac:dyDescent="0.2">
      <c r="A1057" s="60">
        <v>1056</v>
      </c>
      <c r="B1057" s="61">
        <v>11559</v>
      </c>
      <c r="C1057" s="66" t="s">
        <v>15198</v>
      </c>
      <c r="D1057" s="63">
        <v>32</v>
      </c>
      <c r="E1057" s="64" t="s">
        <v>12146</v>
      </c>
    </row>
    <row r="1058" spans="1:5" ht="15" x14ac:dyDescent="0.2">
      <c r="A1058" s="60">
        <v>1057</v>
      </c>
      <c r="B1058" s="61">
        <v>12139</v>
      </c>
      <c r="C1058" s="62" t="s">
        <v>15199</v>
      </c>
      <c r="D1058" s="63">
        <v>33</v>
      </c>
      <c r="E1058" s="65">
        <v>3</v>
      </c>
    </row>
    <row r="1059" spans="1:5" ht="15" x14ac:dyDescent="0.2">
      <c r="A1059" s="60">
        <v>1058</v>
      </c>
      <c r="B1059" s="61">
        <v>12726</v>
      </c>
      <c r="C1059" s="62" t="s">
        <v>15200</v>
      </c>
      <c r="D1059" s="63">
        <v>34</v>
      </c>
      <c r="E1059" s="64" t="s">
        <v>12159</v>
      </c>
    </row>
    <row r="1060" spans="1:5" ht="15" x14ac:dyDescent="0.2">
      <c r="A1060" s="60">
        <v>1059</v>
      </c>
      <c r="B1060" s="61">
        <v>12895</v>
      </c>
      <c r="C1060" s="62" t="s">
        <v>15201</v>
      </c>
      <c r="D1060" s="63">
        <v>35</v>
      </c>
      <c r="E1060" s="64" t="s">
        <v>12138</v>
      </c>
    </row>
    <row r="1061" spans="1:5" ht="15" x14ac:dyDescent="0.2">
      <c r="A1061" s="60">
        <v>1060</v>
      </c>
      <c r="B1061" s="61">
        <v>12899</v>
      </c>
      <c r="C1061" s="62" t="s">
        <v>15202</v>
      </c>
      <c r="D1061" s="63">
        <v>36</v>
      </c>
      <c r="E1061" s="65">
        <v>4</v>
      </c>
    </row>
    <row r="1062" spans="1:5" ht="15" x14ac:dyDescent="0.2">
      <c r="A1062" s="60">
        <v>1061</v>
      </c>
      <c r="B1062" s="61">
        <v>13410</v>
      </c>
      <c r="C1062" s="62" t="s">
        <v>15203</v>
      </c>
      <c r="D1062" s="63">
        <v>37</v>
      </c>
      <c r="E1062" s="64" t="s">
        <v>14951</v>
      </c>
    </row>
    <row r="1063" spans="1:5" ht="15" x14ac:dyDescent="0.2">
      <c r="A1063" s="60">
        <v>1062</v>
      </c>
      <c r="B1063" s="61">
        <v>14381</v>
      </c>
      <c r="C1063" s="62" t="s">
        <v>15204</v>
      </c>
      <c r="D1063" s="63">
        <v>38</v>
      </c>
      <c r="E1063" s="65">
        <v>5</v>
      </c>
    </row>
    <row r="1064" spans="1:5" ht="15" x14ac:dyDescent="0.2">
      <c r="A1064" s="60">
        <v>1063</v>
      </c>
      <c r="B1064" s="61">
        <v>14620</v>
      </c>
      <c r="C1064" s="62" t="s">
        <v>15205</v>
      </c>
      <c r="D1064" s="63">
        <v>39</v>
      </c>
      <c r="E1064" s="64" t="s">
        <v>12104</v>
      </c>
    </row>
    <row r="1065" spans="1:5" ht="15" x14ac:dyDescent="0.2">
      <c r="A1065" s="60">
        <v>1064</v>
      </c>
      <c r="B1065" s="61">
        <v>14940</v>
      </c>
      <c r="C1065" s="62" t="s">
        <v>15206</v>
      </c>
      <c r="D1065" s="63">
        <v>40</v>
      </c>
      <c r="E1065" s="64" t="s">
        <v>13766</v>
      </c>
    </row>
    <row r="1066" spans="1:5" ht="15" x14ac:dyDescent="0.2">
      <c r="A1066" s="60">
        <v>1065</v>
      </c>
      <c r="B1066" s="61">
        <v>15271</v>
      </c>
      <c r="C1066" s="62" t="s">
        <v>15207</v>
      </c>
      <c r="D1066" s="63">
        <v>41</v>
      </c>
      <c r="E1066" s="65">
        <v>3</v>
      </c>
    </row>
    <row r="1067" spans="1:5" ht="15" x14ac:dyDescent="0.2">
      <c r="A1067" s="60">
        <v>1066</v>
      </c>
      <c r="B1067" s="61">
        <v>15307</v>
      </c>
      <c r="C1067" s="62" t="s">
        <v>15208</v>
      </c>
      <c r="D1067" s="63">
        <v>42</v>
      </c>
      <c r="E1067" s="64" t="s">
        <v>12144</v>
      </c>
    </row>
    <row r="1068" spans="1:5" ht="15" x14ac:dyDescent="0.2">
      <c r="A1068" s="60">
        <v>1067</v>
      </c>
      <c r="B1068" s="61">
        <v>16288</v>
      </c>
      <c r="C1068" s="62" t="s">
        <v>15209</v>
      </c>
      <c r="D1068" s="63">
        <v>43</v>
      </c>
      <c r="E1068" s="65">
        <v>5</v>
      </c>
    </row>
    <row r="1069" spans="1:5" ht="15" x14ac:dyDescent="0.2">
      <c r="A1069" s="60">
        <v>1068</v>
      </c>
      <c r="B1069" s="61">
        <v>16581</v>
      </c>
      <c r="C1069" s="62" t="s">
        <v>12642</v>
      </c>
      <c r="D1069" s="63">
        <v>44</v>
      </c>
      <c r="E1069" s="64" t="s">
        <v>14951</v>
      </c>
    </row>
    <row r="1070" spans="1:5" ht="15" x14ac:dyDescent="0.2">
      <c r="A1070" s="60">
        <v>1069</v>
      </c>
      <c r="B1070" s="61">
        <v>16583</v>
      </c>
      <c r="C1070" s="62" t="s">
        <v>12643</v>
      </c>
      <c r="D1070" s="63">
        <v>45</v>
      </c>
      <c r="E1070" s="64" t="s">
        <v>12106</v>
      </c>
    </row>
    <row r="1071" spans="1:5" ht="15" x14ac:dyDescent="0.2">
      <c r="A1071" s="60">
        <v>1070</v>
      </c>
      <c r="B1071" s="61">
        <v>16585</v>
      </c>
      <c r="C1071" s="62" t="s">
        <v>12644</v>
      </c>
      <c r="D1071" s="63">
        <v>46</v>
      </c>
      <c r="E1071" s="64" t="s">
        <v>12104</v>
      </c>
    </row>
    <row r="1072" spans="1:5" ht="15" x14ac:dyDescent="0.2">
      <c r="A1072" s="60">
        <v>1071</v>
      </c>
      <c r="B1072" s="61">
        <v>16587</v>
      </c>
      <c r="C1072" s="62" t="s">
        <v>12645</v>
      </c>
      <c r="D1072" s="63">
        <v>47</v>
      </c>
      <c r="E1072" s="64" t="s">
        <v>12104</v>
      </c>
    </row>
    <row r="1073" spans="1:5" ht="15" x14ac:dyDescent="0.2">
      <c r="A1073" s="60">
        <v>1072</v>
      </c>
      <c r="B1073" s="61">
        <v>16589</v>
      </c>
      <c r="C1073" s="62" t="s">
        <v>14137</v>
      </c>
      <c r="D1073" s="63">
        <v>48</v>
      </c>
      <c r="E1073" s="64" t="s">
        <v>12146</v>
      </c>
    </row>
    <row r="1074" spans="1:5" ht="15" x14ac:dyDescent="0.2">
      <c r="A1074" s="60">
        <v>1073</v>
      </c>
      <c r="B1074" s="61">
        <v>16593</v>
      </c>
      <c r="C1074" s="62" t="s">
        <v>9981</v>
      </c>
      <c r="D1074" s="63">
        <v>49</v>
      </c>
      <c r="E1074" s="64" t="s">
        <v>13766</v>
      </c>
    </row>
    <row r="1075" spans="1:5" ht="15" x14ac:dyDescent="0.2">
      <c r="A1075" s="60">
        <v>1074</v>
      </c>
      <c r="B1075" s="61">
        <v>16594</v>
      </c>
      <c r="C1075" s="62" t="s">
        <v>9982</v>
      </c>
      <c r="D1075" s="63">
        <v>50</v>
      </c>
      <c r="E1075" s="64" t="s">
        <v>12104</v>
      </c>
    </row>
    <row r="1076" spans="1:5" ht="15" x14ac:dyDescent="0.2">
      <c r="A1076" s="60">
        <v>1075</v>
      </c>
      <c r="B1076" s="61">
        <v>16596</v>
      </c>
      <c r="C1076" s="62" t="s">
        <v>9983</v>
      </c>
      <c r="D1076" s="63">
        <v>51</v>
      </c>
      <c r="E1076" s="64" t="s">
        <v>12104</v>
      </c>
    </row>
    <row r="1077" spans="1:5" ht="15" x14ac:dyDescent="0.2">
      <c r="A1077" s="60">
        <v>1076</v>
      </c>
      <c r="B1077" s="61">
        <v>16598</v>
      </c>
      <c r="C1077" s="62" t="s">
        <v>9984</v>
      </c>
      <c r="D1077" s="63">
        <v>52</v>
      </c>
      <c r="E1077" s="64" t="s">
        <v>13766</v>
      </c>
    </row>
    <row r="1078" spans="1:5" ht="15" x14ac:dyDescent="0.2">
      <c r="A1078" s="60">
        <v>1077</v>
      </c>
      <c r="B1078" s="61">
        <v>16617</v>
      </c>
      <c r="C1078" s="62" t="s">
        <v>9985</v>
      </c>
      <c r="D1078" s="63">
        <v>53</v>
      </c>
      <c r="E1078" s="65">
        <v>3</v>
      </c>
    </row>
    <row r="1079" spans="1:5" ht="15" x14ac:dyDescent="0.2">
      <c r="A1079" s="60">
        <v>1078</v>
      </c>
      <c r="B1079" s="61">
        <v>16651</v>
      </c>
      <c r="C1079" s="66" t="s">
        <v>9986</v>
      </c>
      <c r="D1079" s="63">
        <v>54</v>
      </c>
      <c r="E1079" s="64" t="s">
        <v>12106</v>
      </c>
    </row>
    <row r="1080" spans="1:5" ht="15" x14ac:dyDescent="0.2">
      <c r="A1080" s="60">
        <v>1079</v>
      </c>
      <c r="B1080" s="61">
        <v>17252</v>
      </c>
      <c r="C1080" s="62" t="s">
        <v>9987</v>
      </c>
      <c r="D1080" s="63">
        <v>55</v>
      </c>
      <c r="E1080" s="64" t="s">
        <v>12146</v>
      </c>
    </row>
    <row r="1081" spans="1:5" ht="15" x14ac:dyDescent="0.2">
      <c r="A1081" s="60">
        <v>1080</v>
      </c>
      <c r="B1081" s="61">
        <v>17509</v>
      </c>
      <c r="C1081" s="62" t="s">
        <v>9988</v>
      </c>
      <c r="D1081" s="63">
        <v>56</v>
      </c>
      <c r="E1081" s="65">
        <v>2</v>
      </c>
    </row>
    <row r="1082" spans="1:5" ht="15" x14ac:dyDescent="0.2">
      <c r="A1082" s="60">
        <v>1081</v>
      </c>
      <c r="B1082" s="61">
        <v>17619</v>
      </c>
      <c r="C1082" s="62" t="s">
        <v>9989</v>
      </c>
      <c r="D1082" s="63">
        <v>57</v>
      </c>
      <c r="E1082" s="64" t="s">
        <v>14951</v>
      </c>
    </row>
    <row r="1083" spans="1:5" ht="15" x14ac:dyDescent="0.2">
      <c r="A1083" s="60">
        <v>1082</v>
      </c>
      <c r="B1083" s="61">
        <v>17625</v>
      </c>
      <c r="C1083" s="62" t="s">
        <v>9990</v>
      </c>
      <c r="D1083" s="63">
        <v>58</v>
      </c>
      <c r="E1083" s="65">
        <v>3</v>
      </c>
    </row>
    <row r="1084" spans="1:5" ht="15" x14ac:dyDescent="0.2">
      <c r="A1084" s="60">
        <v>1083</v>
      </c>
      <c r="B1084" s="61">
        <v>17634</v>
      </c>
      <c r="C1084" s="62" t="s">
        <v>10067</v>
      </c>
      <c r="D1084" s="63">
        <v>59</v>
      </c>
      <c r="E1084" s="64" t="s">
        <v>14951</v>
      </c>
    </row>
    <row r="1085" spans="1:5" ht="15" x14ac:dyDescent="0.2">
      <c r="A1085" s="60">
        <v>1084</v>
      </c>
      <c r="B1085" s="61">
        <v>17704</v>
      </c>
      <c r="C1085" s="62" t="s">
        <v>10068</v>
      </c>
      <c r="D1085" s="63">
        <v>60</v>
      </c>
      <c r="E1085" s="64" t="s">
        <v>12146</v>
      </c>
    </row>
    <row r="1086" spans="1:5" ht="15" x14ac:dyDescent="0.2">
      <c r="A1086" s="60">
        <v>1085</v>
      </c>
      <c r="B1086" s="61">
        <v>17826</v>
      </c>
      <c r="C1086" s="62" t="s">
        <v>10069</v>
      </c>
      <c r="D1086" s="63">
        <v>61</v>
      </c>
      <c r="E1086" s="64" t="s">
        <v>12146</v>
      </c>
    </row>
    <row r="1087" spans="1:5" ht="15" x14ac:dyDescent="0.2">
      <c r="A1087" s="60">
        <v>1086</v>
      </c>
      <c r="B1087" s="61">
        <v>18027</v>
      </c>
      <c r="C1087" s="62" t="s">
        <v>10070</v>
      </c>
      <c r="D1087" s="63">
        <v>62</v>
      </c>
      <c r="E1087" s="65">
        <v>3</v>
      </c>
    </row>
    <row r="1088" spans="1:5" ht="15" x14ac:dyDescent="0.2">
      <c r="A1088" s="60">
        <v>1087</v>
      </c>
      <c r="B1088" s="61">
        <v>19263</v>
      </c>
      <c r="C1088" s="62" t="s">
        <v>11346</v>
      </c>
      <c r="D1088" s="63">
        <v>63</v>
      </c>
      <c r="E1088" s="64" t="s">
        <v>12144</v>
      </c>
    </row>
    <row r="1089" spans="1:5" ht="15" x14ac:dyDescent="0.2">
      <c r="A1089" s="60">
        <v>1088</v>
      </c>
      <c r="B1089" s="61">
        <v>19488</v>
      </c>
      <c r="C1089" s="62" t="s">
        <v>11347</v>
      </c>
      <c r="D1089" s="63">
        <v>64</v>
      </c>
      <c r="E1089" s="64" t="s">
        <v>12144</v>
      </c>
    </row>
    <row r="1090" spans="1:5" ht="15" x14ac:dyDescent="0.2">
      <c r="A1090" s="60">
        <v>1089</v>
      </c>
      <c r="B1090" s="61">
        <v>19505</v>
      </c>
      <c r="C1090" s="62" t="s">
        <v>11348</v>
      </c>
      <c r="D1090" s="63">
        <v>65</v>
      </c>
      <c r="E1090" s="64" t="s">
        <v>14951</v>
      </c>
    </row>
    <row r="1091" spans="1:5" ht="15" x14ac:dyDescent="0.2">
      <c r="A1091" s="60">
        <v>1090</v>
      </c>
      <c r="B1091" s="61">
        <v>19506</v>
      </c>
      <c r="C1091" s="62" t="s">
        <v>11349</v>
      </c>
      <c r="D1091" s="63">
        <v>66</v>
      </c>
      <c r="E1091" s="64" t="s">
        <v>13766</v>
      </c>
    </row>
    <row r="1092" spans="1:5" ht="15" x14ac:dyDescent="0.2">
      <c r="A1092" s="60">
        <v>1091</v>
      </c>
      <c r="B1092" s="61">
        <v>19528</v>
      </c>
      <c r="C1092" s="62" t="s">
        <v>11350</v>
      </c>
      <c r="D1092" s="63">
        <v>67</v>
      </c>
      <c r="E1092" s="64" t="s">
        <v>14951</v>
      </c>
    </row>
    <row r="1093" spans="1:5" ht="15" x14ac:dyDescent="0.2">
      <c r="A1093" s="60">
        <v>1092</v>
      </c>
      <c r="B1093" s="61">
        <v>19628</v>
      </c>
      <c r="C1093" s="62" t="s">
        <v>11351</v>
      </c>
      <c r="D1093" s="63">
        <v>68</v>
      </c>
      <c r="E1093" s="65">
        <v>4</v>
      </c>
    </row>
    <row r="1094" spans="1:5" ht="15" x14ac:dyDescent="0.2">
      <c r="A1094" s="60">
        <v>1093</v>
      </c>
      <c r="B1094" s="61">
        <v>19771</v>
      </c>
      <c r="C1094" s="62" t="s">
        <v>11352</v>
      </c>
      <c r="D1094" s="63">
        <v>69</v>
      </c>
      <c r="E1094" s="64" t="s">
        <v>12159</v>
      </c>
    </row>
    <row r="1095" spans="1:5" ht="15" x14ac:dyDescent="0.2">
      <c r="A1095" s="60">
        <v>1094</v>
      </c>
      <c r="B1095" s="61">
        <v>19774</v>
      </c>
      <c r="C1095" s="62" t="s">
        <v>11353</v>
      </c>
      <c r="D1095" s="63">
        <v>70</v>
      </c>
      <c r="E1095" s="64" t="s">
        <v>12138</v>
      </c>
    </row>
    <row r="1096" spans="1:5" ht="15" x14ac:dyDescent="0.2">
      <c r="A1096" s="60">
        <v>1095</v>
      </c>
      <c r="B1096" s="61">
        <v>11357</v>
      </c>
      <c r="C1096" s="62" t="s">
        <v>11354</v>
      </c>
      <c r="D1096" s="63">
        <v>71</v>
      </c>
      <c r="E1096" s="64" t="s">
        <v>12138</v>
      </c>
    </row>
    <row r="1097" spans="1:5" ht="15" x14ac:dyDescent="0.2">
      <c r="A1097" s="60">
        <v>1096</v>
      </c>
      <c r="B1097" s="61">
        <v>11384</v>
      </c>
      <c r="C1097" s="62" t="s">
        <v>11355</v>
      </c>
      <c r="D1097" s="63">
        <v>72</v>
      </c>
      <c r="E1097" s="64" t="s">
        <v>12144</v>
      </c>
    </row>
    <row r="1098" spans="1:5" ht="15" x14ac:dyDescent="0.2">
      <c r="A1098" s="60">
        <v>1097</v>
      </c>
      <c r="B1098" s="61">
        <v>11487</v>
      </c>
      <c r="C1098" s="62" t="s">
        <v>11356</v>
      </c>
      <c r="D1098" s="63">
        <v>73</v>
      </c>
      <c r="E1098" s="64" t="s">
        <v>12159</v>
      </c>
    </row>
    <row r="1099" spans="1:5" ht="15" x14ac:dyDescent="0.2">
      <c r="A1099" s="60">
        <v>1098</v>
      </c>
      <c r="B1099" s="61">
        <v>12728</v>
      </c>
      <c r="C1099" s="66" t="s">
        <v>11357</v>
      </c>
      <c r="D1099" s="63">
        <v>74</v>
      </c>
      <c r="E1099" s="64" t="s">
        <v>14951</v>
      </c>
    </row>
    <row r="1100" spans="1:5" ht="15" x14ac:dyDescent="0.2">
      <c r="A1100" s="60">
        <v>1099</v>
      </c>
      <c r="B1100" s="61">
        <v>12891</v>
      </c>
      <c r="C1100" s="62" t="s">
        <v>11358</v>
      </c>
      <c r="D1100" s="63">
        <v>75</v>
      </c>
      <c r="E1100" s="64" t="s">
        <v>12144</v>
      </c>
    </row>
    <row r="1101" spans="1:5" ht="15" x14ac:dyDescent="0.2">
      <c r="A1101" s="60">
        <v>1100</v>
      </c>
      <c r="B1101" s="61">
        <v>13223</v>
      </c>
      <c r="C1101" s="62" t="s">
        <v>11359</v>
      </c>
      <c r="D1101" s="63">
        <v>76</v>
      </c>
      <c r="E1101" s="64" t="s">
        <v>14951</v>
      </c>
    </row>
    <row r="1102" spans="1:5" ht="15" x14ac:dyDescent="0.2">
      <c r="A1102" s="60">
        <v>1101</v>
      </c>
      <c r="B1102" s="61">
        <v>14677</v>
      </c>
      <c r="C1102" s="62" t="s">
        <v>11360</v>
      </c>
      <c r="D1102" s="63">
        <v>77</v>
      </c>
      <c r="E1102" s="64" t="s">
        <v>12104</v>
      </c>
    </row>
    <row r="1103" spans="1:5" ht="15" x14ac:dyDescent="0.2">
      <c r="A1103" s="60">
        <v>1102</v>
      </c>
      <c r="B1103" s="61">
        <v>14856</v>
      </c>
      <c r="C1103" s="62" t="s">
        <v>11361</v>
      </c>
      <c r="D1103" s="63">
        <v>78</v>
      </c>
      <c r="E1103" s="64" t="s">
        <v>12159</v>
      </c>
    </row>
    <row r="1104" spans="1:5" ht="15" x14ac:dyDescent="0.2">
      <c r="A1104" s="60">
        <v>1103</v>
      </c>
      <c r="B1104" s="61">
        <v>15669</v>
      </c>
      <c r="C1104" s="62" t="s">
        <v>11362</v>
      </c>
      <c r="D1104" s="63">
        <v>79</v>
      </c>
      <c r="E1104" s="64" t="s">
        <v>14951</v>
      </c>
    </row>
    <row r="1105" spans="1:5" ht="15" x14ac:dyDescent="0.2">
      <c r="A1105" s="60">
        <v>1104</v>
      </c>
      <c r="B1105" s="61">
        <v>16360</v>
      </c>
      <c r="C1105" s="62" t="s">
        <v>10077</v>
      </c>
      <c r="D1105" s="63">
        <v>80</v>
      </c>
      <c r="E1105" s="64" t="s">
        <v>12140</v>
      </c>
    </row>
    <row r="1106" spans="1:5" ht="15" x14ac:dyDescent="0.2">
      <c r="A1106" s="60">
        <v>1105</v>
      </c>
      <c r="B1106" s="61">
        <v>16511</v>
      </c>
      <c r="C1106" s="62" t="s">
        <v>15406</v>
      </c>
      <c r="D1106" s="63">
        <v>81</v>
      </c>
      <c r="E1106" s="64" t="s">
        <v>12144</v>
      </c>
    </row>
    <row r="1107" spans="1:5" ht="15" x14ac:dyDescent="0.2">
      <c r="A1107" s="60">
        <v>1106</v>
      </c>
      <c r="B1107" s="61">
        <v>16536</v>
      </c>
      <c r="C1107" s="62" t="s">
        <v>15407</v>
      </c>
      <c r="D1107" s="63">
        <v>82</v>
      </c>
      <c r="E1107" s="65">
        <v>3</v>
      </c>
    </row>
    <row r="1108" spans="1:5" ht="15" x14ac:dyDescent="0.2">
      <c r="A1108" s="60">
        <v>1107</v>
      </c>
      <c r="B1108" s="61">
        <v>16657</v>
      </c>
      <c r="C1108" s="62" t="s">
        <v>15408</v>
      </c>
      <c r="D1108" s="63">
        <v>83</v>
      </c>
      <c r="E1108" s="65">
        <v>2</v>
      </c>
    </row>
    <row r="1109" spans="1:5" ht="15" x14ac:dyDescent="0.2">
      <c r="A1109" s="60">
        <v>1108</v>
      </c>
      <c r="B1109" s="61">
        <v>17054</v>
      </c>
      <c r="C1109" s="62" t="s">
        <v>15409</v>
      </c>
      <c r="D1109" s="63">
        <v>84</v>
      </c>
      <c r="E1109" s="64" t="s">
        <v>12104</v>
      </c>
    </row>
    <row r="1110" spans="1:5" ht="15" x14ac:dyDescent="0.2">
      <c r="A1110" s="60">
        <v>1109</v>
      </c>
      <c r="B1110" s="61">
        <v>17227</v>
      </c>
      <c r="C1110" s="62" t="s">
        <v>15410</v>
      </c>
      <c r="D1110" s="63">
        <v>85</v>
      </c>
      <c r="E1110" s="65">
        <v>2</v>
      </c>
    </row>
    <row r="1111" spans="1:5" ht="15" x14ac:dyDescent="0.2">
      <c r="A1111" s="60">
        <v>1110</v>
      </c>
      <c r="B1111" s="61">
        <v>17369</v>
      </c>
      <c r="C1111" s="62" t="s">
        <v>15411</v>
      </c>
      <c r="D1111" s="63">
        <v>86</v>
      </c>
      <c r="E1111" s="64" t="s">
        <v>12104</v>
      </c>
    </row>
    <row r="1112" spans="1:5" ht="15" x14ac:dyDescent="0.2">
      <c r="A1112" s="60">
        <v>1111</v>
      </c>
      <c r="B1112" s="61">
        <v>17960</v>
      </c>
      <c r="C1112" s="62" t="s">
        <v>13869</v>
      </c>
      <c r="D1112" s="63">
        <v>87</v>
      </c>
      <c r="E1112" s="65">
        <v>3</v>
      </c>
    </row>
    <row r="1113" spans="1:5" ht="15" x14ac:dyDescent="0.2">
      <c r="A1113" s="60">
        <v>1112</v>
      </c>
      <c r="B1113" s="61">
        <v>19242</v>
      </c>
      <c r="C1113" s="62" t="s">
        <v>13870</v>
      </c>
      <c r="D1113" s="63">
        <v>88</v>
      </c>
      <c r="E1113" s="64" t="s">
        <v>12138</v>
      </c>
    </row>
    <row r="1114" spans="1:5" ht="15" x14ac:dyDescent="0.2">
      <c r="A1114" s="60">
        <v>1113</v>
      </c>
      <c r="B1114" s="61">
        <v>19598</v>
      </c>
      <c r="C1114" s="62" t="s">
        <v>13871</v>
      </c>
      <c r="D1114" s="63">
        <v>89</v>
      </c>
      <c r="E1114" s="64" t="s">
        <v>12144</v>
      </c>
    </row>
    <row r="1115" spans="1:5" ht="15" x14ac:dyDescent="0.2">
      <c r="A1115" s="60">
        <v>1114</v>
      </c>
      <c r="B1115" s="61">
        <v>10135</v>
      </c>
      <c r="C1115" s="62" t="s">
        <v>13872</v>
      </c>
      <c r="D1115" s="63">
        <v>90</v>
      </c>
      <c r="E1115" s="64" t="s">
        <v>12159</v>
      </c>
    </row>
    <row r="1116" spans="1:5" ht="15" x14ac:dyDescent="0.2">
      <c r="A1116" s="60">
        <v>1115</v>
      </c>
      <c r="B1116" s="61">
        <v>10300</v>
      </c>
      <c r="C1116" s="62" t="s">
        <v>13873</v>
      </c>
      <c r="D1116" s="63">
        <v>91</v>
      </c>
      <c r="E1116" s="64" t="s">
        <v>12104</v>
      </c>
    </row>
    <row r="1117" spans="1:5" ht="15" x14ac:dyDescent="0.2">
      <c r="A1117" s="60">
        <v>1116</v>
      </c>
      <c r="B1117" s="61">
        <v>10373</v>
      </c>
      <c r="C1117" s="62" t="s">
        <v>13874</v>
      </c>
      <c r="D1117" s="63">
        <v>92</v>
      </c>
      <c r="E1117" s="64" t="s">
        <v>12104</v>
      </c>
    </row>
    <row r="1118" spans="1:5" ht="15" x14ac:dyDescent="0.2">
      <c r="A1118" s="60">
        <v>1117</v>
      </c>
      <c r="B1118" s="61">
        <v>10435</v>
      </c>
      <c r="C1118" s="62" t="s">
        <v>13875</v>
      </c>
      <c r="D1118" s="63">
        <v>93</v>
      </c>
      <c r="E1118" s="65">
        <v>4</v>
      </c>
    </row>
    <row r="1119" spans="1:5" ht="15" x14ac:dyDescent="0.2">
      <c r="A1119" s="60">
        <v>1118</v>
      </c>
      <c r="B1119" s="61">
        <v>10513</v>
      </c>
      <c r="C1119" s="62" t="s">
        <v>13876</v>
      </c>
      <c r="D1119" s="63">
        <v>94</v>
      </c>
      <c r="E1119" s="64" t="s">
        <v>14951</v>
      </c>
    </row>
    <row r="1120" spans="1:5" ht="15" x14ac:dyDescent="0.2">
      <c r="A1120" s="60">
        <v>1119</v>
      </c>
      <c r="B1120" s="61">
        <v>11112</v>
      </c>
      <c r="C1120" s="62" t="s">
        <v>13877</v>
      </c>
      <c r="D1120" s="63">
        <v>95</v>
      </c>
      <c r="E1120" s="64" t="s">
        <v>14951</v>
      </c>
    </row>
    <row r="1121" spans="1:5" ht="15" x14ac:dyDescent="0.2">
      <c r="A1121" s="60">
        <v>1120</v>
      </c>
      <c r="B1121" s="61">
        <v>12066</v>
      </c>
      <c r="C1121" s="62" t="s">
        <v>13878</v>
      </c>
      <c r="D1121" s="63">
        <v>96</v>
      </c>
      <c r="E1121" s="64" t="s">
        <v>12140</v>
      </c>
    </row>
    <row r="1122" spans="1:5" ht="15" x14ac:dyDescent="0.2">
      <c r="A1122" s="60">
        <v>1121</v>
      </c>
      <c r="B1122" s="61">
        <v>15333</v>
      </c>
      <c r="C1122" s="62" t="s">
        <v>13879</v>
      </c>
      <c r="D1122" s="63">
        <v>97</v>
      </c>
      <c r="E1122" s="65">
        <v>1</v>
      </c>
    </row>
    <row r="1123" spans="1:5" ht="15" x14ac:dyDescent="0.2">
      <c r="A1123" s="60">
        <v>1122</v>
      </c>
      <c r="B1123" s="61">
        <v>15355</v>
      </c>
      <c r="C1123" s="62" t="s">
        <v>13880</v>
      </c>
      <c r="D1123" s="63">
        <v>98</v>
      </c>
      <c r="E1123" s="64" t="s">
        <v>12144</v>
      </c>
    </row>
    <row r="1124" spans="1:5" ht="15" x14ac:dyDescent="0.2">
      <c r="A1124" s="60">
        <v>1123</v>
      </c>
      <c r="B1124" s="61">
        <v>16580</v>
      </c>
      <c r="C1124" s="62" t="s">
        <v>13881</v>
      </c>
      <c r="D1124" s="63">
        <v>99</v>
      </c>
      <c r="E1124" s="64" t="s">
        <v>12104</v>
      </c>
    </row>
    <row r="1125" spans="1:5" ht="15" x14ac:dyDescent="0.2">
      <c r="A1125" s="60">
        <v>1124</v>
      </c>
      <c r="B1125" s="61">
        <v>17117</v>
      </c>
      <c r="C1125" s="62" t="s">
        <v>13882</v>
      </c>
      <c r="D1125" s="63">
        <v>100</v>
      </c>
      <c r="E1125" s="64" t="s">
        <v>14951</v>
      </c>
    </row>
    <row r="1126" spans="1:5" ht="15" x14ac:dyDescent="0.2">
      <c r="A1126" s="60">
        <v>1125</v>
      </c>
      <c r="B1126" s="61">
        <v>18218</v>
      </c>
      <c r="C1126" s="62" t="s">
        <v>13883</v>
      </c>
      <c r="D1126" s="63">
        <v>101</v>
      </c>
      <c r="E1126" s="65">
        <v>2</v>
      </c>
    </row>
    <row r="1127" spans="1:5" ht="15" x14ac:dyDescent="0.2">
      <c r="A1127" s="60">
        <v>1126</v>
      </c>
      <c r="B1127" s="61">
        <v>18333</v>
      </c>
      <c r="C1127" s="62" t="s">
        <v>13884</v>
      </c>
      <c r="D1127" s="63">
        <v>102</v>
      </c>
      <c r="E1127" s="65">
        <v>4</v>
      </c>
    </row>
    <row r="1128" spans="1:5" ht="15" x14ac:dyDescent="0.2">
      <c r="A1128" s="60">
        <v>1127</v>
      </c>
      <c r="B1128" s="61">
        <v>18749</v>
      </c>
      <c r="C1128" s="62" t="s">
        <v>13885</v>
      </c>
      <c r="D1128" s="63">
        <v>103</v>
      </c>
      <c r="E1128" s="64" t="s">
        <v>12104</v>
      </c>
    </row>
    <row r="1129" spans="1:5" ht="15" x14ac:dyDescent="0.2">
      <c r="A1129" s="60">
        <v>1128</v>
      </c>
      <c r="B1129" s="61">
        <v>18794</v>
      </c>
      <c r="C1129" s="62" t="s">
        <v>15156</v>
      </c>
      <c r="D1129" s="63">
        <v>104</v>
      </c>
      <c r="E1129" s="65">
        <v>4</v>
      </c>
    </row>
    <row r="1130" spans="1:5" ht="15" x14ac:dyDescent="0.2">
      <c r="A1130" s="60">
        <v>1129</v>
      </c>
      <c r="B1130" s="61">
        <v>19640</v>
      </c>
      <c r="C1130" s="62" t="s">
        <v>15157</v>
      </c>
      <c r="D1130" s="63">
        <v>105</v>
      </c>
      <c r="E1130" s="64" t="s">
        <v>12138</v>
      </c>
    </row>
    <row r="1131" spans="1:5" ht="15" x14ac:dyDescent="0.2">
      <c r="A1131" s="60">
        <v>1130</v>
      </c>
      <c r="B1131" s="61">
        <v>12095</v>
      </c>
      <c r="C1131" s="66" t="s">
        <v>15158</v>
      </c>
      <c r="D1131" s="63">
        <v>106</v>
      </c>
      <c r="E1131" s="64" t="s">
        <v>14951</v>
      </c>
    </row>
    <row r="1132" spans="1:5" ht="15" x14ac:dyDescent="0.2">
      <c r="A1132" s="60">
        <v>1131</v>
      </c>
      <c r="B1132" s="61">
        <v>16478</v>
      </c>
      <c r="C1132" s="62" t="s">
        <v>15159</v>
      </c>
      <c r="D1132" s="63">
        <v>107</v>
      </c>
      <c r="E1132" s="64" t="s">
        <v>12146</v>
      </c>
    </row>
    <row r="1133" spans="1:5" ht="15" x14ac:dyDescent="0.2">
      <c r="A1133" s="60">
        <v>1132</v>
      </c>
      <c r="B1133" s="61">
        <v>17136</v>
      </c>
      <c r="C1133" s="62" t="s">
        <v>15160</v>
      </c>
      <c r="D1133" s="63">
        <v>108</v>
      </c>
      <c r="E1133" s="64" t="s">
        <v>12104</v>
      </c>
    </row>
    <row r="1134" spans="1:5" ht="15" x14ac:dyDescent="0.2">
      <c r="A1134" s="60">
        <v>1133</v>
      </c>
      <c r="B1134" s="61">
        <v>18594</v>
      </c>
      <c r="C1134" s="62" t="s">
        <v>15161</v>
      </c>
      <c r="D1134" s="63">
        <v>109</v>
      </c>
      <c r="E1134" s="64" t="s">
        <v>12104</v>
      </c>
    </row>
    <row r="1135" spans="1:5" ht="15" x14ac:dyDescent="0.2">
      <c r="A1135" s="60">
        <v>1134</v>
      </c>
      <c r="B1135" s="61">
        <v>18792</v>
      </c>
      <c r="C1135" s="62" t="s">
        <v>15162</v>
      </c>
      <c r="D1135" s="63">
        <v>110</v>
      </c>
      <c r="E1135" s="64" t="s">
        <v>12138</v>
      </c>
    </row>
    <row r="1136" spans="1:5" ht="15" x14ac:dyDescent="0.2">
      <c r="A1136" s="60">
        <v>1135</v>
      </c>
      <c r="B1136" s="61">
        <v>18861</v>
      </c>
      <c r="C1136" s="62" t="s">
        <v>15163</v>
      </c>
      <c r="D1136" s="63">
        <v>111</v>
      </c>
      <c r="E1136" s="64" t="s">
        <v>12146</v>
      </c>
    </row>
    <row r="1137" spans="1:5" ht="15" x14ac:dyDescent="0.2">
      <c r="A1137" s="60">
        <v>1136</v>
      </c>
      <c r="B1137" s="61">
        <v>19451</v>
      </c>
      <c r="C1137" s="62" t="s">
        <v>15164</v>
      </c>
      <c r="D1137" s="63">
        <v>112</v>
      </c>
      <c r="E1137" s="64" t="s">
        <v>12144</v>
      </c>
    </row>
    <row r="1138" spans="1:5" ht="15" x14ac:dyDescent="0.2">
      <c r="A1138" s="60">
        <v>1137</v>
      </c>
      <c r="B1138" s="61">
        <v>19508</v>
      </c>
      <c r="C1138" s="62" t="s">
        <v>15165</v>
      </c>
      <c r="D1138" s="63">
        <v>113</v>
      </c>
      <c r="E1138" s="64" t="s">
        <v>12146</v>
      </c>
    </row>
    <row r="1139" spans="1:5" ht="15" x14ac:dyDescent="0.2">
      <c r="A1139" s="60">
        <v>1138</v>
      </c>
      <c r="B1139" s="61">
        <v>19696</v>
      </c>
      <c r="C1139" s="62" t="s">
        <v>15166</v>
      </c>
      <c r="D1139" s="63">
        <v>114</v>
      </c>
      <c r="E1139" s="65">
        <v>2</v>
      </c>
    </row>
    <row r="1140" spans="1:5" ht="15" x14ac:dyDescent="0.2">
      <c r="A1140" s="60">
        <v>1139</v>
      </c>
      <c r="B1140" s="61">
        <v>19760</v>
      </c>
      <c r="C1140" s="62" t="s">
        <v>15167</v>
      </c>
      <c r="D1140" s="63">
        <v>115</v>
      </c>
      <c r="E1140" s="64" t="s">
        <v>12140</v>
      </c>
    </row>
    <row r="1141" spans="1:5" ht="15" x14ac:dyDescent="0.2">
      <c r="A1141" s="60">
        <v>1140</v>
      </c>
      <c r="B1141" s="61">
        <v>10641</v>
      </c>
      <c r="C1141" s="62" t="s">
        <v>15168</v>
      </c>
      <c r="D1141" s="63">
        <v>1</v>
      </c>
      <c r="E1141" s="64" t="s">
        <v>12144</v>
      </c>
    </row>
    <row r="1142" spans="1:5" ht="15" x14ac:dyDescent="0.2">
      <c r="A1142" s="60">
        <v>1141</v>
      </c>
      <c r="B1142" s="61">
        <v>11079</v>
      </c>
      <c r="C1142" s="62" t="s">
        <v>15169</v>
      </c>
      <c r="D1142" s="63">
        <v>2</v>
      </c>
      <c r="E1142" s="64" t="s">
        <v>12136</v>
      </c>
    </row>
    <row r="1143" spans="1:5" ht="15" x14ac:dyDescent="0.2">
      <c r="A1143" s="60">
        <v>1142</v>
      </c>
      <c r="B1143" s="61">
        <v>13098</v>
      </c>
      <c r="C1143" s="62" t="s">
        <v>15170</v>
      </c>
      <c r="D1143" s="63">
        <v>3</v>
      </c>
      <c r="E1143" s="64" t="s">
        <v>12142</v>
      </c>
    </row>
    <row r="1144" spans="1:5" ht="15" x14ac:dyDescent="0.2">
      <c r="A1144" s="60">
        <v>1143</v>
      </c>
      <c r="B1144" s="61">
        <v>13560</v>
      </c>
      <c r="C1144" s="62" t="s">
        <v>15171</v>
      </c>
      <c r="D1144" s="63">
        <v>4</v>
      </c>
      <c r="E1144" s="64" t="s">
        <v>12159</v>
      </c>
    </row>
    <row r="1145" spans="1:5" ht="60" x14ac:dyDescent="0.2">
      <c r="A1145" s="60">
        <v>1144</v>
      </c>
      <c r="B1145" s="61">
        <v>13575</v>
      </c>
      <c r="C1145" s="66" t="s">
        <v>15172</v>
      </c>
      <c r="D1145" s="63">
        <v>5</v>
      </c>
      <c r="E1145" s="64" t="s">
        <v>15173</v>
      </c>
    </row>
    <row r="1146" spans="1:5" ht="15" x14ac:dyDescent="0.2">
      <c r="A1146" s="60">
        <v>1145</v>
      </c>
      <c r="B1146" s="61">
        <v>13577</v>
      </c>
      <c r="C1146" s="66" t="s">
        <v>15174</v>
      </c>
      <c r="D1146" s="63">
        <v>6</v>
      </c>
      <c r="E1146" s="64" t="s">
        <v>13678</v>
      </c>
    </row>
    <row r="1147" spans="1:5" ht="15" x14ac:dyDescent="0.2">
      <c r="A1147" s="60">
        <v>1146</v>
      </c>
      <c r="B1147" s="61">
        <v>13658</v>
      </c>
      <c r="C1147" s="62" t="s">
        <v>15175</v>
      </c>
      <c r="D1147" s="63">
        <v>7</v>
      </c>
      <c r="E1147" s="64" t="s">
        <v>13680</v>
      </c>
    </row>
    <row r="1148" spans="1:5" ht="15" x14ac:dyDescent="0.2">
      <c r="A1148" s="60">
        <v>1147</v>
      </c>
      <c r="B1148" s="61">
        <v>13660</v>
      </c>
      <c r="C1148" s="62" t="s">
        <v>15176</v>
      </c>
      <c r="D1148" s="63">
        <v>8</v>
      </c>
      <c r="E1148" s="64" t="s">
        <v>11001</v>
      </c>
    </row>
    <row r="1149" spans="1:5" ht="15" x14ac:dyDescent="0.2">
      <c r="A1149" s="60">
        <v>1148</v>
      </c>
      <c r="B1149" s="61">
        <v>13785</v>
      </c>
      <c r="C1149" s="62" t="s">
        <v>15177</v>
      </c>
      <c r="D1149" s="63">
        <v>9</v>
      </c>
      <c r="E1149" s="64" t="s">
        <v>11050</v>
      </c>
    </row>
    <row r="1150" spans="1:5" ht="15" x14ac:dyDescent="0.2">
      <c r="A1150" s="60">
        <v>1149</v>
      </c>
      <c r="B1150" s="61">
        <v>13929</v>
      </c>
      <c r="C1150" s="66" t="s">
        <v>15178</v>
      </c>
      <c r="D1150" s="63">
        <v>10</v>
      </c>
      <c r="E1150" s="64" t="s">
        <v>10885</v>
      </c>
    </row>
    <row r="1151" spans="1:5" ht="15" x14ac:dyDescent="0.2">
      <c r="A1151" s="60">
        <v>1150</v>
      </c>
      <c r="B1151" s="61">
        <v>13931</v>
      </c>
      <c r="C1151" s="66" t="s">
        <v>15179</v>
      </c>
      <c r="D1151" s="63">
        <v>11</v>
      </c>
      <c r="E1151" s="64" t="s">
        <v>11050</v>
      </c>
    </row>
    <row r="1152" spans="1:5" ht="15" x14ac:dyDescent="0.2">
      <c r="A1152" s="60">
        <v>1151</v>
      </c>
      <c r="B1152" s="61">
        <v>13971</v>
      </c>
      <c r="C1152" s="62" t="s">
        <v>15180</v>
      </c>
      <c r="D1152" s="63">
        <v>12</v>
      </c>
      <c r="E1152" s="64" t="s">
        <v>12104</v>
      </c>
    </row>
    <row r="1153" spans="1:5" ht="15" x14ac:dyDescent="0.2">
      <c r="A1153" s="60">
        <v>1152</v>
      </c>
      <c r="B1153" s="61">
        <v>14098</v>
      </c>
      <c r="C1153" s="62" t="s">
        <v>15181</v>
      </c>
      <c r="D1153" s="63">
        <v>13</v>
      </c>
      <c r="E1153" s="65">
        <v>4</v>
      </c>
    </row>
    <row r="1154" spans="1:5" ht="15" x14ac:dyDescent="0.2">
      <c r="A1154" s="60">
        <v>1153</v>
      </c>
      <c r="B1154" s="61">
        <v>14162</v>
      </c>
      <c r="C1154" s="62" t="s">
        <v>15182</v>
      </c>
      <c r="D1154" s="63">
        <v>14</v>
      </c>
      <c r="E1154" s="65">
        <v>3</v>
      </c>
    </row>
    <row r="1155" spans="1:5" ht="15" x14ac:dyDescent="0.2">
      <c r="A1155" s="60">
        <v>1154</v>
      </c>
      <c r="B1155" s="61">
        <v>14261</v>
      </c>
      <c r="C1155" s="62" t="s">
        <v>15183</v>
      </c>
      <c r="D1155" s="63">
        <v>15</v>
      </c>
      <c r="E1155" s="64" t="s">
        <v>14951</v>
      </c>
    </row>
    <row r="1156" spans="1:5" ht="15" x14ac:dyDescent="0.2">
      <c r="A1156" s="60">
        <v>1155</v>
      </c>
      <c r="B1156" s="61">
        <v>14347</v>
      </c>
      <c r="C1156" s="62" t="s">
        <v>15184</v>
      </c>
      <c r="D1156" s="63">
        <v>16</v>
      </c>
      <c r="E1156" s="64" t="s">
        <v>11001</v>
      </c>
    </row>
    <row r="1157" spans="1:5" ht="15" x14ac:dyDescent="0.2">
      <c r="A1157" s="60">
        <v>1156</v>
      </c>
      <c r="B1157" s="61">
        <v>14349</v>
      </c>
      <c r="C1157" s="62" t="s">
        <v>18353</v>
      </c>
      <c r="D1157" s="63">
        <v>17</v>
      </c>
      <c r="E1157" s="64" t="s">
        <v>11001</v>
      </c>
    </row>
    <row r="1158" spans="1:5" ht="15" x14ac:dyDescent="0.2">
      <c r="A1158" s="60">
        <v>1157</v>
      </c>
      <c r="B1158" s="61">
        <v>14415</v>
      </c>
      <c r="C1158" s="62" t="s">
        <v>18354</v>
      </c>
      <c r="D1158" s="63">
        <v>18</v>
      </c>
      <c r="E1158" s="64" t="s">
        <v>18355</v>
      </c>
    </row>
    <row r="1159" spans="1:5" ht="15" x14ac:dyDescent="0.2">
      <c r="A1159" s="60">
        <v>1158</v>
      </c>
      <c r="B1159" s="61">
        <v>14708</v>
      </c>
      <c r="C1159" s="62" t="s">
        <v>18356</v>
      </c>
      <c r="D1159" s="63">
        <v>19</v>
      </c>
      <c r="E1159" s="64" t="s">
        <v>12104</v>
      </c>
    </row>
    <row r="1160" spans="1:5" ht="15" x14ac:dyDescent="0.2">
      <c r="A1160" s="60">
        <v>1159</v>
      </c>
      <c r="B1160" s="61">
        <v>14710</v>
      </c>
      <c r="C1160" s="62" t="s">
        <v>18357</v>
      </c>
      <c r="D1160" s="63">
        <v>20</v>
      </c>
      <c r="E1160" s="64" t="s">
        <v>14951</v>
      </c>
    </row>
    <row r="1161" spans="1:5" ht="15" x14ac:dyDescent="0.2">
      <c r="A1161" s="60">
        <v>1160</v>
      </c>
      <c r="B1161" s="61">
        <v>14717</v>
      </c>
      <c r="C1161" s="62" t="s">
        <v>18358</v>
      </c>
      <c r="D1161" s="63">
        <v>21</v>
      </c>
      <c r="E1161" s="65">
        <v>2</v>
      </c>
    </row>
    <row r="1162" spans="1:5" ht="15" x14ac:dyDescent="0.2">
      <c r="A1162" s="60">
        <v>1161</v>
      </c>
      <c r="B1162" s="61">
        <v>14728</v>
      </c>
      <c r="C1162" s="62" t="s">
        <v>18359</v>
      </c>
      <c r="D1162" s="63">
        <v>22</v>
      </c>
      <c r="E1162" s="65">
        <v>2</v>
      </c>
    </row>
    <row r="1163" spans="1:5" ht="15" x14ac:dyDescent="0.2">
      <c r="A1163" s="60">
        <v>1162</v>
      </c>
      <c r="B1163" s="61">
        <v>15402</v>
      </c>
      <c r="C1163" s="62" t="s">
        <v>17511</v>
      </c>
      <c r="D1163" s="63">
        <v>23</v>
      </c>
      <c r="E1163" s="64" t="s">
        <v>12144</v>
      </c>
    </row>
    <row r="1164" spans="1:5" ht="15" x14ac:dyDescent="0.2">
      <c r="A1164" s="60">
        <v>1163</v>
      </c>
      <c r="B1164" s="61">
        <v>15408</v>
      </c>
      <c r="C1164" s="62" t="s">
        <v>17512</v>
      </c>
      <c r="D1164" s="63">
        <v>24</v>
      </c>
      <c r="E1164" s="65">
        <v>2</v>
      </c>
    </row>
    <row r="1165" spans="1:5" ht="45" x14ac:dyDescent="0.2">
      <c r="A1165" s="60">
        <v>1164</v>
      </c>
      <c r="B1165" s="61">
        <v>15562</v>
      </c>
      <c r="C1165" s="62" t="s">
        <v>17513</v>
      </c>
      <c r="D1165" s="63">
        <v>25</v>
      </c>
      <c r="E1165" s="64" t="s">
        <v>17514</v>
      </c>
    </row>
    <row r="1166" spans="1:5" ht="45" x14ac:dyDescent="0.2">
      <c r="A1166" s="60">
        <v>1165</v>
      </c>
      <c r="B1166" s="61">
        <v>16002</v>
      </c>
      <c r="C1166" s="62" t="s">
        <v>17515</v>
      </c>
      <c r="D1166" s="63">
        <v>26</v>
      </c>
      <c r="E1166" s="69" t="s">
        <v>17516</v>
      </c>
    </row>
    <row r="1167" spans="1:5" ht="45" x14ac:dyDescent="0.2">
      <c r="A1167" s="60">
        <v>1166</v>
      </c>
      <c r="B1167" s="61">
        <v>16035</v>
      </c>
      <c r="C1167" s="62" t="s">
        <v>17517</v>
      </c>
      <c r="D1167" s="63">
        <v>27</v>
      </c>
      <c r="E1167" s="69" t="s">
        <v>17516</v>
      </c>
    </row>
    <row r="1168" spans="1:5" ht="30" x14ac:dyDescent="0.2">
      <c r="A1168" s="60">
        <v>1167</v>
      </c>
      <c r="B1168" s="61">
        <v>16087</v>
      </c>
      <c r="C1168" s="66" t="s">
        <v>17518</v>
      </c>
      <c r="D1168" s="63">
        <v>28</v>
      </c>
      <c r="E1168" s="64" t="s">
        <v>17519</v>
      </c>
    </row>
    <row r="1169" spans="1:5" ht="15" x14ac:dyDescent="0.2">
      <c r="A1169" s="60">
        <v>1168</v>
      </c>
      <c r="B1169" s="61">
        <v>16068</v>
      </c>
      <c r="C1169" s="62" t="s">
        <v>17520</v>
      </c>
      <c r="D1169" s="63">
        <v>29</v>
      </c>
      <c r="E1169" s="65">
        <v>3</v>
      </c>
    </row>
    <row r="1170" spans="1:5" ht="15" x14ac:dyDescent="0.2">
      <c r="A1170" s="60">
        <v>1169</v>
      </c>
      <c r="B1170" s="61">
        <v>18499</v>
      </c>
      <c r="C1170" s="62" t="s">
        <v>17521</v>
      </c>
      <c r="D1170" s="63">
        <v>30</v>
      </c>
      <c r="E1170" s="64" t="s">
        <v>12159</v>
      </c>
    </row>
    <row r="1171" spans="1:5" ht="15" x14ac:dyDescent="0.2">
      <c r="A1171" s="60">
        <v>1170</v>
      </c>
      <c r="B1171" s="61">
        <v>18503</v>
      </c>
      <c r="C1171" s="62" t="s">
        <v>16512</v>
      </c>
      <c r="D1171" s="63">
        <v>31</v>
      </c>
      <c r="E1171" s="64" t="s">
        <v>13766</v>
      </c>
    </row>
    <row r="1172" spans="1:5" ht="15" x14ac:dyDescent="0.2">
      <c r="A1172" s="60">
        <v>1171</v>
      </c>
      <c r="B1172" s="61">
        <v>18505</v>
      </c>
      <c r="C1172" s="62" t="s">
        <v>16513</v>
      </c>
      <c r="D1172" s="63">
        <v>32</v>
      </c>
      <c r="E1172" s="64" t="s">
        <v>12106</v>
      </c>
    </row>
    <row r="1173" spans="1:5" ht="15" x14ac:dyDescent="0.2">
      <c r="A1173" s="60">
        <v>1172</v>
      </c>
      <c r="B1173" s="61">
        <v>18826</v>
      </c>
      <c r="C1173" s="62" t="s">
        <v>16514</v>
      </c>
      <c r="D1173" s="63">
        <v>33</v>
      </c>
      <c r="E1173" s="64" t="s">
        <v>13678</v>
      </c>
    </row>
    <row r="1174" spans="1:5" ht="15" x14ac:dyDescent="0.2">
      <c r="A1174" s="60">
        <v>1173</v>
      </c>
      <c r="B1174" s="61">
        <v>18828</v>
      </c>
      <c r="C1174" s="62" t="s">
        <v>12492</v>
      </c>
      <c r="D1174" s="63">
        <v>34</v>
      </c>
      <c r="E1174" s="64" t="s">
        <v>15004</v>
      </c>
    </row>
    <row r="1175" spans="1:5" ht="15" x14ac:dyDescent="0.2">
      <c r="A1175" s="60">
        <v>1174</v>
      </c>
      <c r="B1175" s="61">
        <v>18830</v>
      </c>
      <c r="C1175" s="62" t="s">
        <v>13978</v>
      </c>
      <c r="D1175" s="63">
        <v>35</v>
      </c>
      <c r="E1175" s="64" t="s">
        <v>13678</v>
      </c>
    </row>
    <row r="1176" spans="1:5" ht="15" x14ac:dyDescent="0.2">
      <c r="A1176" s="60">
        <v>1175</v>
      </c>
      <c r="B1176" s="61">
        <v>18832</v>
      </c>
      <c r="C1176" s="62" t="s">
        <v>13979</v>
      </c>
      <c r="D1176" s="63">
        <v>36</v>
      </c>
      <c r="E1176" s="65">
        <v>8</v>
      </c>
    </row>
    <row r="1177" spans="1:5" ht="45" x14ac:dyDescent="0.2">
      <c r="A1177" s="60">
        <v>1176</v>
      </c>
      <c r="B1177" s="61">
        <v>19735</v>
      </c>
      <c r="C1177" s="62" t="s">
        <v>13980</v>
      </c>
      <c r="D1177" s="63">
        <v>37</v>
      </c>
      <c r="E1177" s="69" t="s">
        <v>13981</v>
      </c>
    </row>
    <row r="1178" spans="1:5" ht="15" x14ac:dyDescent="0.2">
      <c r="A1178" s="60">
        <v>1177</v>
      </c>
      <c r="B1178" s="61">
        <v>19819</v>
      </c>
      <c r="C1178" s="62" t="s">
        <v>13982</v>
      </c>
      <c r="D1178" s="63">
        <v>38</v>
      </c>
      <c r="E1178" s="64" t="s">
        <v>11050</v>
      </c>
    </row>
    <row r="1179" spans="1:5" ht="15" x14ac:dyDescent="0.2">
      <c r="A1179" s="60">
        <v>1178</v>
      </c>
      <c r="B1179" s="61">
        <v>19831</v>
      </c>
      <c r="C1179" s="66" t="s">
        <v>13983</v>
      </c>
      <c r="D1179" s="63">
        <v>39</v>
      </c>
      <c r="E1179" s="64" t="s">
        <v>12138</v>
      </c>
    </row>
    <row r="1180" spans="1:5" ht="15" x14ac:dyDescent="0.2">
      <c r="A1180" s="60">
        <v>1179</v>
      </c>
      <c r="B1180" s="61">
        <v>19834</v>
      </c>
      <c r="C1180" s="62" t="s">
        <v>13984</v>
      </c>
      <c r="D1180" s="63">
        <v>40</v>
      </c>
      <c r="E1180" s="64" t="s">
        <v>11001</v>
      </c>
    </row>
    <row r="1181" spans="1:5" ht="15" x14ac:dyDescent="0.2">
      <c r="A1181" s="60">
        <v>1180</v>
      </c>
      <c r="B1181" s="61">
        <v>19836</v>
      </c>
      <c r="C1181" s="62" t="s">
        <v>13985</v>
      </c>
      <c r="D1181" s="63">
        <v>41</v>
      </c>
      <c r="E1181" s="65">
        <v>3</v>
      </c>
    </row>
    <row r="1182" spans="1:5" ht="15" x14ac:dyDescent="0.2">
      <c r="A1182" s="60">
        <v>1181</v>
      </c>
      <c r="B1182" s="61">
        <v>19840</v>
      </c>
      <c r="C1182" s="62" t="s">
        <v>13986</v>
      </c>
      <c r="D1182" s="63">
        <v>42</v>
      </c>
      <c r="E1182" s="65">
        <v>6</v>
      </c>
    </row>
    <row r="1183" spans="1:5" ht="15" x14ac:dyDescent="0.2">
      <c r="A1183" s="60">
        <v>1182</v>
      </c>
      <c r="B1183" s="61">
        <v>19842</v>
      </c>
      <c r="C1183" s="62" t="s">
        <v>13987</v>
      </c>
      <c r="D1183" s="63">
        <v>43</v>
      </c>
      <c r="E1183" s="64" t="s">
        <v>11001</v>
      </c>
    </row>
    <row r="1184" spans="1:5" ht="15" x14ac:dyDescent="0.2">
      <c r="A1184" s="60">
        <v>1183</v>
      </c>
      <c r="B1184" s="61">
        <v>19844</v>
      </c>
      <c r="C1184" s="62" t="s">
        <v>13988</v>
      </c>
      <c r="D1184" s="63">
        <v>44</v>
      </c>
      <c r="E1184" s="64" t="s">
        <v>13721</v>
      </c>
    </row>
    <row r="1185" spans="1:5" ht="15" x14ac:dyDescent="0.2">
      <c r="A1185" s="60">
        <v>1184</v>
      </c>
      <c r="B1185" s="61">
        <v>19848</v>
      </c>
      <c r="C1185" s="62" t="s">
        <v>13989</v>
      </c>
      <c r="D1185" s="63">
        <v>45</v>
      </c>
      <c r="E1185" s="64" t="s">
        <v>12156</v>
      </c>
    </row>
    <row r="1186" spans="1:5" ht="15" x14ac:dyDescent="0.2">
      <c r="A1186" s="60">
        <v>1185</v>
      </c>
      <c r="B1186" s="61">
        <v>19852</v>
      </c>
      <c r="C1186" s="62" t="s">
        <v>13990</v>
      </c>
      <c r="D1186" s="63">
        <v>46</v>
      </c>
      <c r="E1186" s="64" t="s">
        <v>11050</v>
      </c>
    </row>
    <row r="1187" spans="1:5" ht="15" x14ac:dyDescent="0.2">
      <c r="A1187" s="60">
        <v>1186</v>
      </c>
      <c r="B1187" s="61">
        <v>19867</v>
      </c>
      <c r="C1187" s="62" t="s">
        <v>13991</v>
      </c>
      <c r="D1187" s="63">
        <v>47</v>
      </c>
      <c r="E1187" s="64" t="s">
        <v>12159</v>
      </c>
    </row>
    <row r="1188" spans="1:5" ht="15" x14ac:dyDescent="0.2">
      <c r="A1188" s="60">
        <v>1187</v>
      </c>
      <c r="B1188" s="61">
        <v>19869</v>
      </c>
      <c r="C1188" s="62" t="s">
        <v>13992</v>
      </c>
      <c r="D1188" s="63">
        <v>48</v>
      </c>
      <c r="E1188" s="64" t="s">
        <v>12146</v>
      </c>
    </row>
    <row r="1189" spans="1:5" ht="15" x14ac:dyDescent="0.2">
      <c r="A1189" s="60">
        <v>1188</v>
      </c>
      <c r="B1189" s="61">
        <v>19870</v>
      </c>
      <c r="C1189" s="62" t="s">
        <v>13993</v>
      </c>
      <c r="D1189" s="63">
        <v>49</v>
      </c>
      <c r="E1189" s="65">
        <v>3</v>
      </c>
    </row>
    <row r="1190" spans="1:5" ht="15" x14ac:dyDescent="0.2">
      <c r="A1190" s="60">
        <v>1189</v>
      </c>
      <c r="B1190" s="61">
        <v>19917</v>
      </c>
      <c r="C1190" s="62" t="s">
        <v>13994</v>
      </c>
      <c r="D1190" s="63">
        <v>50</v>
      </c>
      <c r="E1190" s="64" t="s">
        <v>11050</v>
      </c>
    </row>
    <row r="1191" spans="1:5" ht="15" x14ac:dyDescent="0.2">
      <c r="A1191" s="60">
        <v>1190</v>
      </c>
      <c r="B1191" s="61">
        <v>18520</v>
      </c>
      <c r="C1191" s="62" t="s">
        <v>13995</v>
      </c>
      <c r="D1191" s="63">
        <v>51</v>
      </c>
      <c r="E1191" s="64" t="s">
        <v>12153</v>
      </c>
    </row>
    <row r="1192" spans="1:5" ht="15" x14ac:dyDescent="0.2">
      <c r="A1192" s="60">
        <v>1191</v>
      </c>
      <c r="B1192" s="61">
        <v>18531</v>
      </c>
      <c r="C1192" s="62" t="s">
        <v>13996</v>
      </c>
      <c r="D1192" s="63">
        <v>52</v>
      </c>
      <c r="E1192" s="64" t="s">
        <v>12153</v>
      </c>
    </row>
    <row r="1193" spans="1:5" ht="15" x14ac:dyDescent="0.2">
      <c r="A1193" s="60">
        <v>1192</v>
      </c>
      <c r="B1193" s="61">
        <v>18535</v>
      </c>
      <c r="C1193" s="62" t="s">
        <v>13997</v>
      </c>
      <c r="D1193" s="63">
        <v>53</v>
      </c>
      <c r="E1193" s="64" t="s">
        <v>12153</v>
      </c>
    </row>
    <row r="1194" spans="1:5" ht="15" x14ac:dyDescent="0.2">
      <c r="A1194" s="60">
        <v>1193</v>
      </c>
      <c r="B1194" s="61">
        <v>18537</v>
      </c>
      <c r="C1194" s="62" t="s">
        <v>13998</v>
      </c>
      <c r="D1194" s="63">
        <v>54</v>
      </c>
      <c r="E1194" s="64" t="s">
        <v>12159</v>
      </c>
    </row>
    <row r="1195" spans="1:5" ht="15" x14ac:dyDescent="0.2">
      <c r="A1195" s="60">
        <v>1194</v>
      </c>
      <c r="B1195" s="61">
        <v>18538</v>
      </c>
      <c r="C1195" s="62" t="s">
        <v>13999</v>
      </c>
      <c r="D1195" s="63">
        <v>55</v>
      </c>
      <c r="E1195" s="64" t="s">
        <v>10885</v>
      </c>
    </row>
    <row r="1196" spans="1:5" ht="15" x14ac:dyDescent="0.2">
      <c r="A1196" s="60">
        <v>1195</v>
      </c>
      <c r="B1196" s="61">
        <v>18544</v>
      </c>
      <c r="C1196" s="66" t="s">
        <v>14000</v>
      </c>
      <c r="D1196" s="63">
        <v>56</v>
      </c>
      <c r="E1196" s="64" t="s">
        <v>12138</v>
      </c>
    </row>
    <row r="1197" spans="1:5" ht="15" x14ac:dyDescent="0.2">
      <c r="A1197" s="60">
        <v>1196</v>
      </c>
      <c r="B1197" s="61">
        <v>19854</v>
      </c>
      <c r="C1197" s="62" t="s">
        <v>14001</v>
      </c>
      <c r="D1197" s="63">
        <v>57</v>
      </c>
      <c r="E1197" s="64" t="s">
        <v>10885</v>
      </c>
    </row>
    <row r="1198" spans="1:5" ht="15" x14ac:dyDescent="0.2">
      <c r="A1198" s="60">
        <v>1197</v>
      </c>
      <c r="B1198" s="61">
        <v>19855</v>
      </c>
      <c r="C1198" s="62" t="s">
        <v>14002</v>
      </c>
      <c r="D1198" s="63">
        <v>58</v>
      </c>
      <c r="E1198" s="64" t="s">
        <v>12153</v>
      </c>
    </row>
    <row r="1199" spans="1:5" ht="15" x14ac:dyDescent="0.2">
      <c r="A1199" s="60">
        <v>1198</v>
      </c>
      <c r="B1199" s="61">
        <v>19857</v>
      </c>
      <c r="C1199" s="62" t="s">
        <v>14003</v>
      </c>
      <c r="D1199" s="63">
        <v>59</v>
      </c>
      <c r="E1199" s="64" t="s">
        <v>12153</v>
      </c>
    </row>
    <row r="1200" spans="1:5" ht="15" x14ac:dyDescent="0.2">
      <c r="A1200" s="60">
        <v>1199</v>
      </c>
      <c r="B1200" s="61">
        <v>19859</v>
      </c>
      <c r="C1200" s="62" t="s">
        <v>14004</v>
      </c>
      <c r="D1200" s="63">
        <v>60</v>
      </c>
      <c r="E1200" s="64" t="s">
        <v>12153</v>
      </c>
    </row>
    <row r="1201" spans="1:5" ht="15" x14ac:dyDescent="0.2">
      <c r="A1201" s="60">
        <v>1200</v>
      </c>
      <c r="B1201" s="61">
        <v>19863</v>
      </c>
      <c r="C1201" s="62" t="s">
        <v>14005</v>
      </c>
      <c r="D1201" s="63">
        <v>61</v>
      </c>
      <c r="E1201" s="64" t="s">
        <v>12153</v>
      </c>
    </row>
    <row r="1202" spans="1:5" ht="15" x14ac:dyDescent="0.2">
      <c r="A1202" s="60">
        <v>1201</v>
      </c>
      <c r="B1202" s="61">
        <v>19919</v>
      </c>
      <c r="C1202" s="62" t="s">
        <v>14006</v>
      </c>
      <c r="D1202" s="63">
        <v>62</v>
      </c>
      <c r="E1202" s="64" t="s">
        <v>10885</v>
      </c>
    </row>
    <row r="1203" spans="1:5" ht="15" x14ac:dyDescent="0.2">
      <c r="A1203" s="60">
        <v>1202</v>
      </c>
      <c r="B1203" s="61">
        <v>19923</v>
      </c>
      <c r="C1203" s="62" t="s">
        <v>13779</v>
      </c>
      <c r="D1203" s="63">
        <v>63</v>
      </c>
      <c r="E1203" s="64" t="s">
        <v>12153</v>
      </c>
    </row>
    <row r="1204" spans="1:5" ht="15" x14ac:dyDescent="0.2">
      <c r="A1204" s="60">
        <v>1203</v>
      </c>
      <c r="B1204" s="61">
        <v>19927</v>
      </c>
      <c r="C1204" s="62" t="s">
        <v>16352</v>
      </c>
      <c r="D1204" s="63">
        <v>64</v>
      </c>
      <c r="E1204" s="64" t="s">
        <v>12153</v>
      </c>
    </row>
    <row r="1205" spans="1:5" ht="15" x14ac:dyDescent="0.2">
      <c r="A1205" s="60">
        <v>1204</v>
      </c>
      <c r="B1205" s="61">
        <v>19929</v>
      </c>
      <c r="C1205" s="62" t="s">
        <v>11564</v>
      </c>
      <c r="D1205" s="63">
        <v>65</v>
      </c>
      <c r="E1205" s="64" t="s">
        <v>12153</v>
      </c>
    </row>
    <row r="1206" spans="1:5" ht="15" x14ac:dyDescent="0.2">
      <c r="A1206" s="60">
        <v>1205</v>
      </c>
      <c r="B1206" s="61">
        <v>11339</v>
      </c>
      <c r="C1206" s="62" t="s">
        <v>11565</v>
      </c>
      <c r="D1206" s="63">
        <v>1</v>
      </c>
      <c r="E1206" s="64" t="s">
        <v>12140</v>
      </c>
    </row>
    <row r="1207" spans="1:5" ht="15" x14ac:dyDescent="0.2">
      <c r="A1207" s="60">
        <v>1206</v>
      </c>
      <c r="B1207" s="61">
        <v>11423</v>
      </c>
      <c r="C1207" s="66" t="s">
        <v>11566</v>
      </c>
      <c r="D1207" s="63">
        <v>2</v>
      </c>
      <c r="E1207" s="64" t="s">
        <v>14954</v>
      </c>
    </row>
    <row r="1208" spans="1:5" ht="15" x14ac:dyDescent="0.2">
      <c r="A1208" s="60">
        <v>1207</v>
      </c>
      <c r="B1208" s="61">
        <v>11484</v>
      </c>
      <c r="C1208" s="62" t="s">
        <v>11567</v>
      </c>
      <c r="D1208" s="63">
        <v>3</v>
      </c>
      <c r="E1208" s="64" t="s">
        <v>12140</v>
      </c>
    </row>
    <row r="1209" spans="1:5" ht="15" x14ac:dyDescent="0.2">
      <c r="A1209" s="60">
        <v>1208</v>
      </c>
      <c r="B1209" s="61">
        <v>11515</v>
      </c>
      <c r="C1209" s="62" t="s">
        <v>11568</v>
      </c>
      <c r="D1209" s="63">
        <v>4</v>
      </c>
      <c r="E1209" s="64" t="s">
        <v>12146</v>
      </c>
    </row>
    <row r="1210" spans="1:5" ht="15" x14ac:dyDescent="0.2">
      <c r="A1210" s="60">
        <v>1209</v>
      </c>
      <c r="B1210" s="61">
        <v>11989</v>
      </c>
      <c r="C1210" s="62" t="s">
        <v>11569</v>
      </c>
      <c r="D1210" s="63">
        <v>5</v>
      </c>
      <c r="E1210" s="64" t="s">
        <v>12140</v>
      </c>
    </row>
    <row r="1211" spans="1:5" ht="15" x14ac:dyDescent="0.2">
      <c r="A1211" s="60">
        <v>1210</v>
      </c>
      <c r="B1211" s="61">
        <v>12271</v>
      </c>
      <c r="C1211" s="62" t="s">
        <v>10252</v>
      </c>
      <c r="D1211" s="63">
        <v>6</v>
      </c>
      <c r="E1211" s="64" t="s">
        <v>12140</v>
      </c>
    </row>
    <row r="1212" spans="1:5" ht="15" x14ac:dyDescent="0.2">
      <c r="A1212" s="60">
        <v>1211</v>
      </c>
      <c r="B1212" s="61">
        <v>12275</v>
      </c>
      <c r="C1212" s="62" t="s">
        <v>10253</v>
      </c>
      <c r="D1212" s="63">
        <v>7</v>
      </c>
      <c r="E1212" s="64" t="s">
        <v>12140</v>
      </c>
    </row>
    <row r="1213" spans="1:5" ht="15" x14ac:dyDescent="0.2">
      <c r="A1213" s="60">
        <v>1212</v>
      </c>
      <c r="B1213" s="61">
        <v>13089</v>
      </c>
      <c r="C1213" s="62" t="s">
        <v>10254</v>
      </c>
      <c r="D1213" s="63">
        <v>8</v>
      </c>
      <c r="E1213" s="64" t="s">
        <v>12138</v>
      </c>
    </row>
    <row r="1214" spans="1:5" ht="15" x14ac:dyDescent="0.2">
      <c r="A1214" s="60">
        <v>1213</v>
      </c>
      <c r="B1214" s="61">
        <v>13332</v>
      </c>
      <c r="C1214" s="62" t="s">
        <v>10255</v>
      </c>
      <c r="D1214" s="63">
        <v>9</v>
      </c>
      <c r="E1214" s="64" t="s">
        <v>12140</v>
      </c>
    </row>
    <row r="1215" spans="1:5" ht="15" x14ac:dyDescent="0.2">
      <c r="A1215" s="60">
        <v>1214</v>
      </c>
      <c r="B1215" s="61">
        <v>13426</v>
      </c>
      <c r="C1215" s="62" t="s">
        <v>10256</v>
      </c>
      <c r="D1215" s="63">
        <v>10</v>
      </c>
      <c r="E1215" s="64" t="s">
        <v>12144</v>
      </c>
    </row>
    <row r="1216" spans="1:5" ht="15" x14ac:dyDescent="0.2">
      <c r="A1216" s="60">
        <v>1215</v>
      </c>
      <c r="B1216" s="61">
        <v>14794</v>
      </c>
      <c r="C1216" s="62" t="s">
        <v>10257</v>
      </c>
      <c r="D1216" s="63">
        <v>11</v>
      </c>
      <c r="E1216" s="64" t="s">
        <v>13647</v>
      </c>
    </row>
    <row r="1217" spans="1:5" ht="15" x14ac:dyDescent="0.2">
      <c r="A1217" s="60">
        <v>1216</v>
      </c>
      <c r="B1217" s="61">
        <v>14849</v>
      </c>
      <c r="C1217" s="62" t="s">
        <v>10258</v>
      </c>
      <c r="D1217" s="63">
        <v>12</v>
      </c>
      <c r="E1217" s="64" t="s">
        <v>12144</v>
      </c>
    </row>
    <row r="1218" spans="1:5" ht="15" x14ac:dyDescent="0.2">
      <c r="A1218" s="60">
        <v>1217</v>
      </c>
      <c r="B1218" s="61">
        <v>14915</v>
      </c>
      <c r="C1218" s="62" t="s">
        <v>11570</v>
      </c>
      <c r="D1218" s="63">
        <v>13</v>
      </c>
      <c r="E1218" s="64" t="s">
        <v>12106</v>
      </c>
    </row>
    <row r="1219" spans="1:5" ht="15" x14ac:dyDescent="0.2">
      <c r="A1219" s="60">
        <v>1218</v>
      </c>
      <c r="B1219" s="61">
        <v>14926</v>
      </c>
      <c r="C1219" s="62" t="s">
        <v>11571</v>
      </c>
      <c r="D1219" s="63">
        <v>14</v>
      </c>
      <c r="E1219" s="64" t="s">
        <v>13766</v>
      </c>
    </row>
    <row r="1220" spans="1:5" ht="15" x14ac:dyDescent="0.2">
      <c r="A1220" s="60">
        <v>1219</v>
      </c>
      <c r="B1220" s="61">
        <v>14932</v>
      </c>
      <c r="C1220" s="62" t="s">
        <v>10259</v>
      </c>
      <c r="D1220" s="63">
        <v>15</v>
      </c>
      <c r="E1220" s="64" t="s">
        <v>13766</v>
      </c>
    </row>
    <row r="1221" spans="1:5" ht="15" x14ac:dyDescent="0.2">
      <c r="A1221" s="60">
        <v>1220</v>
      </c>
      <c r="B1221" s="61">
        <v>14983</v>
      </c>
      <c r="C1221" s="62" t="s">
        <v>10260</v>
      </c>
      <c r="D1221" s="63">
        <v>16</v>
      </c>
      <c r="E1221" s="64" t="s">
        <v>13680</v>
      </c>
    </row>
    <row r="1222" spans="1:5" ht="15" x14ac:dyDescent="0.2">
      <c r="A1222" s="60">
        <v>1221</v>
      </c>
      <c r="B1222" s="61">
        <v>16575</v>
      </c>
      <c r="C1222" s="62" t="s">
        <v>10261</v>
      </c>
      <c r="D1222" s="63">
        <v>17</v>
      </c>
      <c r="E1222" s="64" t="s">
        <v>12140</v>
      </c>
    </row>
    <row r="1223" spans="1:5" ht="15" x14ac:dyDescent="0.2">
      <c r="A1223" s="60">
        <v>1222</v>
      </c>
      <c r="B1223" s="61">
        <v>16821</v>
      </c>
      <c r="C1223" s="62" t="s">
        <v>10262</v>
      </c>
      <c r="D1223" s="63">
        <v>18</v>
      </c>
      <c r="E1223" s="64" t="s">
        <v>12140</v>
      </c>
    </row>
    <row r="1224" spans="1:5" ht="15" x14ac:dyDescent="0.2">
      <c r="A1224" s="60">
        <v>1223</v>
      </c>
      <c r="B1224" s="61">
        <v>17108</v>
      </c>
      <c r="C1224" s="62" t="s">
        <v>14307</v>
      </c>
      <c r="D1224" s="63">
        <v>19</v>
      </c>
      <c r="E1224" s="64" t="s">
        <v>12144</v>
      </c>
    </row>
    <row r="1225" spans="1:5" ht="15" x14ac:dyDescent="0.2">
      <c r="A1225" s="60">
        <v>1224</v>
      </c>
      <c r="B1225" s="61">
        <v>17407</v>
      </c>
      <c r="C1225" s="62" t="s">
        <v>14308</v>
      </c>
      <c r="D1225" s="63">
        <v>20</v>
      </c>
      <c r="E1225" s="64" t="s">
        <v>14954</v>
      </c>
    </row>
    <row r="1226" spans="1:5" ht="15" x14ac:dyDescent="0.2">
      <c r="A1226" s="60">
        <v>1225</v>
      </c>
      <c r="B1226" s="61">
        <v>17477</v>
      </c>
      <c r="C1226" s="62" t="s">
        <v>14309</v>
      </c>
      <c r="D1226" s="63">
        <v>21</v>
      </c>
      <c r="E1226" s="65">
        <v>1</v>
      </c>
    </row>
    <row r="1227" spans="1:5" ht="15" x14ac:dyDescent="0.2">
      <c r="A1227" s="60">
        <v>1226</v>
      </c>
      <c r="B1227" s="61">
        <v>17918</v>
      </c>
      <c r="C1227" s="62" t="s">
        <v>14310</v>
      </c>
      <c r="D1227" s="63">
        <v>22</v>
      </c>
      <c r="E1227" s="64" t="s">
        <v>12140</v>
      </c>
    </row>
    <row r="1228" spans="1:5" ht="15" x14ac:dyDescent="0.2">
      <c r="A1228" s="60">
        <v>1227</v>
      </c>
      <c r="B1228" s="61">
        <v>17981</v>
      </c>
      <c r="C1228" s="62" t="s">
        <v>14311</v>
      </c>
      <c r="D1228" s="63">
        <v>23</v>
      </c>
      <c r="E1228" s="64" t="s">
        <v>12144</v>
      </c>
    </row>
    <row r="1229" spans="1:5" ht="15" x14ac:dyDescent="0.2">
      <c r="A1229" s="60">
        <v>1228</v>
      </c>
      <c r="B1229" s="61">
        <v>18077</v>
      </c>
      <c r="C1229" s="62" t="s">
        <v>14312</v>
      </c>
      <c r="D1229" s="63">
        <v>24</v>
      </c>
      <c r="E1229" s="64" t="s">
        <v>12144</v>
      </c>
    </row>
    <row r="1230" spans="1:5" ht="15" x14ac:dyDescent="0.2">
      <c r="A1230" s="60">
        <v>1229</v>
      </c>
      <c r="B1230" s="61">
        <v>18260</v>
      </c>
      <c r="C1230" s="62" t="s">
        <v>14313</v>
      </c>
      <c r="D1230" s="63">
        <v>25</v>
      </c>
      <c r="E1230" s="64" t="s">
        <v>12140</v>
      </c>
    </row>
    <row r="1231" spans="1:5" ht="15" x14ac:dyDescent="0.2">
      <c r="A1231" s="60">
        <v>1230</v>
      </c>
      <c r="B1231" s="61">
        <v>18296</v>
      </c>
      <c r="C1231" s="62" t="s">
        <v>14314</v>
      </c>
      <c r="D1231" s="63">
        <v>26</v>
      </c>
      <c r="E1231" s="64" t="s">
        <v>13651</v>
      </c>
    </row>
    <row r="1232" spans="1:5" ht="15" x14ac:dyDescent="0.2">
      <c r="A1232" s="60">
        <v>1231</v>
      </c>
      <c r="B1232" s="61">
        <v>18361</v>
      </c>
      <c r="C1232" s="62" t="s">
        <v>14315</v>
      </c>
      <c r="D1232" s="63">
        <v>27</v>
      </c>
      <c r="E1232" s="64" t="s">
        <v>12142</v>
      </c>
    </row>
    <row r="1233" spans="1:5" ht="15" x14ac:dyDescent="0.2">
      <c r="A1233" s="60">
        <v>1232</v>
      </c>
      <c r="B1233" s="61">
        <v>18427</v>
      </c>
      <c r="C1233" s="62" t="s">
        <v>15574</v>
      </c>
      <c r="D1233" s="63">
        <v>28</v>
      </c>
      <c r="E1233" s="64" t="s">
        <v>14954</v>
      </c>
    </row>
    <row r="1234" spans="1:5" ht="15" x14ac:dyDescent="0.2">
      <c r="A1234" s="60">
        <v>1233</v>
      </c>
      <c r="B1234" s="61">
        <v>18643</v>
      </c>
      <c r="C1234" s="62" t="s">
        <v>15575</v>
      </c>
      <c r="D1234" s="63">
        <v>29</v>
      </c>
      <c r="E1234" s="64" t="s">
        <v>12140</v>
      </c>
    </row>
    <row r="1235" spans="1:5" ht="15" x14ac:dyDescent="0.2">
      <c r="A1235" s="60">
        <v>1234</v>
      </c>
      <c r="B1235" s="61">
        <v>19199</v>
      </c>
      <c r="C1235" s="62" t="s">
        <v>15576</v>
      </c>
      <c r="D1235" s="63">
        <v>30</v>
      </c>
      <c r="E1235" s="64" t="s">
        <v>12146</v>
      </c>
    </row>
    <row r="1236" spans="1:5" ht="15" x14ac:dyDescent="0.2">
      <c r="A1236" s="60">
        <v>1235</v>
      </c>
      <c r="B1236" s="61">
        <v>19545</v>
      </c>
      <c r="C1236" s="62" t="s">
        <v>15577</v>
      </c>
      <c r="D1236" s="63">
        <v>31</v>
      </c>
      <c r="E1236" s="64" t="s">
        <v>12138</v>
      </c>
    </row>
    <row r="1237" spans="1:5" ht="15" x14ac:dyDescent="0.2">
      <c r="A1237" s="60">
        <v>1236</v>
      </c>
      <c r="B1237" s="61">
        <v>19546</v>
      </c>
      <c r="C1237" s="62" t="s">
        <v>15578</v>
      </c>
      <c r="D1237" s="63">
        <v>32</v>
      </c>
      <c r="E1237" s="64" t="s">
        <v>11050</v>
      </c>
    </row>
    <row r="1238" spans="1:5" ht="15" x14ac:dyDescent="0.2">
      <c r="A1238" s="60">
        <v>1237</v>
      </c>
      <c r="B1238" s="61">
        <v>19648</v>
      </c>
      <c r="C1238" s="62" t="s">
        <v>15317</v>
      </c>
      <c r="D1238" s="63">
        <v>33</v>
      </c>
      <c r="E1238" s="64" t="s">
        <v>12140</v>
      </c>
    </row>
    <row r="1239" spans="1:5" ht="15" x14ac:dyDescent="0.2">
      <c r="A1239" s="60">
        <v>1238</v>
      </c>
      <c r="B1239" s="61">
        <v>19796</v>
      </c>
      <c r="C1239" s="66" t="s">
        <v>15318</v>
      </c>
      <c r="D1239" s="63">
        <v>34</v>
      </c>
      <c r="E1239" s="64" t="s">
        <v>14951</v>
      </c>
    </row>
    <row r="1240" spans="1:5" ht="15" x14ac:dyDescent="0.2">
      <c r="A1240" s="60">
        <v>1239</v>
      </c>
      <c r="B1240" s="61">
        <v>10025</v>
      </c>
      <c r="C1240" s="66" t="s">
        <v>15319</v>
      </c>
      <c r="D1240" s="63">
        <v>1</v>
      </c>
      <c r="E1240" s="64" t="s">
        <v>12140</v>
      </c>
    </row>
    <row r="1241" spans="1:5" ht="15" x14ac:dyDescent="0.2">
      <c r="A1241" s="60">
        <v>1240</v>
      </c>
      <c r="B1241" s="61">
        <v>11322</v>
      </c>
      <c r="C1241" s="62" t="s">
        <v>15320</v>
      </c>
      <c r="D1241" s="63">
        <v>2</v>
      </c>
      <c r="E1241" s="64" t="s">
        <v>12144</v>
      </c>
    </row>
    <row r="1242" spans="1:5" ht="15" x14ac:dyDescent="0.2">
      <c r="A1242" s="60">
        <v>1241</v>
      </c>
      <c r="B1242" s="61">
        <v>11625</v>
      </c>
      <c r="C1242" s="66" t="s">
        <v>15321</v>
      </c>
      <c r="D1242" s="63">
        <v>3</v>
      </c>
      <c r="E1242" s="65">
        <v>1</v>
      </c>
    </row>
    <row r="1243" spans="1:5" ht="15" x14ac:dyDescent="0.2">
      <c r="A1243" s="60">
        <v>1242</v>
      </c>
      <c r="B1243" s="61">
        <v>12221</v>
      </c>
      <c r="C1243" s="62" t="s">
        <v>15322</v>
      </c>
      <c r="D1243" s="63">
        <v>4</v>
      </c>
      <c r="E1243" s="64" t="s">
        <v>12144</v>
      </c>
    </row>
    <row r="1244" spans="1:5" ht="15" x14ac:dyDescent="0.2">
      <c r="A1244" s="60">
        <v>1243</v>
      </c>
      <c r="B1244" s="61">
        <v>12245</v>
      </c>
      <c r="C1244" s="66" t="s">
        <v>15323</v>
      </c>
      <c r="D1244" s="63">
        <v>5</v>
      </c>
      <c r="E1244" s="64" t="s">
        <v>12144</v>
      </c>
    </row>
    <row r="1245" spans="1:5" ht="15" x14ac:dyDescent="0.2">
      <c r="A1245" s="60">
        <v>1244</v>
      </c>
      <c r="B1245" s="61">
        <v>12652</v>
      </c>
      <c r="C1245" s="62" t="s">
        <v>15324</v>
      </c>
      <c r="D1245" s="63">
        <v>6</v>
      </c>
      <c r="E1245" s="64" t="s">
        <v>14951</v>
      </c>
    </row>
    <row r="1246" spans="1:5" ht="15" x14ac:dyDescent="0.2">
      <c r="A1246" s="60">
        <v>1245</v>
      </c>
      <c r="B1246" s="61">
        <v>12951</v>
      </c>
      <c r="C1246" s="66" t="s">
        <v>17498</v>
      </c>
      <c r="D1246" s="63">
        <v>7</v>
      </c>
      <c r="E1246" s="64" t="s">
        <v>12159</v>
      </c>
    </row>
    <row r="1247" spans="1:5" ht="15" x14ac:dyDescent="0.2">
      <c r="A1247" s="60">
        <v>1246</v>
      </c>
      <c r="B1247" s="61">
        <v>14797</v>
      </c>
      <c r="C1247" s="66" t="s">
        <v>17499</v>
      </c>
      <c r="D1247" s="63">
        <v>8</v>
      </c>
      <c r="E1247" s="64" t="s">
        <v>14954</v>
      </c>
    </row>
    <row r="1248" spans="1:5" ht="15" x14ac:dyDescent="0.2">
      <c r="A1248" s="60">
        <v>1247</v>
      </c>
      <c r="B1248" s="61">
        <v>14958</v>
      </c>
      <c r="C1248" s="62" t="s">
        <v>17500</v>
      </c>
      <c r="D1248" s="63">
        <v>9</v>
      </c>
      <c r="E1248" s="64" t="s">
        <v>11050</v>
      </c>
    </row>
    <row r="1249" spans="1:5" ht="15" x14ac:dyDescent="0.2">
      <c r="A1249" s="60">
        <v>1248</v>
      </c>
      <c r="B1249" s="61">
        <v>16804</v>
      </c>
      <c r="C1249" s="62" t="s">
        <v>17501</v>
      </c>
      <c r="D1249" s="63">
        <v>10</v>
      </c>
      <c r="E1249" s="64" t="s">
        <v>12144</v>
      </c>
    </row>
    <row r="1250" spans="1:5" ht="15" x14ac:dyDescent="0.2">
      <c r="A1250" s="60">
        <v>1249</v>
      </c>
      <c r="B1250" s="61">
        <v>17871</v>
      </c>
      <c r="C1250" s="62" t="s">
        <v>17502</v>
      </c>
      <c r="D1250" s="63">
        <v>11</v>
      </c>
      <c r="E1250" s="65">
        <v>2</v>
      </c>
    </row>
    <row r="1251" spans="1:5" ht="15" x14ac:dyDescent="0.2">
      <c r="A1251" s="60">
        <v>1250</v>
      </c>
      <c r="B1251" s="61">
        <v>18083</v>
      </c>
      <c r="C1251" s="66" t="s">
        <v>17503</v>
      </c>
      <c r="D1251" s="63">
        <v>12</v>
      </c>
      <c r="E1251" s="64" t="s">
        <v>13647</v>
      </c>
    </row>
    <row r="1252" spans="1:5" ht="15" x14ac:dyDescent="0.2">
      <c r="A1252" s="60">
        <v>1251</v>
      </c>
      <c r="B1252" s="61">
        <v>18648</v>
      </c>
      <c r="C1252" s="66" t="s">
        <v>17504</v>
      </c>
      <c r="D1252" s="63">
        <v>13</v>
      </c>
      <c r="E1252" s="64" t="s">
        <v>14954</v>
      </c>
    </row>
    <row r="1253" spans="1:5" ht="15" x14ac:dyDescent="0.2">
      <c r="A1253" s="60">
        <v>1252</v>
      </c>
      <c r="B1253" s="61">
        <v>10036</v>
      </c>
      <c r="C1253" s="62" t="s">
        <v>17505</v>
      </c>
      <c r="D1253" s="63">
        <v>1</v>
      </c>
      <c r="E1253" s="64" t="s">
        <v>12146</v>
      </c>
    </row>
    <row r="1254" spans="1:5" ht="15" x14ac:dyDescent="0.2">
      <c r="A1254" s="60">
        <v>1253</v>
      </c>
      <c r="B1254" s="61">
        <v>12290</v>
      </c>
      <c r="C1254" s="62" t="s">
        <v>17506</v>
      </c>
      <c r="D1254" s="63">
        <v>2</v>
      </c>
      <c r="E1254" s="64" t="s">
        <v>12159</v>
      </c>
    </row>
    <row r="1255" spans="1:5" ht="15" x14ac:dyDescent="0.2">
      <c r="A1255" s="60">
        <v>1254</v>
      </c>
      <c r="B1255" s="61">
        <v>12382</v>
      </c>
      <c r="C1255" s="62" t="s">
        <v>18351</v>
      </c>
      <c r="D1255" s="63">
        <v>3</v>
      </c>
      <c r="E1255" s="64" t="s">
        <v>12159</v>
      </c>
    </row>
    <row r="1256" spans="1:5" ht="15" x14ac:dyDescent="0.2">
      <c r="A1256" s="60">
        <v>1255</v>
      </c>
      <c r="B1256" s="61">
        <v>12412</v>
      </c>
      <c r="C1256" s="62" t="s">
        <v>18352</v>
      </c>
      <c r="D1256" s="63">
        <v>4</v>
      </c>
      <c r="E1256" s="64" t="s">
        <v>13647</v>
      </c>
    </row>
    <row r="1257" spans="1:5" ht="15" x14ac:dyDescent="0.2">
      <c r="A1257" s="60">
        <v>1256</v>
      </c>
      <c r="B1257" s="61">
        <v>13051</v>
      </c>
      <c r="C1257" s="62" t="s">
        <v>12834</v>
      </c>
      <c r="D1257" s="63">
        <v>5</v>
      </c>
      <c r="E1257" s="64" t="s">
        <v>12140</v>
      </c>
    </row>
    <row r="1258" spans="1:5" ht="15" x14ac:dyDescent="0.2">
      <c r="A1258" s="60">
        <v>1257</v>
      </c>
      <c r="B1258" s="61">
        <v>14981</v>
      </c>
      <c r="C1258" s="62" t="s">
        <v>12835</v>
      </c>
      <c r="D1258" s="63">
        <v>6</v>
      </c>
      <c r="E1258" s="64" t="s">
        <v>13766</v>
      </c>
    </row>
    <row r="1259" spans="1:5" ht="15" x14ac:dyDescent="0.2">
      <c r="A1259" s="60">
        <v>1258</v>
      </c>
      <c r="B1259" s="61">
        <v>15281</v>
      </c>
      <c r="C1259" s="62" t="s">
        <v>12836</v>
      </c>
      <c r="D1259" s="63">
        <v>7</v>
      </c>
      <c r="E1259" s="64" t="s">
        <v>14951</v>
      </c>
    </row>
    <row r="1260" spans="1:5" ht="15" x14ac:dyDescent="0.2">
      <c r="A1260" s="60">
        <v>1259</v>
      </c>
      <c r="B1260" s="61">
        <v>18611</v>
      </c>
      <c r="C1260" s="62" t="s">
        <v>12837</v>
      </c>
      <c r="D1260" s="63">
        <v>8</v>
      </c>
      <c r="E1260" s="65">
        <v>3</v>
      </c>
    </row>
    <row r="1261" spans="1:5" ht="15" x14ac:dyDescent="0.2">
      <c r="A1261" s="60">
        <v>1260</v>
      </c>
      <c r="B1261" s="61">
        <v>18946</v>
      </c>
      <c r="C1261" s="62" t="s">
        <v>12838</v>
      </c>
      <c r="D1261" s="63">
        <v>9</v>
      </c>
      <c r="E1261" s="65">
        <v>3</v>
      </c>
    </row>
    <row r="1262" spans="1:5" ht="15" x14ac:dyDescent="0.2">
      <c r="A1262" s="60">
        <v>1261</v>
      </c>
      <c r="B1262" s="61">
        <v>12884</v>
      </c>
      <c r="C1262" s="62" t="s">
        <v>12839</v>
      </c>
      <c r="D1262" s="63">
        <v>1</v>
      </c>
      <c r="E1262" s="65">
        <v>3</v>
      </c>
    </row>
    <row r="1263" spans="1:5" ht="15" x14ac:dyDescent="0.2">
      <c r="A1263" s="60">
        <v>1262</v>
      </c>
      <c r="B1263" s="61">
        <v>13345</v>
      </c>
      <c r="C1263" s="62" t="s">
        <v>12840</v>
      </c>
      <c r="D1263" s="63">
        <v>2</v>
      </c>
      <c r="E1263" s="64" t="s">
        <v>12146</v>
      </c>
    </row>
    <row r="1264" spans="1:5" ht="15" x14ac:dyDescent="0.2">
      <c r="A1264" s="60">
        <v>1263</v>
      </c>
      <c r="B1264" s="61">
        <v>13813</v>
      </c>
      <c r="C1264" s="62" t="s">
        <v>12841</v>
      </c>
      <c r="D1264" s="63">
        <v>3</v>
      </c>
      <c r="E1264" s="64" t="s">
        <v>12146</v>
      </c>
    </row>
    <row r="1265" spans="1:5" ht="15" x14ac:dyDescent="0.2">
      <c r="A1265" s="60">
        <v>1264</v>
      </c>
      <c r="B1265" s="61">
        <v>14954</v>
      </c>
      <c r="C1265" s="66" t="s">
        <v>12842</v>
      </c>
      <c r="D1265" s="63">
        <v>4</v>
      </c>
      <c r="E1265" s="64" t="s">
        <v>12104</v>
      </c>
    </row>
    <row r="1266" spans="1:5" ht="15" x14ac:dyDescent="0.2">
      <c r="A1266" s="60">
        <v>1265</v>
      </c>
      <c r="B1266" s="61">
        <v>15277</v>
      </c>
      <c r="C1266" s="62" t="s">
        <v>12843</v>
      </c>
      <c r="D1266" s="63">
        <v>5</v>
      </c>
      <c r="E1266" s="65">
        <v>3</v>
      </c>
    </row>
    <row r="1267" spans="1:5" ht="15" x14ac:dyDescent="0.2">
      <c r="A1267" s="60">
        <v>1266</v>
      </c>
      <c r="B1267" s="61">
        <v>17127</v>
      </c>
      <c r="C1267" s="62" t="s">
        <v>12844</v>
      </c>
      <c r="D1267" s="63">
        <v>6</v>
      </c>
      <c r="E1267" s="65">
        <v>3</v>
      </c>
    </row>
    <row r="1268" spans="1:5" ht="15" x14ac:dyDescent="0.2">
      <c r="A1268" s="60">
        <v>1267</v>
      </c>
      <c r="B1268" s="61">
        <v>17231</v>
      </c>
      <c r="C1268" s="62" t="s">
        <v>12845</v>
      </c>
      <c r="D1268" s="63">
        <v>7</v>
      </c>
      <c r="E1268" s="64" t="s">
        <v>12146</v>
      </c>
    </row>
    <row r="1269" spans="1:5" ht="15" x14ac:dyDescent="0.2">
      <c r="A1269" s="60">
        <v>1268</v>
      </c>
      <c r="B1269" s="61">
        <v>18646</v>
      </c>
      <c r="C1269" s="62" t="s">
        <v>12846</v>
      </c>
      <c r="D1269" s="63">
        <v>8</v>
      </c>
      <c r="E1269" s="64" t="s">
        <v>12140</v>
      </c>
    </row>
    <row r="1270" spans="1:5" ht="15" x14ac:dyDescent="0.2">
      <c r="A1270" s="60">
        <v>1269</v>
      </c>
      <c r="B1270" s="61">
        <v>18784</v>
      </c>
      <c r="C1270" s="66" t="s">
        <v>12847</v>
      </c>
      <c r="D1270" s="63">
        <v>9</v>
      </c>
      <c r="E1270" s="64" t="s">
        <v>12144</v>
      </c>
    </row>
    <row r="1271" spans="1:5" ht="15" x14ac:dyDescent="0.2">
      <c r="A1271" s="60">
        <v>1270</v>
      </c>
      <c r="B1271" s="61">
        <v>18940</v>
      </c>
      <c r="C1271" s="62" t="s">
        <v>12848</v>
      </c>
      <c r="D1271" s="63">
        <v>10</v>
      </c>
      <c r="E1271" s="64" t="s">
        <v>12144</v>
      </c>
    </row>
    <row r="1272" spans="1:5" ht="15" x14ac:dyDescent="0.2">
      <c r="A1272" s="60">
        <v>1271</v>
      </c>
      <c r="B1272" s="61">
        <v>11272</v>
      </c>
      <c r="C1272" s="62" t="s">
        <v>12849</v>
      </c>
      <c r="D1272" s="63">
        <v>1</v>
      </c>
      <c r="E1272" s="64" t="s">
        <v>12140</v>
      </c>
    </row>
    <row r="1273" spans="1:5" ht="15" x14ac:dyDescent="0.2">
      <c r="A1273" s="60">
        <v>1272</v>
      </c>
      <c r="B1273" s="61">
        <v>11916</v>
      </c>
      <c r="C1273" s="62" t="s">
        <v>11427</v>
      </c>
      <c r="D1273" s="63">
        <v>2</v>
      </c>
      <c r="E1273" s="64" t="s">
        <v>12159</v>
      </c>
    </row>
    <row r="1274" spans="1:5" ht="15" x14ac:dyDescent="0.2">
      <c r="A1274" s="60">
        <v>1273</v>
      </c>
      <c r="B1274" s="61">
        <v>13093</v>
      </c>
      <c r="C1274" s="62" t="s">
        <v>11428</v>
      </c>
      <c r="D1274" s="63">
        <v>3</v>
      </c>
      <c r="E1274" s="64" t="s">
        <v>12146</v>
      </c>
    </row>
    <row r="1275" spans="1:5" ht="15" x14ac:dyDescent="0.2">
      <c r="A1275" s="60">
        <v>1274</v>
      </c>
      <c r="B1275" s="61">
        <v>17062</v>
      </c>
      <c r="C1275" s="62" t="s">
        <v>11429</v>
      </c>
      <c r="D1275" s="63">
        <v>4</v>
      </c>
      <c r="E1275" s="64" t="s">
        <v>12159</v>
      </c>
    </row>
    <row r="1276" spans="1:5" ht="15" x14ac:dyDescent="0.2">
      <c r="A1276" s="60">
        <v>1275</v>
      </c>
      <c r="B1276" s="61">
        <v>17363</v>
      </c>
      <c r="C1276" s="62" t="s">
        <v>11430</v>
      </c>
      <c r="D1276" s="63">
        <v>5</v>
      </c>
      <c r="E1276" s="64" t="s">
        <v>12140</v>
      </c>
    </row>
    <row r="1277" spans="1:5" ht="15" x14ac:dyDescent="0.2">
      <c r="A1277" s="60">
        <v>1276</v>
      </c>
      <c r="B1277" s="61">
        <v>17594</v>
      </c>
      <c r="C1277" s="62" t="s">
        <v>11431</v>
      </c>
      <c r="D1277" s="63">
        <v>6</v>
      </c>
      <c r="E1277" s="64" t="s">
        <v>12140</v>
      </c>
    </row>
    <row r="1278" spans="1:5" ht="15" x14ac:dyDescent="0.2">
      <c r="A1278" s="60">
        <v>1277</v>
      </c>
      <c r="B1278" s="61">
        <v>18087</v>
      </c>
      <c r="C1278" s="62" t="s">
        <v>11432</v>
      </c>
      <c r="D1278" s="63">
        <v>7</v>
      </c>
      <c r="E1278" s="64" t="s">
        <v>12140</v>
      </c>
    </row>
    <row r="1279" spans="1:5" ht="15" x14ac:dyDescent="0.2">
      <c r="A1279" s="60">
        <v>1278</v>
      </c>
      <c r="B1279" s="61">
        <v>18705</v>
      </c>
      <c r="C1279" s="62" t="s">
        <v>11433</v>
      </c>
      <c r="D1279" s="63">
        <v>8</v>
      </c>
      <c r="E1279" s="64" t="s">
        <v>12144</v>
      </c>
    </row>
    <row r="1280" spans="1:5" ht="15" x14ac:dyDescent="0.2">
      <c r="A1280" s="60">
        <v>1279</v>
      </c>
      <c r="B1280" s="61">
        <v>18721</v>
      </c>
      <c r="C1280" s="62" t="s">
        <v>11434</v>
      </c>
      <c r="D1280" s="63">
        <v>9</v>
      </c>
      <c r="E1280" s="64" t="s">
        <v>12140</v>
      </c>
    </row>
    <row r="1281" spans="1:5" ht="15" x14ac:dyDescent="0.2">
      <c r="A1281" s="60">
        <v>1280</v>
      </c>
      <c r="B1281" s="61">
        <v>18951</v>
      </c>
      <c r="C1281" s="62" t="s">
        <v>11435</v>
      </c>
      <c r="D1281" s="63">
        <v>10</v>
      </c>
      <c r="E1281" s="65">
        <v>2</v>
      </c>
    </row>
    <row r="1282" spans="1:5" ht="15" x14ac:dyDescent="0.2">
      <c r="A1282" s="60">
        <v>1281</v>
      </c>
      <c r="B1282" s="61">
        <v>19001</v>
      </c>
      <c r="C1282" s="62" t="s">
        <v>11436</v>
      </c>
      <c r="D1282" s="63">
        <v>11</v>
      </c>
      <c r="E1282" s="64" t="s">
        <v>14954</v>
      </c>
    </row>
    <row r="1283" spans="1:5" ht="15" x14ac:dyDescent="0.2">
      <c r="A1283" s="60">
        <v>1282</v>
      </c>
      <c r="B1283" s="61">
        <v>19304</v>
      </c>
      <c r="C1283" s="62" t="s">
        <v>11437</v>
      </c>
      <c r="D1283" s="63">
        <v>12</v>
      </c>
      <c r="E1283" s="64" t="s">
        <v>12144</v>
      </c>
    </row>
    <row r="1284" spans="1:5" ht="15" x14ac:dyDescent="0.2">
      <c r="A1284" s="60">
        <v>1283</v>
      </c>
      <c r="B1284" s="61">
        <v>19366</v>
      </c>
      <c r="C1284" s="62" t="s">
        <v>11438</v>
      </c>
      <c r="D1284" s="63">
        <v>13</v>
      </c>
      <c r="E1284" s="64" t="s">
        <v>12140</v>
      </c>
    </row>
    <row r="1285" spans="1:5" ht="15" x14ac:dyDescent="0.2">
      <c r="A1285" s="60">
        <v>1284</v>
      </c>
      <c r="B1285" s="61">
        <v>19761</v>
      </c>
      <c r="C1285" s="62" t="s">
        <v>15167</v>
      </c>
      <c r="D1285" s="63">
        <v>14</v>
      </c>
      <c r="E1285" s="64" t="s">
        <v>12159</v>
      </c>
    </row>
    <row r="1286" spans="1:5" ht="15" x14ac:dyDescent="0.2">
      <c r="A1286" s="60">
        <v>1285</v>
      </c>
      <c r="B1286" s="61">
        <v>10030</v>
      </c>
      <c r="C1286" s="62" t="s">
        <v>11439</v>
      </c>
      <c r="D1286" s="63">
        <v>1</v>
      </c>
      <c r="E1286" s="64" t="s">
        <v>12142</v>
      </c>
    </row>
    <row r="1287" spans="1:5" ht="15" x14ac:dyDescent="0.2">
      <c r="A1287" s="60">
        <v>1286</v>
      </c>
      <c r="B1287" s="61">
        <v>11486</v>
      </c>
      <c r="C1287" s="62" t="s">
        <v>11440</v>
      </c>
      <c r="D1287" s="63">
        <v>2</v>
      </c>
      <c r="E1287" s="64" t="s">
        <v>12159</v>
      </c>
    </row>
    <row r="1288" spans="1:5" ht="15" x14ac:dyDescent="0.2">
      <c r="A1288" s="60">
        <v>1287</v>
      </c>
      <c r="B1288" s="61">
        <v>12349</v>
      </c>
      <c r="C1288" s="62" t="s">
        <v>12859</v>
      </c>
      <c r="D1288" s="63">
        <v>3</v>
      </c>
      <c r="E1288" s="64" t="s">
        <v>12159</v>
      </c>
    </row>
    <row r="1289" spans="1:5" ht="15" x14ac:dyDescent="0.2">
      <c r="A1289" s="60">
        <v>1288</v>
      </c>
      <c r="B1289" s="61">
        <v>12358</v>
      </c>
      <c r="C1289" s="62" t="s">
        <v>12860</v>
      </c>
      <c r="D1289" s="63">
        <v>4</v>
      </c>
      <c r="E1289" s="64" t="s">
        <v>13647</v>
      </c>
    </row>
    <row r="1290" spans="1:5" ht="15" x14ac:dyDescent="0.2">
      <c r="A1290" s="60">
        <v>1289</v>
      </c>
      <c r="B1290" s="61">
        <v>12593</v>
      </c>
      <c r="C1290" s="62" t="s">
        <v>12861</v>
      </c>
      <c r="D1290" s="63">
        <v>5</v>
      </c>
      <c r="E1290" s="64" t="s">
        <v>12144</v>
      </c>
    </row>
    <row r="1291" spans="1:5" ht="15" x14ac:dyDescent="0.2">
      <c r="A1291" s="60">
        <v>1290</v>
      </c>
      <c r="B1291" s="61">
        <v>12694</v>
      </c>
      <c r="C1291" s="62" t="s">
        <v>12862</v>
      </c>
      <c r="D1291" s="63">
        <v>6</v>
      </c>
      <c r="E1291" s="64" t="s">
        <v>12146</v>
      </c>
    </row>
    <row r="1292" spans="1:5" ht="15" x14ac:dyDescent="0.2">
      <c r="A1292" s="60">
        <v>1291</v>
      </c>
      <c r="B1292" s="61">
        <v>12712</v>
      </c>
      <c r="C1292" s="62" t="s">
        <v>12863</v>
      </c>
      <c r="D1292" s="63">
        <v>7</v>
      </c>
      <c r="E1292" s="64" t="s">
        <v>12146</v>
      </c>
    </row>
    <row r="1293" spans="1:5" ht="15" x14ac:dyDescent="0.2">
      <c r="A1293" s="60">
        <v>1292</v>
      </c>
      <c r="B1293" s="61">
        <v>14035</v>
      </c>
      <c r="C1293" s="62" t="s">
        <v>12864</v>
      </c>
      <c r="D1293" s="63">
        <v>8</v>
      </c>
      <c r="E1293" s="64" t="s">
        <v>12136</v>
      </c>
    </row>
    <row r="1294" spans="1:5" ht="15" x14ac:dyDescent="0.2">
      <c r="A1294" s="60">
        <v>1293</v>
      </c>
      <c r="B1294" s="61">
        <v>14814</v>
      </c>
      <c r="C1294" s="62" t="s">
        <v>12865</v>
      </c>
      <c r="D1294" s="63">
        <v>9</v>
      </c>
      <c r="E1294" s="65">
        <v>2</v>
      </c>
    </row>
    <row r="1295" spans="1:5" ht="15" x14ac:dyDescent="0.2">
      <c r="A1295" s="60">
        <v>1294</v>
      </c>
      <c r="B1295" s="61">
        <v>14942</v>
      </c>
      <c r="C1295" s="62" t="s">
        <v>12866</v>
      </c>
      <c r="D1295" s="63">
        <v>10</v>
      </c>
      <c r="E1295" s="64" t="s">
        <v>12104</v>
      </c>
    </row>
    <row r="1296" spans="1:5" ht="15" x14ac:dyDescent="0.2">
      <c r="A1296" s="60">
        <v>1295</v>
      </c>
      <c r="B1296" s="61">
        <v>15034</v>
      </c>
      <c r="C1296" s="62" t="s">
        <v>12867</v>
      </c>
      <c r="D1296" s="63">
        <v>11</v>
      </c>
      <c r="E1296" s="64" t="s">
        <v>12142</v>
      </c>
    </row>
    <row r="1297" spans="1:5" ht="15" x14ac:dyDescent="0.2">
      <c r="A1297" s="60">
        <v>1296</v>
      </c>
      <c r="B1297" s="61">
        <v>15319</v>
      </c>
      <c r="C1297" s="62" t="s">
        <v>12868</v>
      </c>
      <c r="D1297" s="63">
        <v>12</v>
      </c>
      <c r="E1297" s="64" t="s">
        <v>14951</v>
      </c>
    </row>
    <row r="1298" spans="1:5" ht="15" x14ac:dyDescent="0.2">
      <c r="A1298" s="60">
        <v>1297</v>
      </c>
      <c r="B1298" s="61">
        <v>17803</v>
      </c>
      <c r="C1298" s="62" t="s">
        <v>12869</v>
      </c>
      <c r="D1298" s="63">
        <v>13</v>
      </c>
      <c r="E1298" s="64" t="s">
        <v>13766</v>
      </c>
    </row>
    <row r="1299" spans="1:5" ht="15" x14ac:dyDescent="0.2">
      <c r="A1299" s="60">
        <v>1298</v>
      </c>
      <c r="B1299" s="61">
        <v>19009</v>
      </c>
      <c r="C1299" s="62" t="s">
        <v>12870</v>
      </c>
      <c r="D1299" s="63">
        <v>14</v>
      </c>
      <c r="E1299" s="64" t="s">
        <v>12146</v>
      </c>
    </row>
    <row r="1300" spans="1:5" ht="15" x14ac:dyDescent="0.2">
      <c r="A1300" s="60">
        <v>1299</v>
      </c>
      <c r="B1300" s="61">
        <v>19036</v>
      </c>
      <c r="C1300" s="66" t="s">
        <v>12871</v>
      </c>
      <c r="D1300" s="63">
        <v>15</v>
      </c>
      <c r="E1300" s="64" t="s">
        <v>12140</v>
      </c>
    </row>
    <row r="1301" spans="1:5" ht="15" x14ac:dyDescent="0.2">
      <c r="A1301" s="60">
        <v>1300</v>
      </c>
      <c r="B1301" s="61">
        <v>19537</v>
      </c>
      <c r="C1301" s="62" t="s">
        <v>12872</v>
      </c>
      <c r="D1301" s="63">
        <v>16</v>
      </c>
      <c r="E1301" s="64" t="s">
        <v>12142</v>
      </c>
    </row>
    <row r="1302" spans="1:5" ht="15" x14ac:dyDescent="0.2">
      <c r="A1302" s="60">
        <v>1301</v>
      </c>
      <c r="B1302" s="61">
        <v>11878</v>
      </c>
      <c r="C1302" s="62" t="s">
        <v>12873</v>
      </c>
      <c r="D1302" s="63">
        <v>1</v>
      </c>
      <c r="E1302" s="64" t="s">
        <v>14954</v>
      </c>
    </row>
    <row r="1303" spans="1:5" ht="15" x14ac:dyDescent="0.2">
      <c r="A1303" s="60">
        <v>1302</v>
      </c>
      <c r="B1303" s="61">
        <v>12251</v>
      </c>
      <c r="C1303" s="62" t="s">
        <v>14296</v>
      </c>
      <c r="D1303" s="63">
        <v>2</v>
      </c>
      <c r="E1303" s="64" t="s">
        <v>13651</v>
      </c>
    </row>
    <row r="1304" spans="1:5" ht="15" x14ac:dyDescent="0.2">
      <c r="A1304" s="60">
        <v>1303</v>
      </c>
      <c r="B1304" s="61">
        <v>12295</v>
      </c>
      <c r="C1304" s="62" t="s">
        <v>14297</v>
      </c>
      <c r="D1304" s="63">
        <v>3</v>
      </c>
      <c r="E1304" s="64" t="s">
        <v>13647</v>
      </c>
    </row>
    <row r="1305" spans="1:5" ht="15" x14ac:dyDescent="0.2">
      <c r="A1305" s="60">
        <v>1304</v>
      </c>
      <c r="B1305" s="61">
        <v>12385</v>
      </c>
      <c r="C1305" s="62" t="s">
        <v>14298</v>
      </c>
      <c r="D1305" s="63">
        <v>4</v>
      </c>
      <c r="E1305" s="64" t="s">
        <v>12142</v>
      </c>
    </row>
    <row r="1306" spans="1:5" ht="15" x14ac:dyDescent="0.2">
      <c r="A1306" s="60">
        <v>1305</v>
      </c>
      <c r="B1306" s="61">
        <v>12408</v>
      </c>
      <c r="C1306" s="62" t="s">
        <v>14299</v>
      </c>
      <c r="D1306" s="63">
        <v>5</v>
      </c>
      <c r="E1306" s="64" t="s">
        <v>13647</v>
      </c>
    </row>
    <row r="1307" spans="1:5" ht="15" x14ac:dyDescent="0.2">
      <c r="A1307" s="60">
        <v>1306</v>
      </c>
      <c r="B1307" s="61">
        <v>12993</v>
      </c>
      <c r="C1307" s="62" t="s">
        <v>14300</v>
      </c>
      <c r="D1307" s="63">
        <v>6</v>
      </c>
      <c r="E1307" s="64" t="s">
        <v>12136</v>
      </c>
    </row>
    <row r="1308" spans="1:5" ht="15" x14ac:dyDescent="0.2">
      <c r="A1308" s="60">
        <v>1307</v>
      </c>
      <c r="B1308" s="61">
        <v>14457</v>
      </c>
      <c r="C1308" s="66" t="s">
        <v>14301</v>
      </c>
      <c r="D1308" s="63">
        <v>7</v>
      </c>
      <c r="E1308" s="64" t="s">
        <v>12156</v>
      </c>
    </row>
    <row r="1309" spans="1:5" ht="15" x14ac:dyDescent="0.2">
      <c r="A1309" s="60">
        <v>1308</v>
      </c>
      <c r="B1309" s="61">
        <v>16253</v>
      </c>
      <c r="C1309" s="62" t="s">
        <v>14302</v>
      </c>
      <c r="D1309" s="63">
        <v>8</v>
      </c>
      <c r="E1309" s="64" t="s">
        <v>12151</v>
      </c>
    </row>
    <row r="1310" spans="1:5" ht="15" x14ac:dyDescent="0.2">
      <c r="A1310" s="60">
        <v>1309</v>
      </c>
      <c r="B1310" s="61">
        <v>16825</v>
      </c>
      <c r="C1310" s="62" t="s">
        <v>14303</v>
      </c>
      <c r="D1310" s="63">
        <v>9</v>
      </c>
      <c r="E1310" s="65">
        <v>5</v>
      </c>
    </row>
    <row r="1311" spans="1:5" ht="15" x14ac:dyDescent="0.2">
      <c r="A1311" s="60">
        <v>1310</v>
      </c>
      <c r="B1311" s="61">
        <v>18172</v>
      </c>
      <c r="C1311" s="62" t="s">
        <v>14304</v>
      </c>
      <c r="D1311" s="63">
        <v>10</v>
      </c>
      <c r="E1311" s="64" t="s">
        <v>13647</v>
      </c>
    </row>
    <row r="1312" spans="1:5" ht="15" x14ac:dyDescent="0.2">
      <c r="A1312" s="60">
        <v>1311</v>
      </c>
      <c r="B1312" s="61">
        <v>18216</v>
      </c>
      <c r="C1312" s="62" t="s">
        <v>14305</v>
      </c>
      <c r="D1312" s="63">
        <v>11</v>
      </c>
      <c r="E1312" s="64" t="s">
        <v>12140</v>
      </c>
    </row>
    <row r="1313" spans="1:5" ht="15" x14ac:dyDescent="0.2">
      <c r="A1313" s="60">
        <v>1312</v>
      </c>
      <c r="B1313" s="61">
        <v>18292</v>
      </c>
      <c r="C1313" s="62" t="s">
        <v>14306</v>
      </c>
      <c r="D1313" s="63">
        <v>12</v>
      </c>
      <c r="E1313" s="64" t="s">
        <v>12151</v>
      </c>
    </row>
    <row r="1314" spans="1:5" ht="15" x14ac:dyDescent="0.2">
      <c r="A1314" s="60">
        <v>1313</v>
      </c>
      <c r="B1314" s="61">
        <v>18294</v>
      </c>
      <c r="C1314" s="62" t="s">
        <v>14007</v>
      </c>
      <c r="D1314" s="63">
        <v>13</v>
      </c>
      <c r="E1314" s="64" t="s">
        <v>12142</v>
      </c>
    </row>
    <row r="1315" spans="1:5" ht="15" x14ac:dyDescent="0.2">
      <c r="A1315" s="60">
        <v>1314</v>
      </c>
      <c r="B1315" s="61">
        <v>18305</v>
      </c>
      <c r="C1315" s="62" t="s">
        <v>14008</v>
      </c>
      <c r="D1315" s="63">
        <v>14</v>
      </c>
      <c r="E1315" s="64" t="s">
        <v>13647</v>
      </c>
    </row>
    <row r="1316" spans="1:5" ht="15" x14ac:dyDescent="0.2">
      <c r="A1316" s="60">
        <v>1315</v>
      </c>
      <c r="B1316" s="61">
        <v>18422</v>
      </c>
      <c r="C1316" s="66" t="s">
        <v>14009</v>
      </c>
      <c r="D1316" s="63">
        <v>15</v>
      </c>
      <c r="E1316" s="64" t="s">
        <v>14954</v>
      </c>
    </row>
    <row r="1317" spans="1:5" ht="15" x14ac:dyDescent="0.2">
      <c r="A1317" s="60">
        <v>1316</v>
      </c>
      <c r="B1317" s="61">
        <v>19306</v>
      </c>
      <c r="C1317" s="62" t="s">
        <v>14010</v>
      </c>
      <c r="D1317" s="63">
        <v>16</v>
      </c>
      <c r="E1317" s="65">
        <v>2</v>
      </c>
    </row>
    <row r="1318" spans="1:5" ht="15" x14ac:dyDescent="0.2">
      <c r="A1318" s="60">
        <v>1317</v>
      </c>
      <c r="B1318" s="61">
        <v>19782</v>
      </c>
      <c r="C1318" s="62" t="s">
        <v>14011</v>
      </c>
      <c r="D1318" s="63">
        <v>17</v>
      </c>
      <c r="E1318" s="64" t="s">
        <v>12138</v>
      </c>
    </row>
    <row r="1319" spans="1:5" ht="15" x14ac:dyDescent="0.2">
      <c r="A1319" s="60">
        <v>1318</v>
      </c>
      <c r="B1319" s="61">
        <v>19784</v>
      </c>
      <c r="C1319" s="62" t="s">
        <v>15302</v>
      </c>
      <c r="D1319" s="63">
        <v>18</v>
      </c>
      <c r="E1319" s="64" t="s">
        <v>12138</v>
      </c>
    </row>
    <row r="1320" spans="1:5" ht="15" x14ac:dyDescent="0.2">
      <c r="A1320" s="60">
        <v>1319</v>
      </c>
      <c r="B1320" s="61">
        <v>19786</v>
      </c>
      <c r="C1320" s="62" t="s">
        <v>15303</v>
      </c>
      <c r="D1320" s="63">
        <v>19</v>
      </c>
      <c r="E1320" s="64" t="s">
        <v>12104</v>
      </c>
    </row>
    <row r="1321" spans="1:5" ht="15" x14ac:dyDescent="0.2">
      <c r="A1321" s="60">
        <v>1320</v>
      </c>
      <c r="B1321" s="61">
        <v>19791</v>
      </c>
      <c r="C1321" s="62" t="s">
        <v>15304</v>
      </c>
      <c r="D1321" s="63">
        <v>20</v>
      </c>
      <c r="E1321" s="64" t="s">
        <v>12104</v>
      </c>
    </row>
    <row r="1322" spans="1:5" ht="15" x14ac:dyDescent="0.2">
      <c r="A1322" s="60">
        <v>1321</v>
      </c>
      <c r="B1322" s="61">
        <v>10534</v>
      </c>
      <c r="C1322" s="62" t="s">
        <v>15305</v>
      </c>
      <c r="D1322" s="63">
        <v>1</v>
      </c>
      <c r="E1322" s="64" t="s">
        <v>12159</v>
      </c>
    </row>
    <row r="1323" spans="1:5" ht="15" x14ac:dyDescent="0.2">
      <c r="A1323" s="60">
        <v>1322</v>
      </c>
      <c r="B1323" s="61">
        <v>11157</v>
      </c>
      <c r="C1323" s="62" t="s">
        <v>15306</v>
      </c>
      <c r="D1323" s="63">
        <v>2</v>
      </c>
      <c r="E1323" s="64" t="s">
        <v>12159</v>
      </c>
    </row>
    <row r="1324" spans="1:5" ht="15" x14ac:dyDescent="0.2">
      <c r="A1324" s="60">
        <v>1323</v>
      </c>
      <c r="B1324" s="61">
        <v>11163</v>
      </c>
      <c r="C1324" s="66" t="s">
        <v>15307</v>
      </c>
      <c r="D1324" s="63">
        <v>3</v>
      </c>
      <c r="E1324" s="64" t="s">
        <v>12146</v>
      </c>
    </row>
    <row r="1325" spans="1:5" ht="15" x14ac:dyDescent="0.2">
      <c r="A1325" s="60">
        <v>1324</v>
      </c>
      <c r="B1325" s="61">
        <v>11333</v>
      </c>
      <c r="C1325" s="62" t="s">
        <v>15308</v>
      </c>
      <c r="D1325" s="63">
        <v>4</v>
      </c>
      <c r="E1325" s="65">
        <v>4</v>
      </c>
    </row>
    <row r="1326" spans="1:5" ht="15" x14ac:dyDescent="0.2">
      <c r="A1326" s="60">
        <v>1325</v>
      </c>
      <c r="B1326" s="61">
        <v>11498</v>
      </c>
      <c r="C1326" s="62" t="s">
        <v>15309</v>
      </c>
      <c r="D1326" s="63">
        <v>5</v>
      </c>
      <c r="E1326" s="64" t="s">
        <v>12146</v>
      </c>
    </row>
    <row r="1327" spans="1:5" ht="15" x14ac:dyDescent="0.2">
      <c r="A1327" s="60">
        <v>1326</v>
      </c>
      <c r="B1327" s="61">
        <v>11925</v>
      </c>
      <c r="C1327" s="62" t="s">
        <v>15310</v>
      </c>
      <c r="D1327" s="63">
        <v>6</v>
      </c>
      <c r="E1327" s="64" t="s">
        <v>12146</v>
      </c>
    </row>
    <row r="1328" spans="1:5" ht="15" x14ac:dyDescent="0.2">
      <c r="A1328" s="60">
        <v>1327</v>
      </c>
      <c r="B1328" s="61">
        <v>12003</v>
      </c>
      <c r="C1328" s="62" t="s">
        <v>15311</v>
      </c>
      <c r="D1328" s="63">
        <v>7</v>
      </c>
      <c r="E1328" s="64" t="s">
        <v>12159</v>
      </c>
    </row>
    <row r="1329" spans="1:5" ht="15" x14ac:dyDescent="0.2">
      <c r="A1329" s="60">
        <v>1328</v>
      </c>
      <c r="B1329" s="61">
        <v>12008</v>
      </c>
      <c r="C1329" s="62" t="s">
        <v>15312</v>
      </c>
      <c r="D1329" s="63">
        <v>8</v>
      </c>
      <c r="E1329" s="64" t="s">
        <v>12159</v>
      </c>
    </row>
    <row r="1330" spans="1:5" ht="15" x14ac:dyDescent="0.2">
      <c r="A1330" s="60">
        <v>1329</v>
      </c>
      <c r="B1330" s="61">
        <v>12088</v>
      </c>
      <c r="C1330" s="66" t="s">
        <v>15313</v>
      </c>
      <c r="D1330" s="63">
        <v>9</v>
      </c>
      <c r="E1330" s="64" t="s">
        <v>12140</v>
      </c>
    </row>
    <row r="1331" spans="1:5" ht="15" x14ac:dyDescent="0.2">
      <c r="A1331" s="60">
        <v>1330</v>
      </c>
      <c r="B1331" s="61">
        <v>12121</v>
      </c>
      <c r="C1331" s="62" t="s">
        <v>14026</v>
      </c>
      <c r="D1331" s="63">
        <v>10</v>
      </c>
      <c r="E1331" s="64" t="s">
        <v>12146</v>
      </c>
    </row>
    <row r="1332" spans="1:5" ht="15" x14ac:dyDescent="0.2">
      <c r="A1332" s="60">
        <v>1331</v>
      </c>
      <c r="B1332" s="61">
        <v>12123</v>
      </c>
      <c r="C1332" s="66" t="s">
        <v>14027</v>
      </c>
      <c r="D1332" s="63">
        <v>11</v>
      </c>
      <c r="E1332" s="64" t="s">
        <v>12144</v>
      </c>
    </row>
    <row r="1333" spans="1:5" ht="15" x14ac:dyDescent="0.2">
      <c r="A1333" s="60">
        <v>1332</v>
      </c>
      <c r="B1333" s="61">
        <v>12284</v>
      </c>
      <c r="C1333" s="62" t="s">
        <v>14028</v>
      </c>
      <c r="D1333" s="63">
        <v>12</v>
      </c>
      <c r="E1333" s="64" t="s">
        <v>12140</v>
      </c>
    </row>
    <row r="1334" spans="1:5" ht="15" x14ac:dyDescent="0.2">
      <c r="A1334" s="60">
        <v>1333</v>
      </c>
      <c r="B1334" s="61">
        <v>12286</v>
      </c>
      <c r="C1334" s="62" t="s">
        <v>14029</v>
      </c>
      <c r="D1334" s="63">
        <v>13</v>
      </c>
      <c r="E1334" s="65">
        <v>2</v>
      </c>
    </row>
    <row r="1335" spans="1:5" ht="15" x14ac:dyDescent="0.2">
      <c r="A1335" s="60">
        <v>1334</v>
      </c>
      <c r="B1335" s="61">
        <v>12323</v>
      </c>
      <c r="C1335" s="62" t="s">
        <v>14030</v>
      </c>
      <c r="D1335" s="63">
        <v>14</v>
      </c>
      <c r="E1335" s="64" t="s">
        <v>12140</v>
      </c>
    </row>
    <row r="1336" spans="1:5" ht="15" x14ac:dyDescent="0.2">
      <c r="A1336" s="60">
        <v>1335</v>
      </c>
      <c r="B1336" s="61">
        <v>12567</v>
      </c>
      <c r="C1336" s="62" t="s">
        <v>14031</v>
      </c>
      <c r="D1336" s="63">
        <v>15</v>
      </c>
      <c r="E1336" s="64" t="s">
        <v>12140</v>
      </c>
    </row>
    <row r="1337" spans="1:5" ht="15" x14ac:dyDescent="0.2">
      <c r="A1337" s="60">
        <v>1336</v>
      </c>
      <c r="B1337" s="61">
        <v>12774</v>
      </c>
      <c r="C1337" s="62" t="s">
        <v>14032</v>
      </c>
      <c r="D1337" s="63">
        <v>16</v>
      </c>
      <c r="E1337" s="64" t="s">
        <v>12146</v>
      </c>
    </row>
    <row r="1338" spans="1:5" ht="15" x14ac:dyDescent="0.2">
      <c r="A1338" s="60">
        <v>1337</v>
      </c>
      <c r="B1338" s="61">
        <v>12922</v>
      </c>
      <c r="C1338" s="62" t="s">
        <v>14033</v>
      </c>
      <c r="D1338" s="63">
        <v>17</v>
      </c>
      <c r="E1338" s="64" t="s">
        <v>12159</v>
      </c>
    </row>
    <row r="1339" spans="1:5" ht="15" x14ac:dyDescent="0.2">
      <c r="A1339" s="60">
        <v>1338</v>
      </c>
      <c r="B1339" s="61">
        <v>13087</v>
      </c>
      <c r="C1339" s="62" t="s">
        <v>15316</v>
      </c>
      <c r="D1339" s="63">
        <v>18</v>
      </c>
      <c r="E1339" s="64" t="s">
        <v>14951</v>
      </c>
    </row>
    <row r="1340" spans="1:5" ht="15" x14ac:dyDescent="0.2">
      <c r="A1340" s="60">
        <v>1339</v>
      </c>
      <c r="B1340" s="61">
        <v>13150</v>
      </c>
      <c r="C1340" s="66" t="s">
        <v>13792</v>
      </c>
      <c r="D1340" s="63">
        <v>19</v>
      </c>
      <c r="E1340" s="64" t="s">
        <v>14951</v>
      </c>
    </row>
    <row r="1341" spans="1:5" ht="15" x14ac:dyDescent="0.2">
      <c r="A1341" s="60">
        <v>1340</v>
      </c>
      <c r="B1341" s="61">
        <v>13415</v>
      </c>
      <c r="C1341" s="62" t="s">
        <v>13793</v>
      </c>
      <c r="D1341" s="63">
        <v>20</v>
      </c>
      <c r="E1341" s="65">
        <v>3</v>
      </c>
    </row>
    <row r="1342" spans="1:5" ht="15" x14ac:dyDescent="0.2">
      <c r="A1342" s="60">
        <v>1341</v>
      </c>
      <c r="B1342" s="61">
        <v>15115</v>
      </c>
      <c r="C1342" s="62" t="s">
        <v>13794</v>
      </c>
      <c r="D1342" s="63">
        <v>21</v>
      </c>
      <c r="E1342" s="64" t="s">
        <v>12144</v>
      </c>
    </row>
    <row r="1343" spans="1:5" ht="15" x14ac:dyDescent="0.2">
      <c r="A1343" s="60">
        <v>1342</v>
      </c>
      <c r="B1343" s="61">
        <v>15151</v>
      </c>
      <c r="C1343" s="62" t="s">
        <v>13795</v>
      </c>
      <c r="D1343" s="63">
        <v>22</v>
      </c>
      <c r="E1343" s="65">
        <v>2</v>
      </c>
    </row>
    <row r="1344" spans="1:5" ht="15" x14ac:dyDescent="0.2">
      <c r="A1344" s="60">
        <v>1343</v>
      </c>
      <c r="B1344" s="61">
        <v>15153</v>
      </c>
      <c r="C1344" s="62" t="s">
        <v>13796</v>
      </c>
      <c r="D1344" s="63">
        <v>23</v>
      </c>
      <c r="E1344" s="65">
        <v>3</v>
      </c>
    </row>
    <row r="1345" spans="1:5" ht="15" x14ac:dyDescent="0.2">
      <c r="A1345" s="60">
        <v>1344</v>
      </c>
      <c r="B1345" s="61">
        <v>15246</v>
      </c>
      <c r="C1345" s="62" t="s">
        <v>13797</v>
      </c>
      <c r="D1345" s="63">
        <v>24</v>
      </c>
      <c r="E1345" s="64" t="s">
        <v>12140</v>
      </c>
    </row>
    <row r="1346" spans="1:5" ht="15" x14ac:dyDescent="0.2">
      <c r="A1346" s="60">
        <v>1345</v>
      </c>
      <c r="B1346" s="61">
        <v>15942</v>
      </c>
      <c r="C1346" s="62" t="s">
        <v>13798</v>
      </c>
      <c r="D1346" s="63">
        <v>25</v>
      </c>
      <c r="E1346" s="65">
        <v>3</v>
      </c>
    </row>
    <row r="1347" spans="1:5" ht="15" x14ac:dyDescent="0.2">
      <c r="A1347" s="60">
        <v>1346</v>
      </c>
      <c r="B1347" s="61">
        <v>16488</v>
      </c>
      <c r="C1347" s="62" t="s">
        <v>15327</v>
      </c>
      <c r="D1347" s="63">
        <v>26</v>
      </c>
      <c r="E1347" s="65">
        <v>3</v>
      </c>
    </row>
    <row r="1348" spans="1:5" ht="15" x14ac:dyDescent="0.2">
      <c r="A1348" s="60">
        <v>1347</v>
      </c>
      <c r="B1348" s="61">
        <v>16615</v>
      </c>
      <c r="C1348" s="62" t="s">
        <v>15328</v>
      </c>
      <c r="D1348" s="63">
        <v>27</v>
      </c>
      <c r="E1348" s="64" t="s">
        <v>12106</v>
      </c>
    </row>
    <row r="1349" spans="1:5" ht="15" x14ac:dyDescent="0.2">
      <c r="A1349" s="60">
        <v>1348</v>
      </c>
      <c r="B1349" s="61">
        <v>16701</v>
      </c>
      <c r="C1349" s="66" t="s">
        <v>15329</v>
      </c>
      <c r="D1349" s="63">
        <v>28</v>
      </c>
      <c r="E1349" s="64" t="s">
        <v>12140</v>
      </c>
    </row>
    <row r="1350" spans="1:5" ht="15" x14ac:dyDescent="0.2">
      <c r="A1350" s="60">
        <v>1349</v>
      </c>
      <c r="B1350" s="61">
        <v>16740</v>
      </c>
      <c r="C1350" s="62" t="s">
        <v>15330</v>
      </c>
      <c r="D1350" s="63">
        <v>29</v>
      </c>
      <c r="E1350" s="65">
        <v>4</v>
      </c>
    </row>
    <row r="1351" spans="1:5" ht="15" x14ac:dyDescent="0.2">
      <c r="A1351" s="60">
        <v>1350</v>
      </c>
      <c r="B1351" s="61">
        <v>16917</v>
      </c>
      <c r="C1351" s="66" t="s">
        <v>15331</v>
      </c>
      <c r="D1351" s="63">
        <v>30</v>
      </c>
      <c r="E1351" s="64" t="s">
        <v>12159</v>
      </c>
    </row>
    <row r="1352" spans="1:5" ht="15" x14ac:dyDescent="0.2">
      <c r="A1352" s="60">
        <v>1351</v>
      </c>
      <c r="B1352" s="61">
        <v>16942</v>
      </c>
      <c r="C1352" s="62" t="s">
        <v>14111</v>
      </c>
      <c r="D1352" s="63">
        <v>31</v>
      </c>
      <c r="E1352" s="64" t="s">
        <v>12140</v>
      </c>
    </row>
    <row r="1353" spans="1:5" ht="15" x14ac:dyDescent="0.2">
      <c r="A1353" s="60">
        <v>1352</v>
      </c>
      <c r="B1353" s="61">
        <v>17154</v>
      </c>
      <c r="C1353" s="62" t="s">
        <v>14112</v>
      </c>
      <c r="D1353" s="63">
        <v>32</v>
      </c>
      <c r="E1353" s="64" t="s">
        <v>12140</v>
      </c>
    </row>
    <row r="1354" spans="1:5" ht="15" x14ac:dyDescent="0.2">
      <c r="A1354" s="60">
        <v>1353</v>
      </c>
      <c r="B1354" s="61">
        <v>17361</v>
      </c>
      <c r="C1354" s="62" t="s">
        <v>14113</v>
      </c>
      <c r="D1354" s="63">
        <v>33</v>
      </c>
      <c r="E1354" s="64" t="s">
        <v>12146</v>
      </c>
    </row>
    <row r="1355" spans="1:5" ht="15" x14ac:dyDescent="0.2">
      <c r="A1355" s="60">
        <v>1354</v>
      </c>
      <c r="B1355" s="61">
        <v>17586</v>
      </c>
      <c r="C1355" s="62" t="s">
        <v>14114</v>
      </c>
      <c r="D1355" s="63">
        <v>34</v>
      </c>
      <c r="E1355" s="64" t="s">
        <v>12146</v>
      </c>
    </row>
    <row r="1356" spans="1:5" ht="15" x14ac:dyDescent="0.2">
      <c r="A1356" s="60">
        <v>1355</v>
      </c>
      <c r="B1356" s="61">
        <v>17777</v>
      </c>
      <c r="C1356" s="62" t="s">
        <v>14115</v>
      </c>
      <c r="D1356" s="63">
        <v>35</v>
      </c>
      <c r="E1356" s="65">
        <v>3</v>
      </c>
    </row>
    <row r="1357" spans="1:5" ht="15" x14ac:dyDescent="0.2">
      <c r="A1357" s="60">
        <v>1356</v>
      </c>
      <c r="B1357" s="61">
        <v>17792</v>
      </c>
      <c r="C1357" s="62" t="s">
        <v>14116</v>
      </c>
      <c r="D1357" s="63">
        <v>36</v>
      </c>
      <c r="E1357" s="64" t="s">
        <v>12146</v>
      </c>
    </row>
    <row r="1358" spans="1:5" ht="15" x14ac:dyDescent="0.2">
      <c r="A1358" s="60">
        <v>1357</v>
      </c>
      <c r="B1358" s="61">
        <v>17836</v>
      </c>
      <c r="C1358" s="62" t="s">
        <v>14117</v>
      </c>
      <c r="D1358" s="63">
        <v>37</v>
      </c>
      <c r="E1358" s="65">
        <v>2</v>
      </c>
    </row>
    <row r="1359" spans="1:5" ht="15" x14ac:dyDescent="0.2">
      <c r="A1359" s="60">
        <v>1358</v>
      </c>
      <c r="B1359" s="61">
        <v>17974</v>
      </c>
      <c r="C1359" s="62" t="s">
        <v>14118</v>
      </c>
      <c r="D1359" s="63">
        <v>38</v>
      </c>
      <c r="E1359" s="64" t="s">
        <v>12144</v>
      </c>
    </row>
    <row r="1360" spans="1:5" ht="15" x14ac:dyDescent="0.2">
      <c r="A1360" s="60">
        <v>1359</v>
      </c>
      <c r="B1360" s="61">
        <v>18357</v>
      </c>
      <c r="C1360" s="62" t="s">
        <v>14119</v>
      </c>
      <c r="D1360" s="63">
        <v>39</v>
      </c>
      <c r="E1360" s="64" t="s">
        <v>12144</v>
      </c>
    </row>
    <row r="1361" spans="1:5" ht="15" x14ac:dyDescent="0.2">
      <c r="A1361" s="60">
        <v>1360</v>
      </c>
      <c r="B1361" s="61">
        <v>18391</v>
      </c>
      <c r="C1361" s="62" t="s">
        <v>14120</v>
      </c>
      <c r="D1361" s="63">
        <v>40</v>
      </c>
      <c r="E1361" s="65">
        <v>3</v>
      </c>
    </row>
    <row r="1362" spans="1:5" ht="15" x14ac:dyDescent="0.2">
      <c r="A1362" s="60">
        <v>1361</v>
      </c>
      <c r="B1362" s="61">
        <v>18628</v>
      </c>
      <c r="C1362" s="62" t="s">
        <v>14121</v>
      </c>
      <c r="D1362" s="63">
        <v>41</v>
      </c>
      <c r="E1362" s="64" t="s">
        <v>12144</v>
      </c>
    </row>
    <row r="1363" spans="1:5" ht="15" x14ac:dyDescent="0.2">
      <c r="A1363" s="60">
        <v>1362</v>
      </c>
      <c r="B1363" s="61">
        <v>18665</v>
      </c>
      <c r="C1363" s="62" t="s">
        <v>14122</v>
      </c>
      <c r="D1363" s="63">
        <v>42</v>
      </c>
      <c r="E1363" s="64" t="s">
        <v>12146</v>
      </c>
    </row>
    <row r="1364" spans="1:5" ht="15" x14ac:dyDescent="0.2">
      <c r="A1364" s="60">
        <v>1363</v>
      </c>
      <c r="B1364" s="61">
        <v>18918</v>
      </c>
      <c r="C1364" s="62" t="s">
        <v>14123</v>
      </c>
      <c r="D1364" s="63">
        <v>43</v>
      </c>
      <c r="E1364" s="64" t="s">
        <v>13647</v>
      </c>
    </row>
    <row r="1365" spans="1:5" ht="15" x14ac:dyDescent="0.2">
      <c r="A1365" s="60">
        <v>1364</v>
      </c>
      <c r="B1365" s="61">
        <v>18998</v>
      </c>
      <c r="C1365" s="62" t="s">
        <v>14354</v>
      </c>
      <c r="D1365" s="63">
        <v>44</v>
      </c>
      <c r="E1365" s="64" t="s">
        <v>12144</v>
      </c>
    </row>
    <row r="1366" spans="1:5" ht="15" x14ac:dyDescent="0.2">
      <c r="A1366" s="60">
        <v>1365</v>
      </c>
      <c r="B1366" s="61">
        <v>19010</v>
      </c>
      <c r="C1366" s="66" t="s">
        <v>14355</v>
      </c>
      <c r="D1366" s="63">
        <v>45</v>
      </c>
      <c r="E1366" s="64" t="s">
        <v>12144</v>
      </c>
    </row>
    <row r="1367" spans="1:5" ht="15" x14ac:dyDescent="0.2">
      <c r="A1367" s="60">
        <v>1366</v>
      </c>
      <c r="B1367" s="61">
        <v>19160</v>
      </c>
      <c r="C1367" s="62" t="s">
        <v>14356</v>
      </c>
      <c r="D1367" s="63">
        <v>46</v>
      </c>
      <c r="E1367" s="64" t="s">
        <v>12138</v>
      </c>
    </row>
    <row r="1368" spans="1:5" ht="15" x14ac:dyDescent="0.2">
      <c r="A1368" s="60">
        <v>1367</v>
      </c>
      <c r="B1368" s="61">
        <v>19375</v>
      </c>
      <c r="C1368" s="62" t="s">
        <v>14357</v>
      </c>
      <c r="D1368" s="63">
        <v>47</v>
      </c>
      <c r="E1368" s="64" t="s">
        <v>12138</v>
      </c>
    </row>
    <row r="1369" spans="1:5" ht="15" x14ac:dyDescent="0.2">
      <c r="A1369" s="60">
        <v>1368</v>
      </c>
      <c r="B1369" s="61">
        <v>19376</v>
      </c>
      <c r="C1369" s="62" t="s">
        <v>14358</v>
      </c>
      <c r="D1369" s="63">
        <v>48</v>
      </c>
      <c r="E1369" s="64" t="s">
        <v>12138</v>
      </c>
    </row>
    <row r="1370" spans="1:5" ht="15" x14ac:dyDescent="0.2">
      <c r="A1370" s="60">
        <v>1369</v>
      </c>
      <c r="B1370" s="61">
        <v>19557</v>
      </c>
      <c r="C1370" s="62" t="s">
        <v>14359</v>
      </c>
      <c r="D1370" s="63">
        <v>49</v>
      </c>
      <c r="E1370" s="65">
        <v>2</v>
      </c>
    </row>
    <row r="1371" spans="1:5" ht="15" x14ac:dyDescent="0.2">
      <c r="A1371" s="60">
        <v>1370</v>
      </c>
      <c r="B1371" s="61">
        <v>19620</v>
      </c>
      <c r="C1371" s="62" t="s">
        <v>14360</v>
      </c>
      <c r="D1371" s="63">
        <v>50</v>
      </c>
      <c r="E1371" s="64" t="s">
        <v>12144</v>
      </c>
    </row>
    <row r="1372" spans="1:5" ht="15" x14ac:dyDescent="0.2">
      <c r="A1372" s="60">
        <v>1371</v>
      </c>
      <c r="B1372" s="61">
        <v>10484</v>
      </c>
      <c r="C1372" s="62" t="s">
        <v>14361</v>
      </c>
      <c r="D1372" s="63">
        <v>1</v>
      </c>
      <c r="E1372" s="64" t="s">
        <v>12159</v>
      </c>
    </row>
    <row r="1373" spans="1:5" ht="15" x14ac:dyDescent="0.2">
      <c r="A1373" s="60">
        <v>1372</v>
      </c>
      <c r="B1373" s="61">
        <v>11165</v>
      </c>
      <c r="C1373" s="62" t="s">
        <v>14362</v>
      </c>
      <c r="D1373" s="63">
        <v>2</v>
      </c>
      <c r="E1373" s="64" t="s">
        <v>12104</v>
      </c>
    </row>
    <row r="1374" spans="1:5" ht="15" x14ac:dyDescent="0.2">
      <c r="A1374" s="60">
        <v>1373</v>
      </c>
      <c r="B1374" s="61">
        <v>11910</v>
      </c>
      <c r="C1374" s="62" t="s">
        <v>14363</v>
      </c>
      <c r="D1374" s="63">
        <v>3</v>
      </c>
      <c r="E1374" s="64" t="s">
        <v>12146</v>
      </c>
    </row>
    <row r="1375" spans="1:5" ht="15" x14ac:dyDescent="0.2">
      <c r="A1375" s="60">
        <v>1374</v>
      </c>
      <c r="B1375" s="61">
        <v>12584</v>
      </c>
      <c r="C1375" s="62" t="s">
        <v>14364</v>
      </c>
      <c r="D1375" s="63">
        <v>4</v>
      </c>
      <c r="E1375" s="64" t="s">
        <v>14951</v>
      </c>
    </row>
    <row r="1376" spans="1:5" ht="15" x14ac:dyDescent="0.2">
      <c r="A1376" s="60">
        <v>1375</v>
      </c>
      <c r="B1376" s="61">
        <v>12771</v>
      </c>
      <c r="C1376" s="62" t="s">
        <v>14365</v>
      </c>
      <c r="D1376" s="63">
        <v>5</v>
      </c>
      <c r="E1376" s="64" t="s">
        <v>12159</v>
      </c>
    </row>
    <row r="1377" spans="1:5" ht="15" x14ac:dyDescent="0.2">
      <c r="A1377" s="60">
        <v>1376</v>
      </c>
      <c r="B1377" s="61">
        <v>12940</v>
      </c>
      <c r="C1377" s="62" t="s">
        <v>14366</v>
      </c>
      <c r="D1377" s="63">
        <v>6</v>
      </c>
      <c r="E1377" s="64" t="s">
        <v>12138</v>
      </c>
    </row>
    <row r="1378" spans="1:5" ht="15" x14ac:dyDescent="0.2">
      <c r="A1378" s="60">
        <v>1377</v>
      </c>
      <c r="B1378" s="61">
        <v>14999</v>
      </c>
      <c r="C1378" s="62" t="s">
        <v>14367</v>
      </c>
      <c r="D1378" s="63">
        <v>7</v>
      </c>
      <c r="E1378" s="64" t="s">
        <v>13680</v>
      </c>
    </row>
    <row r="1379" spans="1:5" ht="15" x14ac:dyDescent="0.2">
      <c r="A1379" s="60">
        <v>1378</v>
      </c>
      <c r="B1379" s="61">
        <v>16143</v>
      </c>
      <c r="C1379" s="62" t="s">
        <v>14368</v>
      </c>
      <c r="D1379" s="63">
        <v>8</v>
      </c>
      <c r="E1379" s="64" t="s">
        <v>14951</v>
      </c>
    </row>
    <row r="1380" spans="1:5" ht="15" x14ac:dyDescent="0.2">
      <c r="A1380" s="60">
        <v>1379</v>
      </c>
      <c r="B1380" s="61">
        <v>16655</v>
      </c>
      <c r="C1380" s="62" t="s">
        <v>14369</v>
      </c>
      <c r="D1380" s="63">
        <v>9</v>
      </c>
      <c r="E1380" s="64" t="s">
        <v>12106</v>
      </c>
    </row>
    <row r="1381" spans="1:5" ht="15" x14ac:dyDescent="0.2">
      <c r="A1381" s="60">
        <v>1380</v>
      </c>
      <c r="B1381" s="61">
        <v>16803</v>
      </c>
      <c r="C1381" s="62" t="s">
        <v>14370</v>
      </c>
      <c r="D1381" s="63">
        <v>10</v>
      </c>
      <c r="E1381" s="64" t="s">
        <v>12104</v>
      </c>
    </row>
    <row r="1382" spans="1:5" ht="15" x14ac:dyDescent="0.2">
      <c r="A1382" s="60">
        <v>1381</v>
      </c>
      <c r="B1382" s="61">
        <v>17020</v>
      </c>
      <c r="C1382" s="62" t="s">
        <v>14371</v>
      </c>
      <c r="D1382" s="63">
        <v>11</v>
      </c>
      <c r="E1382" s="64" t="s">
        <v>10885</v>
      </c>
    </row>
    <row r="1383" spans="1:5" ht="15" x14ac:dyDescent="0.2">
      <c r="A1383" s="60">
        <v>1382</v>
      </c>
      <c r="B1383" s="61">
        <v>17807</v>
      </c>
      <c r="C1383" s="62" t="s">
        <v>14372</v>
      </c>
      <c r="D1383" s="63">
        <v>12</v>
      </c>
      <c r="E1383" s="64" t="s">
        <v>12144</v>
      </c>
    </row>
    <row r="1384" spans="1:5" ht="15" x14ac:dyDescent="0.2">
      <c r="A1384" s="60">
        <v>1383</v>
      </c>
      <c r="B1384" s="61">
        <v>17874</v>
      </c>
      <c r="C1384" s="62" t="s">
        <v>14373</v>
      </c>
      <c r="D1384" s="63">
        <v>13</v>
      </c>
      <c r="E1384" s="64" t="s">
        <v>12146</v>
      </c>
    </row>
    <row r="1385" spans="1:5" ht="15" x14ac:dyDescent="0.2">
      <c r="A1385" s="60">
        <v>1384</v>
      </c>
      <c r="B1385" s="61">
        <v>17992</v>
      </c>
      <c r="C1385" s="62" t="s">
        <v>14374</v>
      </c>
      <c r="D1385" s="63">
        <v>14</v>
      </c>
      <c r="E1385" s="64" t="s">
        <v>12159</v>
      </c>
    </row>
    <row r="1386" spans="1:5" ht="15" x14ac:dyDescent="0.2">
      <c r="A1386" s="60">
        <v>1385</v>
      </c>
      <c r="B1386" s="61">
        <v>18118</v>
      </c>
      <c r="C1386" s="62" t="s">
        <v>14375</v>
      </c>
      <c r="D1386" s="63">
        <v>15</v>
      </c>
      <c r="E1386" s="64" t="s">
        <v>12104</v>
      </c>
    </row>
    <row r="1387" spans="1:5" ht="15" x14ac:dyDescent="0.2">
      <c r="A1387" s="60">
        <v>1386</v>
      </c>
      <c r="B1387" s="61">
        <v>18629</v>
      </c>
      <c r="C1387" s="62" t="s">
        <v>14376</v>
      </c>
      <c r="D1387" s="63">
        <v>16</v>
      </c>
      <c r="E1387" s="64" t="s">
        <v>13766</v>
      </c>
    </row>
    <row r="1388" spans="1:5" ht="15" x14ac:dyDescent="0.2">
      <c r="A1388" s="60">
        <v>1387</v>
      </c>
      <c r="B1388" s="61">
        <v>18742</v>
      </c>
      <c r="C1388" s="62" t="s">
        <v>14377</v>
      </c>
      <c r="D1388" s="63">
        <v>17</v>
      </c>
      <c r="E1388" s="64" t="s">
        <v>12159</v>
      </c>
    </row>
    <row r="1389" spans="1:5" ht="15" x14ac:dyDescent="0.2">
      <c r="A1389" s="60">
        <v>1388</v>
      </c>
      <c r="B1389" s="61">
        <v>19619</v>
      </c>
      <c r="C1389" s="62" t="s">
        <v>14378</v>
      </c>
      <c r="D1389" s="63">
        <v>18</v>
      </c>
      <c r="E1389" s="64" t="s">
        <v>12140</v>
      </c>
    </row>
    <row r="1390" spans="1:5" ht="15" x14ac:dyDescent="0.2">
      <c r="A1390" s="60">
        <v>1389</v>
      </c>
      <c r="B1390" s="61">
        <v>19632</v>
      </c>
      <c r="C1390" s="62" t="s">
        <v>14390</v>
      </c>
      <c r="D1390" s="63">
        <v>19</v>
      </c>
      <c r="E1390" s="64" t="s">
        <v>12104</v>
      </c>
    </row>
    <row r="1391" spans="1:5" ht="15" x14ac:dyDescent="0.2">
      <c r="A1391" s="60">
        <v>1390</v>
      </c>
      <c r="B1391" s="61">
        <v>10053</v>
      </c>
      <c r="C1391" s="62" t="s">
        <v>14391</v>
      </c>
      <c r="D1391" s="63">
        <v>1</v>
      </c>
      <c r="E1391" s="64" t="s">
        <v>13647</v>
      </c>
    </row>
    <row r="1392" spans="1:5" ht="15" x14ac:dyDescent="0.2">
      <c r="A1392" s="60">
        <v>1391</v>
      </c>
      <c r="B1392" s="61">
        <v>11410</v>
      </c>
      <c r="C1392" s="62" t="s">
        <v>14392</v>
      </c>
      <c r="D1392" s="63">
        <v>2</v>
      </c>
      <c r="E1392" s="64" t="s">
        <v>12140</v>
      </c>
    </row>
    <row r="1393" spans="1:5" ht="15" x14ac:dyDescent="0.2">
      <c r="A1393" s="60">
        <v>1392</v>
      </c>
      <c r="B1393" s="61">
        <v>11840</v>
      </c>
      <c r="C1393" s="62" t="s">
        <v>14393</v>
      </c>
      <c r="D1393" s="63">
        <v>3</v>
      </c>
      <c r="E1393" s="64" t="s">
        <v>14954</v>
      </c>
    </row>
    <row r="1394" spans="1:5" ht="15" x14ac:dyDescent="0.2">
      <c r="A1394" s="60">
        <v>1393</v>
      </c>
      <c r="B1394" s="61">
        <v>12612</v>
      </c>
      <c r="C1394" s="62" t="s">
        <v>14394</v>
      </c>
      <c r="D1394" s="63">
        <v>4</v>
      </c>
      <c r="E1394" s="64" t="s">
        <v>12138</v>
      </c>
    </row>
    <row r="1395" spans="1:5" ht="15" x14ac:dyDescent="0.2">
      <c r="A1395" s="60">
        <v>1394</v>
      </c>
      <c r="B1395" s="61">
        <v>13053</v>
      </c>
      <c r="C1395" s="62" t="s">
        <v>14395</v>
      </c>
      <c r="D1395" s="63">
        <v>5</v>
      </c>
      <c r="E1395" s="64" t="s">
        <v>12138</v>
      </c>
    </row>
    <row r="1396" spans="1:5" ht="15" x14ac:dyDescent="0.2">
      <c r="A1396" s="60">
        <v>1395</v>
      </c>
      <c r="B1396" s="61">
        <v>13351</v>
      </c>
      <c r="C1396" s="62" t="s">
        <v>10267</v>
      </c>
      <c r="D1396" s="63">
        <v>6</v>
      </c>
      <c r="E1396" s="64" t="s">
        <v>12140</v>
      </c>
    </row>
    <row r="1397" spans="1:5" ht="15" x14ac:dyDescent="0.2">
      <c r="A1397" s="60">
        <v>1396</v>
      </c>
      <c r="B1397" s="61">
        <v>13355</v>
      </c>
      <c r="C1397" s="62" t="s">
        <v>10268</v>
      </c>
      <c r="D1397" s="63">
        <v>7</v>
      </c>
      <c r="E1397" s="64" t="s">
        <v>12140</v>
      </c>
    </row>
    <row r="1398" spans="1:5" ht="15" x14ac:dyDescent="0.2">
      <c r="A1398" s="60">
        <v>1397</v>
      </c>
      <c r="B1398" s="61">
        <v>14771</v>
      </c>
      <c r="C1398" s="62" t="s">
        <v>10269</v>
      </c>
      <c r="D1398" s="63">
        <v>8</v>
      </c>
      <c r="E1398" s="64" t="s">
        <v>12140</v>
      </c>
    </row>
    <row r="1399" spans="1:5" ht="15" x14ac:dyDescent="0.2">
      <c r="A1399" s="60">
        <v>1398</v>
      </c>
      <c r="B1399" s="61">
        <v>14997</v>
      </c>
      <c r="C1399" s="62" t="s">
        <v>10270</v>
      </c>
      <c r="D1399" s="63">
        <v>9</v>
      </c>
      <c r="E1399" s="64" t="s">
        <v>12106</v>
      </c>
    </row>
    <row r="1400" spans="1:5" ht="15" x14ac:dyDescent="0.2">
      <c r="A1400" s="60">
        <v>1399</v>
      </c>
      <c r="B1400" s="61">
        <v>16458</v>
      </c>
      <c r="C1400" s="62" t="s">
        <v>10271</v>
      </c>
      <c r="D1400" s="63">
        <v>10</v>
      </c>
      <c r="E1400" s="64" t="s">
        <v>12142</v>
      </c>
    </row>
    <row r="1401" spans="1:5" ht="15" x14ac:dyDescent="0.2">
      <c r="A1401" s="60">
        <v>1400</v>
      </c>
      <c r="B1401" s="61">
        <v>16707</v>
      </c>
      <c r="C1401" s="62" t="s">
        <v>10272</v>
      </c>
      <c r="D1401" s="63">
        <v>11</v>
      </c>
      <c r="E1401" s="64" t="s">
        <v>12140</v>
      </c>
    </row>
    <row r="1402" spans="1:5" ht="15" x14ac:dyDescent="0.2">
      <c r="A1402" s="60">
        <v>1401</v>
      </c>
      <c r="B1402" s="61">
        <v>17444</v>
      </c>
      <c r="C1402" s="62" t="s">
        <v>10273</v>
      </c>
      <c r="D1402" s="63">
        <v>12</v>
      </c>
      <c r="E1402" s="64" t="s">
        <v>12136</v>
      </c>
    </row>
    <row r="1403" spans="1:5" ht="15" x14ac:dyDescent="0.2">
      <c r="A1403" s="60">
        <v>1402</v>
      </c>
      <c r="B1403" s="61">
        <v>17848</v>
      </c>
      <c r="C1403" s="66" t="s">
        <v>10274</v>
      </c>
      <c r="D1403" s="63">
        <v>13</v>
      </c>
      <c r="E1403" s="64" t="s">
        <v>12159</v>
      </c>
    </row>
    <row r="1404" spans="1:5" ht="15" x14ac:dyDescent="0.2">
      <c r="A1404" s="60">
        <v>1403</v>
      </c>
      <c r="B1404" s="61">
        <v>17872</v>
      </c>
      <c r="C1404" s="62" t="s">
        <v>10275</v>
      </c>
      <c r="D1404" s="63">
        <v>14</v>
      </c>
      <c r="E1404" s="65">
        <v>3</v>
      </c>
    </row>
    <row r="1405" spans="1:5" ht="15" x14ac:dyDescent="0.2">
      <c r="A1405" s="60">
        <v>1404</v>
      </c>
      <c r="B1405" s="61">
        <v>18220</v>
      </c>
      <c r="C1405" s="62" t="s">
        <v>10276</v>
      </c>
      <c r="D1405" s="63">
        <v>15</v>
      </c>
      <c r="E1405" s="64" t="s">
        <v>12144</v>
      </c>
    </row>
    <row r="1406" spans="1:5" ht="15" x14ac:dyDescent="0.2">
      <c r="A1406" s="60">
        <v>1405</v>
      </c>
      <c r="B1406" s="61">
        <v>18258</v>
      </c>
      <c r="C1406" s="62" t="s">
        <v>10277</v>
      </c>
      <c r="D1406" s="63">
        <v>16</v>
      </c>
      <c r="E1406" s="64" t="s">
        <v>12142</v>
      </c>
    </row>
    <row r="1407" spans="1:5" ht="15" x14ac:dyDescent="0.2">
      <c r="A1407" s="60">
        <v>1406</v>
      </c>
      <c r="B1407" s="61">
        <v>18264</v>
      </c>
      <c r="C1407" s="62" t="s">
        <v>10278</v>
      </c>
      <c r="D1407" s="63">
        <v>17</v>
      </c>
      <c r="E1407" s="64" t="s">
        <v>13651</v>
      </c>
    </row>
    <row r="1408" spans="1:5" ht="15" x14ac:dyDescent="0.2">
      <c r="A1408" s="60">
        <v>1407</v>
      </c>
      <c r="B1408" s="61">
        <v>18265</v>
      </c>
      <c r="C1408" s="62" t="s">
        <v>10279</v>
      </c>
      <c r="D1408" s="63">
        <v>18</v>
      </c>
      <c r="E1408" s="64" t="s">
        <v>12142</v>
      </c>
    </row>
    <row r="1409" spans="1:5" ht="15" x14ac:dyDescent="0.2">
      <c r="A1409" s="60">
        <v>1408</v>
      </c>
      <c r="B1409" s="61">
        <v>18277</v>
      </c>
      <c r="C1409" s="62" t="s">
        <v>10280</v>
      </c>
      <c r="D1409" s="63">
        <v>19</v>
      </c>
      <c r="E1409" s="64" t="s">
        <v>12140</v>
      </c>
    </row>
    <row r="1410" spans="1:5" ht="15" x14ac:dyDescent="0.2">
      <c r="A1410" s="60">
        <v>1409</v>
      </c>
      <c r="B1410" s="61">
        <v>18279</v>
      </c>
      <c r="C1410" s="62" t="s">
        <v>10281</v>
      </c>
      <c r="D1410" s="63">
        <v>20</v>
      </c>
      <c r="E1410" s="64" t="s">
        <v>13651</v>
      </c>
    </row>
    <row r="1411" spans="1:5" ht="15" x14ac:dyDescent="0.2">
      <c r="A1411" s="60">
        <v>1410</v>
      </c>
      <c r="B1411" s="61">
        <v>18312</v>
      </c>
      <c r="C1411" s="62" t="s">
        <v>10282</v>
      </c>
      <c r="D1411" s="63">
        <v>21</v>
      </c>
      <c r="E1411" s="64" t="s">
        <v>13651</v>
      </c>
    </row>
    <row r="1412" spans="1:5" ht="15" x14ac:dyDescent="0.2">
      <c r="A1412" s="60">
        <v>1411</v>
      </c>
      <c r="B1412" s="61">
        <v>18316</v>
      </c>
      <c r="C1412" s="62" t="s">
        <v>10283</v>
      </c>
      <c r="D1412" s="63">
        <v>22</v>
      </c>
      <c r="E1412" s="64" t="s">
        <v>13651</v>
      </c>
    </row>
    <row r="1413" spans="1:5" ht="15" x14ac:dyDescent="0.2">
      <c r="A1413" s="60">
        <v>1412</v>
      </c>
      <c r="B1413" s="61">
        <v>18964</v>
      </c>
      <c r="C1413" s="62" t="s">
        <v>10284</v>
      </c>
      <c r="D1413" s="63">
        <v>23</v>
      </c>
      <c r="E1413" s="65">
        <v>3</v>
      </c>
    </row>
    <row r="1414" spans="1:5" ht="15" x14ac:dyDescent="0.2">
      <c r="A1414" s="60">
        <v>1413</v>
      </c>
      <c r="B1414" s="61">
        <v>19131</v>
      </c>
      <c r="C1414" s="62" t="s">
        <v>10285</v>
      </c>
      <c r="D1414" s="63">
        <v>24</v>
      </c>
      <c r="E1414" s="64" t="s">
        <v>14954</v>
      </c>
    </row>
    <row r="1415" spans="1:5" ht="15" x14ac:dyDescent="0.2">
      <c r="A1415" s="60">
        <v>1414</v>
      </c>
      <c r="B1415" s="61">
        <v>19428</v>
      </c>
      <c r="C1415" s="62" t="s">
        <v>10286</v>
      </c>
      <c r="D1415" s="63">
        <v>25</v>
      </c>
      <c r="E1415" s="64" t="s">
        <v>12136</v>
      </c>
    </row>
    <row r="1416" spans="1:5" ht="15" x14ac:dyDescent="0.2">
      <c r="A1416" s="60">
        <v>1415</v>
      </c>
      <c r="B1416" s="61">
        <v>19817</v>
      </c>
      <c r="C1416" s="66" t="s">
        <v>10287</v>
      </c>
      <c r="D1416" s="63">
        <v>26</v>
      </c>
      <c r="E1416" s="64" t="s">
        <v>13651</v>
      </c>
    </row>
    <row r="1417" spans="1:5" ht="15" x14ac:dyDescent="0.2">
      <c r="A1417" s="60">
        <v>1416</v>
      </c>
      <c r="B1417" s="61">
        <v>10992</v>
      </c>
      <c r="C1417" s="66" t="s">
        <v>10288</v>
      </c>
      <c r="D1417" s="63">
        <v>27</v>
      </c>
      <c r="E1417" s="64" t="s">
        <v>12140</v>
      </c>
    </row>
    <row r="1418" spans="1:5" ht="15" x14ac:dyDescent="0.2">
      <c r="A1418" s="60">
        <v>1417</v>
      </c>
      <c r="B1418" s="61">
        <v>12501</v>
      </c>
      <c r="C1418" s="62" t="s">
        <v>10289</v>
      </c>
      <c r="D1418" s="63">
        <v>28</v>
      </c>
      <c r="E1418" s="64" t="s">
        <v>12144</v>
      </c>
    </row>
    <row r="1419" spans="1:5" ht="15" x14ac:dyDescent="0.2">
      <c r="A1419" s="60">
        <v>1418</v>
      </c>
      <c r="B1419" s="61">
        <v>12626</v>
      </c>
      <c r="C1419" s="62" t="s">
        <v>10290</v>
      </c>
      <c r="D1419" s="63">
        <v>29</v>
      </c>
      <c r="E1419" s="64" t="s">
        <v>12146</v>
      </c>
    </row>
    <row r="1420" spans="1:5" ht="15" x14ac:dyDescent="0.2">
      <c r="A1420" s="60">
        <v>1419</v>
      </c>
      <c r="B1420" s="61">
        <v>12629</v>
      </c>
      <c r="C1420" s="62" t="s">
        <v>10291</v>
      </c>
      <c r="D1420" s="63">
        <v>30</v>
      </c>
      <c r="E1420" s="64" t="s">
        <v>12144</v>
      </c>
    </row>
    <row r="1421" spans="1:5" ht="15" x14ac:dyDescent="0.2">
      <c r="A1421" s="60">
        <v>1420</v>
      </c>
      <c r="B1421" s="61">
        <v>12788</v>
      </c>
      <c r="C1421" s="62" t="s">
        <v>11592</v>
      </c>
      <c r="D1421" s="63">
        <v>31</v>
      </c>
      <c r="E1421" s="64" t="s">
        <v>12140</v>
      </c>
    </row>
    <row r="1422" spans="1:5" ht="15" x14ac:dyDescent="0.2">
      <c r="A1422" s="60">
        <v>1421</v>
      </c>
      <c r="B1422" s="61">
        <v>12792</v>
      </c>
      <c r="C1422" s="62" t="s">
        <v>11593</v>
      </c>
      <c r="D1422" s="63">
        <v>32</v>
      </c>
      <c r="E1422" s="64" t="s">
        <v>12144</v>
      </c>
    </row>
    <row r="1423" spans="1:5" ht="15" x14ac:dyDescent="0.2">
      <c r="A1423" s="60">
        <v>1422</v>
      </c>
      <c r="B1423" s="61">
        <v>12944</v>
      </c>
      <c r="C1423" s="62" t="s">
        <v>11594</v>
      </c>
      <c r="D1423" s="63">
        <v>33</v>
      </c>
      <c r="E1423" s="64" t="s">
        <v>14951</v>
      </c>
    </row>
    <row r="1424" spans="1:5" ht="15" x14ac:dyDescent="0.2">
      <c r="A1424" s="60">
        <v>1423</v>
      </c>
      <c r="B1424" s="61">
        <v>14875</v>
      </c>
      <c r="C1424" s="66" t="s">
        <v>11595</v>
      </c>
      <c r="D1424" s="63">
        <v>34</v>
      </c>
      <c r="E1424" s="65">
        <v>2</v>
      </c>
    </row>
    <row r="1425" spans="1:5" ht="15" x14ac:dyDescent="0.2">
      <c r="A1425" s="60">
        <v>1424</v>
      </c>
      <c r="B1425" s="61">
        <v>15058</v>
      </c>
      <c r="C1425" s="62" t="s">
        <v>11596</v>
      </c>
      <c r="D1425" s="63">
        <v>35</v>
      </c>
      <c r="E1425" s="64" t="s">
        <v>14951</v>
      </c>
    </row>
    <row r="1426" spans="1:5" ht="15" x14ac:dyDescent="0.2">
      <c r="A1426" s="60">
        <v>1425</v>
      </c>
      <c r="B1426" s="61">
        <v>15191</v>
      </c>
      <c r="C1426" s="62" t="s">
        <v>11859</v>
      </c>
      <c r="D1426" s="63">
        <v>36</v>
      </c>
      <c r="E1426" s="64" t="s">
        <v>12144</v>
      </c>
    </row>
    <row r="1427" spans="1:5" ht="15" x14ac:dyDescent="0.2">
      <c r="A1427" s="60">
        <v>1426</v>
      </c>
      <c r="B1427" s="61">
        <v>16517</v>
      </c>
      <c r="C1427" s="62" t="s">
        <v>11860</v>
      </c>
      <c r="D1427" s="63">
        <v>37</v>
      </c>
      <c r="E1427" s="65">
        <v>2</v>
      </c>
    </row>
    <row r="1428" spans="1:5" ht="15" x14ac:dyDescent="0.2">
      <c r="A1428" s="60">
        <v>1427</v>
      </c>
      <c r="B1428" s="61">
        <v>17018</v>
      </c>
      <c r="C1428" s="62" t="s">
        <v>9902</v>
      </c>
      <c r="D1428" s="63">
        <v>38</v>
      </c>
      <c r="E1428" s="64" t="s">
        <v>12159</v>
      </c>
    </row>
    <row r="1429" spans="1:5" ht="15" x14ac:dyDescent="0.2">
      <c r="A1429" s="60">
        <v>1428</v>
      </c>
      <c r="B1429" s="61">
        <v>17428</v>
      </c>
      <c r="C1429" s="62" t="s">
        <v>9903</v>
      </c>
      <c r="D1429" s="63">
        <v>39</v>
      </c>
      <c r="E1429" s="64" t="s">
        <v>12146</v>
      </c>
    </row>
    <row r="1430" spans="1:5" ht="15" x14ac:dyDescent="0.2">
      <c r="A1430" s="60">
        <v>1429</v>
      </c>
      <c r="B1430" s="61">
        <v>17844</v>
      </c>
      <c r="C1430" s="62" t="s">
        <v>9904</v>
      </c>
      <c r="D1430" s="63">
        <v>40</v>
      </c>
      <c r="E1430" s="65">
        <v>2</v>
      </c>
    </row>
    <row r="1431" spans="1:5" ht="15" x14ac:dyDescent="0.2">
      <c r="A1431" s="60">
        <v>1430</v>
      </c>
      <c r="B1431" s="61">
        <v>18707</v>
      </c>
      <c r="C1431" s="62" t="s">
        <v>9905</v>
      </c>
      <c r="D1431" s="63">
        <v>41</v>
      </c>
      <c r="E1431" s="64" t="s">
        <v>14954</v>
      </c>
    </row>
    <row r="1432" spans="1:5" ht="15" x14ac:dyDescent="0.2">
      <c r="A1432" s="60">
        <v>1431</v>
      </c>
      <c r="B1432" s="61">
        <v>11854</v>
      </c>
      <c r="C1432" s="62" t="s">
        <v>9906</v>
      </c>
      <c r="D1432" s="63">
        <v>42</v>
      </c>
      <c r="E1432" s="65">
        <v>3</v>
      </c>
    </row>
    <row r="1433" spans="1:5" ht="15" x14ac:dyDescent="0.2">
      <c r="A1433" s="60">
        <v>1432</v>
      </c>
      <c r="B1433" s="61">
        <v>11927</v>
      </c>
      <c r="C1433" s="62" t="s">
        <v>9907</v>
      </c>
      <c r="D1433" s="63">
        <v>43</v>
      </c>
      <c r="E1433" s="64" t="s">
        <v>12144</v>
      </c>
    </row>
    <row r="1434" spans="1:5" ht="15" x14ac:dyDescent="0.2">
      <c r="A1434" s="60">
        <v>1433</v>
      </c>
      <c r="B1434" s="61">
        <v>12098</v>
      </c>
      <c r="C1434" s="66" t="s">
        <v>9908</v>
      </c>
      <c r="D1434" s="63">
        <v>44</v>
      </c>
      <c r="E1434" s="64" t="s">
        <v>12140</v>
      </c>
    </row>
    <row r="1435" spans="1:5" ht="15" x14ac:dyDescent="0.2">
      <c r="A1435" s="60">
        <v>1434</v>
      </c>
      <c r="B1435" s="61">
        <v>12223</v>
      </c>
      <c r="C1435" s="62" t="s">
        <v>9909</v>
      </c>
      <c r="D1435" s="63">
        <v>45</v>
      </c>
      <c r="E1435" s="64" t="s">
        <v>10434</v>
      </c>
    </row>
    <row r="1436" spans="1:5" ht="15" x14ac:dyDescent="0.2">
      <c r="A1436" s="60">
        <v>1435</v>
      </c>
      <c r="B1436" s="61">
        <v>12360</v>
      </c>
      <c r="C1436" s="62" t="s">
        <v>9910</v>
      </c>
      <c r="D1436" s="63">
        <v>46</v>
      </c>
      <c r="E1436" s="65">
        <v>3</v>
      </c>
    </row>
    <row r="1437" spans="1:5" ht="15" x14ac:dyDescent="0.2">
      <c r="A1437" s="60">
        <v>1436</v>
      </c>
      <c r="B1437" s="61">
        <v>12616</v>
      </c>
      <c r="C1437" s="62" t="s">
        <v>9911</v>
      </c>
      <c r="D1437" s="63">
        <v>47</v>
      </c>
      <c r="E1437" s="64" t="s">
        <v>12138</v>
      </c>
    </row>
    <row r="1438" spans="1:5" ht="15" x14ac:dyDescent="0.2">
      <c r="A1438" s="60">
        <v>1437</v>
      </c>
      <c r="B1438" s="61">
        <v>12671</v>
      </c>
      <c r="C1438" s="62" t="s">
        <v>9912</v>
      </c>
      <c r="D1438" s="63">
        <v>48</v>
      </c>
      <c r="E1438" s="64" t="s">
        <v>13647</v>
      </c>
    </row>
    <row r="1439" spans="1:5" ht="15" x14ac:dyDescent="0.2">
      <c r="A1439" s="60">
        <v>1438</v>
      </c>
      <c r="B1439" s="61">
        <v>12911</v>
      </c>
      <c r="C1439" s="62" t="s">
        <v>9913</v>
      </c>
      <c r="D1439" s="63">
        <v>49</v>
      </c>
      <c r="E1439" s="64" t="s">
        <v>12144</v>
      </c>
    </row>
    <row r="1440" spans="1:5" ht="15" x14ac:dyDescent="0.2">
      <c r="A1440" s="60">
        <v>1439</v>
      </c>
      <c r="B1440" s="61">
        <v>14461</v>
      </c>
      <c r="C1440" s="62" t="s">
        <v>9914</v>
      </c>
      <c r="D1440" s="63">
        <v>50</v>
      </c>
      <c r="E1440" s="64" t="s">
        <v>12146</v>
      </c>
    </row>
    <row r="1441" spans="1:5" ht="15" x14ac:dyDescent="0.2">
      <c r="A1441" s="60">
        <v>1440</v>
      </c>
      <c r="B1441" s="61">
        <v>15147</v>
      </c>
      <c r="C1441" s="62" t="s">
        <v>9915</v>
      </c>
      <c r="D1441" s="63">
        <v>51</v>
      </c>
      <c r="E1441" s="64" t="s">
        <v>12144</v>
      </c>
    </row>
    <row r="1442" spans="1:5" ht="15" x14ac:dyDescent="0.2">
      <c r="A1442" s="60">
        <v>1441</v>
      </c>
      <c r="B1442" s="61">
        <v>15199</v>
      </c>
      <c r="C1442" s="62" t="s">
        <v>9916</v>
      </c>
      <c r="D1442" s="63">
        <v>52</v>
      </c>
      <c r="E1442" s="64" t="s">
        <v>14951</v>
      </c>
    </row>
    <row r="1443" spans="1:5" ht="15" x14ac:dyDescent="0.2">
      <c r="A1443" s="60">
        <v>1442</v>
      </c>
      <c r="B1443" s="61">
        <v>17148</v>
      </c>
      <c r="C1443" s="62" t="s">
        <v>9917</v>
      </c>
      <c r="D1443" s="63">
        <v>53</v>
      </c>
      <c r="E1443" s="64" t="s">
        <v>12159</v>
      </c>
    </row>
    <row r="1444" spans="1:5" ht="15" x14ac:dyDescent="0.2">
      <c r="A1444" s="60">
        <v>1443</v>
      </c>
      <c r="B1444" s="61">
        <v>17367</v>
      </c>
      <c r="C1444" s="62" t="s">
        <v>9918</v>
      </c>
      <c r="D1444" s="63">
        <v>54</v>
      </c>
      <c r="E1444" s="64" t="s">
        <v>12140</v>
      </c>
    </row>
    <row r="1445" spans="1:5" ht="15" x14ac:dyDescent="0.2">
      <c r="A1445" s="60">
        <v>1444</v>
      </c>
      <c r="B1445" s="61">
        <v>17658</v>
      </c>
      <c r="C1445" s="66" t="s">
        <v>9919</v>
      </c>
      <c r="D1445" s="63">
        <v>55</v>
      </c>
      <c r="E1445" s="64" t="s">
        <v>12146</v>
      </c>
    </row>
    <row r="1446" spans="1:5" ht="15" x14ac:dyDescent="0.2">
      <c r="A1446" s="60">
        <v>1445</v>
      </c>
      <c r="B1446" s="61">
        <v>18320</v>
      </c>
      <c r="C1446" s="62" t="s">
        <v>9920</v>
      </c>
      <c r="D1446" s="63">
        <v>56</v>
      </c>
      <c r="E1446" s="64" t="s">
        <v>13647</v>
      </c>
    </row>
    <row r="1447" spans="1:5" ht="15" x14ac:dyDescent="0.2">
      <c r="A1447" s="60">
        <v>1446</v>
      </c>
      <c r="B1447" s="61">
        <v>18709</v>
      </c>
      <c r="C1447" s="62" t="s">
        <v>9921</v>
      </c>
      <c r="D1447" s="63">
        <v>57</v>
      </c>
      <c r="E1447" s="64" t="s">
        <v>14954</v>
      </c>
    </row>
    <row r="1448" spans="1:5" ht="15" x14ac:dyDescent="0.2">
      <c r="A1448" s="60">
        <v>1447</v>
      </c>
      <c r="B1448" s="61">
        <v>19591</v>
      </c>
      <c r="C1448" s="62" t="s">
        <v>9922</v>
      </c>
      <c r="D1448" s="63">
        <v>58</v>
      </c>
      <c r="E1448" s="64" t="s">
        <v>14954</v>
      </c>
    </row>
    <row r="1449" spans="1:5" ht="15" x14ac:dyDescent="0.2">
      <c r="A1449" s="60">
        <v>1448</v>
      </c>
      <c r="B1449" s="61">
        <v>19676</v>
      </c>
      <c r="C1449" s="62" t="s">
        <v>9923</v>
      </c>
      <c r="D1449" s="63">
        <v>59</v>
      </c>
      <c r="E1449" s="64" t="s">
        <v>12159</v>
      </c>
    </row>
    <row r="1450" spans="1:5" ht="15" x14ac:dyDescent="0.2">
      <c r="A1450" s="60">
        <v>1449</v>
      </c>
      <c r="B1450" s="61">
        <v>10367</v>
      </c>
      <c r="C1450" s="62" t="s">
        <v>9924</v>
      </c>
      <c r="D1450" s="63">
        <v>60</v>
      </c>
      <c r="E1450" s="64" t="s">
        <v>12146</v>
      </c>
    </row>
    <row r="1451" spans="1:5" ht="15" x14ac:dyDescent="0.2">
      <c r="A1451" s="60">
        <v>1450</v>
      </c>
      <c r="B1451" s="61">
        <v>11129</v>
      </c>
      <c r="C1451" s="62" t="s">
        <v>9925</v>
      </c>
      <c r="D1451" s="63">
        <v>61</v>
      </c>
      <c r="E1451" s="64" t="s">
        <v>14954</v>
      </c>
    </row>
    <row r="1452" spans="1:5" ht="15" x14ac:dyDescent="0.2">
      <c r="A1452" s="60">
        <v>1451</v>
      </c>
      <c r="B1452" s="61">
        <v>11276</v>
      </c>
      <c r="C1452" s="62" t="s">
        <v>9926</v>
      </c>
      <c r="D1452" s="63">
        <v>62</v>
      </c>
      <c r="E1452" s="64" t="s">
        <v>12144</v>
      </c>
    </row>
    <row r="1453" spans="1:5" ht="15" x14ac:dyDescent="0.2">
      <c r="A1453" s="60">
        <v>1452</v>
      </c>
      <c r="B1453" s="61">
        <v>11282</v>
      </c>
      <c r="C1453" s="62" t="s">
        <v>9927</v>
      </c>
      <c r="D1453" s="63">
        <v>63</v>
      </c>
      <c r="E1453" s="64" t="s">
        <v>14951</v>
      </c>
    </row>
    <row r="1454" spans="1:5" ht="15" x14ac:dyDescent="0.2">
      <c r="A1454" s="60">
        <v>1453</v>
      </c>
      <c r="B1454" s="61">
        <v>11381</v>
      </c>
      <c r="C1454" s="62" t="s">
        <v>9928</v>
      </c>
      <c r="D1454" s="63">
        <v>64</v>
      </c>
      <c r="E1454" s="65">
        <v>3</v>
      </c>
    </row>
    <row r="1455" spans="1:5" ht="15" x14ac:dyDescent="0.2">
      <c r="A1455" s="60">
        <v>1454</v>
      </c>
      <c r="B1455" s="61">
        <v>11497</v>
      </c>
      <c r="C1455" s="62" t="s">
        <v>9929</v>
      </c>
      <c r="D1455" s="63">
        <v>65</v>
      </c>
      <c r="E1455" s="64" t="s">
        <v>12144</v>
      </c>
    </row>
    <row r="1456" spans="1:5" ht="15" x14ac:dyDescent="0.2">
      <c r="A1456" s="60">
        <v>1455</v>
      </c>
      <c r="B1456" s="61">
        <v>11596</v>
      </c>
      <c r="C1456" s="62" t="s">
        <v>9463</v>
      </c>
      <c r="D1456" s="63">
        <v>66</v>
      </c>
      <c r="E1456" s="64" t="s">
        <v>14954</v>
      </c>
    </row>
    <row r="1457" spans="1:5" ht="15" x14ac:dyDescent="0.2">
      <c r="A1457" s="60">
        <v>1456</v>
      </c>
      <c r="B1457" s="61">
        <v>12361</v>
      </c>
      <c r="C1457" s="62" t="s">
        <v>9464</v>
      </c>
      <c r="D1457" s="63">
        <v>67</v>
      </c>
      <c r="E1457" s="65">
        <v>3</v>
      </c>
    </row>
    <row r="1458" spans="1:5" ht="15" x14ac:dyDescent="0.2">
      <c r="A1458" s="60">
        <v>1457</v>
      </c>
      <c r="B1458" s="61">
        <v>12467</v>
      </c>
      <c r="C1458" s="62" t="s">
        <v>9465</v>
      </c>
      <c r="D1458" s="63">
        <v>68</v>
      </c>
      <c r="E1458" s="64" t="s">
        <v>12104</v>
      </c>
    </row>
    <row r="1459" spans="1:5" ht="15" x14ac:dyDescent="0.2">
      <c r="A1459" s="60">
        <v>1458</v>
      </c>
      <c r="B1459" s="61">
        <v>12523</v>
      </c>
      <c r="C1459" s="62" t="s">
        <v>9466</v>
      </c>
      <c r="D1459" s="63">
        <v>69</v>
      </c>
      <c r="E1459" s="64" t="s">
        <v>14951</v>
      </c>
    </row>
    <row r="1460" spans="1:5" ht="15" x14ac:dyDescent="0.2">
      <c r="A1460" s="60">
        <v>1459</v>
      </c>
      <c r="B1460" s="61">
        <v>12535</v>
      </c>
      <c r="C1460" s="62" t="s">
        <v>9467</v>
      </c>
      <c r="D1460" s="63">
        <v>70</v>
      </c>
      <c r="E1460" s="65">
        <v>3</v>
      </c>
    </row>
    <row r="1461" spans="1:5" ht="15" x14ac:dyDescent="0.2">
      <c r="A1461" s="60">
        <v>1460</v>
      </c>
      <c r="B1461" s="61">
        <v>12599</v>
      </c>
      <c r="C1461" s="62" t="s">
        <v>9468</v>
      </c>
      <c r="D1461" s="63">
        <v>71</v>
      </c>
      <c r="E1461" s="64" t="s">
        <v>12144</v>
      </c>
    </row>
    <row r="1462" spans="1:5" ht="15" x14ac:dyDescent="0.2">
      <c r="A1462" s="60">
        <v>1461</v>
      </c>
      <c r="B1462" s="61">
        <v>12873</v>
      </c>
      <c r="C1462" s="62" t="s">
        <v>9469</v>
      </c>
      <c r="D1462" s="63">
        <v>72</v>
      </c>
      <c r="E1462" s="65">
        <v>2</v>
      </c>
    </row>
    <row r="1463" spans="1:5" ht="15" x14ac:dyDescent="0.2">
      <c r="A1463" s="60">
        <v>1462</v>
      </c>
      <c r="B1463" s="61">
        <v>12961</v>
      </c>
      <c r="C1463" s="62" t="s">
        <v>9470</v>
      </c>
      <c r="D1463" s="63">
        <v>73</v>
      </c>
      <c r="E1463" s="64" t="s">
        <v>14951</v>
      </c>
    </row>
    <row r="1464" spans="1:5" ht="15" x14ac:dyDescent="0.2">
      <c r="A1464" s="60">
        <v>1463</v>
      </c>
      <c r="B1464" s="61">
        <v>13213</v>
      </c>
      <c r="C1464" s="62" t="s">
        <v>9471</v>
      </c>
      <c r="D1464" s="63">
        <v>74</v>
      </c>
      <c r="E1464" s="65">
        <v>2</v>
      </c>
    </row>
    <row r="1465" spans="1:5" ht="15" x14ac:dyDescent="0.2">
      <c r="A1465" s="60">
        <v>1464</v>
      </c>
      <c r="B1465" s="61">
        <v>13343</v>
      </c>
      <c r="C1465" s="62" t="s">
        <v>9472</v>
      </c>
      <c r="D1465" s="63">
        <v>75</v>
      </c>
      <c r="E1465" s="64" t="s">
        <v>12144</v>
      </c>
    </row>
    <row r="1466" spans="1:5" ht="15" x14ac:dyDescent="0.2">
      <c r="A1466" s="60">
        <v>1465</v>
      </c>
      <c r="B1466" s="61">
        <v>14662</v>
      </c>
      <c r="C1466" s="62" t="s">
        <v>9473</v>
      </c>
      <c r="D1466" s="63">
        <v>76</v>
      </c>
      <c r="E1466" s="64" t="s">
        <v>12104</v>
      </c>
    </row>
    <row r="1467" spans="1:5" ht="15" x14ac:dyDescent="0.2">
      <c r="A1467" s="60">
        <v>1466</v>
      </c>
      <c r="B1467" s="61">
        <v>15485</v>
      </c>
      <c r="C1467" s="62" t="s">
        <v>9474</v>
      </c>
      <c r="D1467" s="63">
        <v>77</v>
      </c>
      <c r="E1467" s="64" t="s">
        <v>13766</v>
      </c>
    </row>
    <row r="1468" spans="1:5" ht="15" x14ac:dyDescent="0.2">
      <c r="A1468" s="60">
        <v>1467</v>
      </c>
      <c r="B1468" s="61">
        <v>15924</v>
      </c>
      <c r="C1468" s="62" t="s">
        <v>9475</v>
      </c>
      <c r="D1468" s="63">
        <v>78</v>
      </c>
      <c r="E1468" s="65">
        <v>3</v>
      </c>
    </row>
    <row r="1469" spans="1:5" ht="15" x14ac:dyDescent="0.2">
      <c r="A1469" s="60">
        <v>1468</v>
      </c>
      <c r="B1469" s="61">
        <v>16233</v>
      </c>
      <c r="C1469" s="62" t="s">
        <v>9476</v>
      </c>
      <c r="D1469" s="63">
        <v>79</v>
      </c>
      <c r="E1469" s="64" t="s">
        <v>12144</v>
      </c>
    </row>
    <row r="1470" spans="1:5" ht="15" x14ac:dyDescent="0.2">
      <c r="A1470" s="60">
        <v>1469</v>
      </c>
      <c r="B1470" s="61">
        <v>16243</v>
      </c>
      <c r="C1470" s="62" t="s">
        <v>9477</v>
      </c>
      <c r="D1470" s="63">
        <v>80</v>
      </c>
      <c r="E1470" s="64" t="s">
        <v>12138</v>
      </c>
    </row>
    <row r="1471" spans="1:5" ht="15" x14ac:dyDescent="0.2">
      <c r="A1471" s="60">
        <v>1470</v>
      </c>
      <c r="B1471" s="61">
        <v>16245</v>
      </c>
      <c r="C1471" s="62" t="s">
        <v>9478</v>
      </c>
      <c r="D1471" s="63">
        <v>81</v>
      </c>
      <c r="E1471" s="64" t="s">
        <v>13308</v>
      </c>
    </row>
    <row r="1472" spans="1:5" ht="15" x14ac:dyDescent="0.2">
      <c r="A1472" s="60">
        <v>1471</v>
      </c>
      <c r="B1472" s="61">
        <v>16354</v>
      </c>
      <c r="C1472" s="62" t="s">
        <v>9479</v>
      </c>
      <c r="D1472" s="63">
        <v>82</v>
      </c>
      <c r="E1472" s="65">
        <v>4</v>
      </c>
    </row>
    <row r="1473" spans="1:5" ht="15" x14ac:dyDescent="0.2">
      <c r="A1473" s="60">
        <v>1472</v>
      </c>
      <c r="B1473" s="61">
        <v>17146</v>
      </c>
      <c r="C1473" s="62" t="s">
        <v>9480</v>
      </c>
      <c r="D1473" s="63">
        <v>83</v>
      </c>
      <c r="E1473" s="64" t="s">
        <v>12146</v>
      </c>
    </row>
    <row r="1474" spans="1:5" ht="15" x14ac:dyDescent="0.2">
      <c r="A1474" s="60">
        <v>1473</v>
      </c>
      <c r="B1474" s="61">
        <v>17365</v>
      </c>
      <c r="C1474" s="62" t="s">
        <v>9481</v>
      </c>
      <c r="D1474" s="63">
        <v>84</v>
      </c>
      <c r="E1474" s="64" t="s">
        <v>12144</v>
      </c>
    </row>
    <row r="1475" spans="1:5" ht="15" x14ac:dyDescent="0.2">
      <c r="A1475" s="60">
        <v>1474</v>
      </c>
      <c r="B1475" s="61">
        <v>17430</v>
      </c>
      <c r="C1475" s="62" t="s">
        <v>9482</v>
      </c>
      <c r="D1475" s="63">
        <v>85</v>
      </c>
      <c r="E1475" s="64" t="s">
        <v>12136</v>
      </c>
    </row>
    <row r="1476" spans="1:5" ht="15" x14ac:dyDescent="0.2">
      <c r="A1476" s="60">
        <v>1475</v>
      </c>
      <c r="B1476" s="61">
        <v>17453</v>
      </c>
      <c r="C1476" s="62" t="s">
        <v>9483</v>
      </c>
      <c r="D1476" s="63">
        <v>86</v>
      </c>
      <c r="E1476" s="64" t="s">
        <v>13647</v>
      </c>
    </row>
    <row r="1477" spans="1:5" ht="15" x14ac:dyDescent="0.2">
      <c r="A1477" s="60">
        <v>1476</v>
      </c>
      <c r="B1477" s="61">
        <v>17912</v>
      </c>
      <c r="C1477" s="62" t="s">
        <v>11141</v>
      </c>
      <c r="D1477" s="63">
        <v>87</v>
      </c>
      <c r="E1477" s="64" t="s">
        <v>12144</v>
      </c>
    </row>
    <row r="1478" spans="1:5" ht="15" x14ac:dyDescent="0.2">
      <c r="A1478" s="60">
        <v>1477</v>
      </c>
      <c r="B1478" s="61">
        <v>18442</v>
      </c>
      <c r="C1478" s="62" t="s">
        <v>11142</v>
      </c>
      <c r="D1478" s="63">
        <v>88</v>
      </c>
      <c r="E1478" s="64" t="s">
        <v>12140</v>
      </c>
    </row>
    <row r="1479" spans="1:5" ht="15" x14ac:dyDescent="0.2">
      <c r="A1479" s="60">
        <v>1478</v>
      </c>
      <c r="B1479" s="61">
        <v>18444</v>
      </c>
      <c r="C1479" s="66" t="s">
        <v>11143</v>
      </c>
      <c r="D1479" s="63">
        <v>89</v>
      </c>
      <c r="E1479" s="64" t="s">
        <v>12159</v>
      </c>
    </row>
    <row r="1480" spans="1:5" ht="15" x14ac:dyDescent="0.2">
      <c r="A1480" s="60">
        <v>1479</v>
      </c>
      <c r="B1480" s="61">
        <v>18445</v>
      </c>
      <c r="C1480" s="66" t="s">
        <v>11144</v>
      </c>
      <c r="D1480" s="63">
        <v>90</v>
      </c>
      <c r="E1480" s="64" t="s">
        <v>12146</v>
      </c>
    </row>
    <row r="1481" spans="1:5" ht="15" x14ac:dyDescent="0.2">
      <c r="A1481" s="60">
        <v>1480</v>
      </c>
      <c r="B1481" s="61">
        <v>18760</v>
      </c>
      <c r="C1481" s="62" t="s">
        <v>11145</v>
      </c>
      <c r="D1481" s="63">
        <v>91</v>
      </c>
      <c r="E1481" s="64" t="s">
        <v>13766</v>
      </c>
    </row>
    <row r="1482" spans="1:5" ht="15" x14ac:dyDescent="0.2">
      <c r="A1482" s="60">
        <v>1481</v>
      </c>
      <c r="B1482" s="61">
        <v>19029</v>
      </c>
      <c r="C1482" s="62" t="s">
        <v>11146</v>
      </c>
      <c r="D1482" s="63">
        <v>92</v>
      </c>
      <c r="E1482" s="64" t="s">
        <v>14954</v>
      </c>
    </row>
    <row r="1483" spans="1:5" ht="15" x14ac:dyDescent="0.2">
      <c r="A1483" s="60">
        <v>1482</v>
      </c>
      <c r="B1483" s="61">
        <v>19115</v>
      </c>
      <c r="C1483" s="62" t="s">
        <v>11147</v>
      </c>
      <c r="D1483" s="63">
        <v>93</v>
      </c>
      <c r="E1483" s="65">
        <v>3</v>
      </c>
    </row>
    <row r="1484" spans="1:5" ht="15" x14ac:dyDescent="0.2">
      <c r="A1484" s="60">
        <v>1483</v>
      </c>
      <c r="B1484" s="61">
        <v>19209</v>
      </c>
      <c r="C1484" s="62" t="s">
        <v>11148</v>
      </c>
      <c r="D1484" s="63">
        <v>94</v>
      </c>
      <c r="E1484" s="64" t="s">
        <v>12146</v>
      </c>
    </row>
    <row r="1485" spans="1:5" ht="15" x14ac:dyDescent="0.2">
      <c r="A1485" s="60">
        <v>1484</v>
      </c>
      <c r="B1485" s="61">
        <v>19742</v>
      </c>
      <c r="C1485" s="62" t="s">
        <v>11149</v>
      </c>
      <c r="D1485" s="63">
        <v>95</v>
      </c>
      <c r="E1485" s="65">
        <v>3</v>
      </c>
    </row>
    <row r="1486" spans="1:5" ht="15" x14ac:dyDescent="0.2">
      <c r="A1486" s="60">
        <v>1485</v>
      </c>
      <c r="B1486" s="61">
        <v>19935</v>
      </c>
      <c r="C1486" s="62" t="s">
        <v>11150</v>
      </c>
      <c r="D1486" s="63">
        <v>96</v>
      </c>
      <c r="E1486" s="65">
        <v>5</v>
      </c>
    </row>
    <row r="1487" spans="1:5" ht="15" x14ac:dyDescent="0.2">
      <c r="A1487" s="60">
        <v>1486</v>
      </c>
      <c r="B1487" s="61">
        <v>19944</v>
      </c>
      <c r="C1487" s="62" t="s">
        <v>11151</v>
      </c>
      <c r="D1487" s="63">
        <v>97</v>
      </c>
      <c r="E1487" s="64" t="s">
        <v>12138</v>
      </c>
    </row>
    <row r="1488" spans="1:5" ht="15" x14ac:dyDescent="0.2">
      <c r="A1488" s="60">
        <v>1487</v>
      </c>
      <c r="B1488" s="61">
        <v>11168</v>
      </c>
      <c r="C1488" s="62" t="s">
        <v>11152</v>
      </c>
      <c r="D1488" s="63">
        <v>98</v>
      </c>
      <c r="E1488" s="64" t="s">
        <v>12142</v>
      </c>
    </row>
    <row r="1489" spans="1:5" ht="15" x14ac:dyDescent="0.2">
      <c r="A1489" s="60">
        <v>1488</v>
      </c>
      <c r="B1489" s="61">
        <v>12023</v>
      </c>
      <c r="C1489" s="62" t="s">
        <v>11153</v>
      </c>
      <c r="D1489" s="63">
        <v>99</v>
      </c>
      <c r="E1489" s="64" t="s">
        <v>12142</v>
      </c>
    </row>
    <row r="1490" spans="1:5" ht="15" x14ac:dyDescent="0.2">
      <c r="A1490" s="60">
        <v>1489</v>
      </c>
      <c r="B1490" s="61">
        <v>12520</v>
      </c>
      <c r="C1490" s="62" t="s">
        <v>14341</v>
      </c>
      <c r="D1490" s="63">
        <v>100</v>
      </c>
      <c r="E1490" s="64" t="s">
        <v>12136</v>
      </c>
    </row>
    <row r="1491" spans="1:5" ht="15" x14ac:dyDescent="0.2">
      <c r="A1491" s="60">
        <v>1490</v>
      </c>
      <c r="B1491" s="61">
        <v>12644</v>
      </c>
      <c r="C1491" s="62" t="s">
        <v>11154</v>
      </c>
      <c r="D1491" s="63">
        <v>101</v>
      </c>
      <c r="E1491" s="64" t="s">
        <v>12142</v>
      </c>
    </row>
    <row r="1492" spans="1:5" ht="15" x14ac:dyDescent="0.2">
      <c r="A1492" s="60">
        <v>1491</v>
      </c>
      <c r="B1492" s="61">
        <v>15025</v>
      </c>
      <c r="C1492" s="62" t="s">
        <v>11155</v>
      </c>
      <c r="D1492" s="63">
        <v>102</v>
      </c>
      <c r="E1492" s="64" t="s">
        <v>12142</v>
      </c>
    </row>
    <row r="1493" spans="1:5" ht="15" x14ac:dyDescent="0.2">
      <c r="A1493" s="60">
        <v>1492</v>
      </c>
      <c r="B1493" s="61">
        <v>15027</v>
      </c>
      <c r="C1493" s="62" t="s">
        <v>12553</v>
      </c>
      <c r="D1493" s="63">
        <v>103</v>
      </c>
      <c r="E1493" s="64" t="s">
        <v>12136</v>
      </c>
    </row>
    <row r="1494" spans="1:5" ht="15" x14ac:dyDescent="0.2">
      <c r="A1494" s="60">
        <v>1493</v>
      </c>
      <c r="B1494" s="61">
        <v>15029</v>
      </c>
      <c r="C1494" s="62" t="s">
        <v>12554</v>
      </c>
      <c r="D1494" s="63">
        <v>104</v>
      </c>
      <c r="E1494" s="64" t="s">
        <v>13651</v>
      </c>
    </row>
    <row r="1495" spans="1:5" ht="15" x14ac:dyDescent="0.2">
      <c r="A1495" s="60">
        <v>1494</v>
      </c>
      <c r="B1495" s="61">
        <v>15047</v>
      </c>
      <c r="C1495" s="62" t="s">
        <v>12555</v>
      </c>
      <c r="D1495" s="63">
        <v>105</v>
      </c>
      <c r="E1495" s="64" t="s">
        <v>12142</v>
      </c>
    </row>
    <row r="1496" spans="1:5" ht="15" x14ac:dyDescent="0.2">
      <c r="A1496" s="60">
        <v>1495</v>
      </c>
      <c r="B1496" s="61">
        <v>15060</v>
      </c>
      <c r="C1496" s="62" t="s">
        <v>12556</v>
      </c>
      <c r="D1496" s="63">
        <v>106</v>
      </c>
      <c r="E1496" s="64" t="s">
        <v>14954</v>
      </c>
    </row>
    <row r="1497" spans="1:5" ht="15" x14ac:dyDescent="0.2">
      <c r="A1497" s="60">
        <v>1496</v>
      </c>
      <c r="B1497" s="61">
        <v>15236</v>
      </c>
      <c r="C1497" s="62" t="s">
        <v>12557</v>
      </c>
      <c r="D1497" s="63">
        <v>107</v>
      </c>
      <c r="E1497" s="64" t="s">
        <v>13651</v>
      </c>
    </row>
    <row r="1498" spans="1:5" ht="15" x14ac:dyDescent="0.2">
      <c r="A1498" s="60">
        <v>1497</v>
      </c>
      <c r="B1498" s="61">
        <v>16501</v>
      </c>
      <c r="C1498" s="62" t="s">
        <v>12558</v>
      </c>
      <c r="D1498" s="63">
        <v>108</v>
      </c>
      <c r="E1498" s="64" t="s">
        <v>14954</v>
      </c>
    </row>
    <row r="1499" spans="1:5" ht="15" x14ac:dyDescent="0.2">
      <c r="A1499" s="60">
        <v>1498</v>
      </c>
      <c r="B1499" s="61">
        <v>17100</v>
      </c>
      <c r="C1499" s="62" t="s">
        <v>12559</v>
      </c>
      <c r="D1499" s="63">
        <v>109</v>
      </c>
      <c r="E1499" s="64" t="s">
        <v>12142</v>
      </c>
    </row>
    <row r="1500" spans="1:5" ht="15" x14ac:dyDescent="0.2">
      <c r="A1500" s="60">
        <v>1499</v>
      </c>
      <c r="B1500" s="61">
        <v>17805</v>
      </c>
      <c r="C1500" s="62" t="s">
        <v>12560</v>
      </c>
      <c r="D1500" s="63">
        <v>110</v>
      </c>
      <c r="E1500" s="64" t="s">
        <v>12142</v>
      </c>
    </row>
    <row r="1501" spans="1:5" ht="15" x14ac:dyDescent="0.2">
      <c r="A1501" s="60">
        <v>1500</v>
      </c>
      <c r="B1501" s="61">
        <v>18211</v>
      </c>
      <c r="C1501" s="62" t="s">
        <v>12561</v>
      </c>
      <c r="D1501" s="63">
        <v>111</v>
      </c>
      <c r="E1501" s="64" t="s">
        <v>12159</v>
      </c>
    </row>
    <row r="1502" spans="1:5" ht="15" x14ac:dyDescent="0.2">
      <c r="A1502" s="60">
        <v>1501</v>
      </c>
      <c r="B1502" s="61">
        <v>18214</v>
      </c>
      <c r="C1502" s="66" t="s">
        <v>12562</v>
      </c>
      <c r="D1502" s="63">
        <v>112</v>
      </c>
      <c r="E1502" s="64" t="s">
        <v>12159</v>
      </c>
    </row>
    <row r="1503" spans="1:5" ht="15" x14ac:dyDescent="0.2">
      <c r="A1503" s="60">
        <v>1502</v>
      </c>
      <c r="B1503" s="61">
        <v>18481</v>
      </c>
      <c r="C1503" s="62" t="s">
        <v>12563</v>
      </c>
      <c r="D1503" s="63">
        <v>113</v>
      </c>
      <c r="E1503" s="64" t="s">
        <v>13651</v>
      </c>
    </row>
    <row r="1504" spans="1:5" ht="15" x14ac:dyDescent="0.2">
      <c r="A1504" s="60">
        <v>1503</v>
      </c>
      <c r="B1504" s="61">
        <v>10019</v>
      </c>
      <c r="C1504" s="66" t="s">
        <v>12564</v>
      </c>
      <c r="D1504" s="63">
        <v>114</v>
      </c>
      <c r="E1504" s="64" t="s">
        <v>12144</v>
      </c>
    </row>
    <row r="1505" spans="1:5" ht="15" x14ac:dyDescent="0.2">
      <c r="A1505" s="60">
        <v>1504</v>
      </c>
      <c r="B1505" s="61">
        <v>10039</v>
      </c>
      <c r="C1505" s="62" t="s">
        <v>9953</v>
      </c>
      <c r="D1505" s="63">
        <v>115</v>
      </c>
      <c r="E1505" s="64" t="s">
        <v>12142</v>
      </c>
    </row>
    <row r="1506" spans="1:5" ht="15" x14ac:dyDescent="0.2">
      <c r="A1506" s="60">
        <v>1505</v>
      </c>
      <c r="B1506" s="61">
        <v>10633</v>
      </c>
      <c r="C1506" s="62" t="s">
        <v>9954</v>
      </c>
      <c r="D1506" s="63">
        <v>116</v>
      </c>
      <c r="E1506" s="65">
        <v>4</v>
      </c>
    </row>
    <row r="1507" spans="1:5" ht="15" x14ac:dyDescent="0.2">
      <c r="A1507" s="60">
        <v>1506</v>
      </c>
      <c r="B1507" s="61">
        <v>11395</v>
      </c>
      <c r="C1507" s="62" t="s">
        <v>9955</v>
      </c>
      <c r="D1507" s="63">
        <v>117</v>
      </c>
      <c r="E1507" s="64" t="s">
        <v>12144</v>
      </c>
    </row>
    <row r="1508" spans="1:5" ht="15" x14ac:dyDescent="0.2">
      <c r="A1508" s="60">
        <v>1507</v>
      </c>
      <c r="B1508" s="61">
        <v>11980</v>
      </c>
      <c r="C1508" s="62" t="s">
        <v>9956</v>
      </c>
      <c r="D1508" s="63">
        <v>118</v>
      </c>
      <c r="E1508" s="64" t="s">
        <v>12144</v>
      </c>
    </row>
    <row r="1509" spans="1:5" ht="15" x14ac:dyDescent="0.2">
      <c r="A1509" s="60">
        <v>1508</v>
      </c>
      <c r="B1509" s="61">
        <v>12182</v>
      </c>
      <c r="C1509" s="62" t="s">
        <v>9957</v>
      </c>
      <c r="D1509" s="63">
        <v>119</v>
      </c>
      <c r="E1509" s="64" t="s">
        <v>13647</v>
      </c>
    </row>
    <row r="1510" spans="1:5" ht="15" x14ac:dyDescent="0.2">
      <c r="A1510" s="60">
        <v>1509</v>
      </c>
      <c r="B1510" s="61">
        <v>12420</v>
      </c>
      <c r="C1510" s="62" t="s">
        <v>9958</v>
      </c>
      <c r="D1510" s="63">
        <v>120</v>
      </c>
      <c r="E1510" s="64" t="s">
        <v>13647</v>
      </c>
    </row>
    <row r="1511" spans="1:5" ht="15" x14ac:dyDescent="0.2">
      <c r="A1511" s="60">
        <v>1510</v>
      </c>
      <c r="B1511" s="61">
        <v>12542</v>
      </c>
      <c r="C1511" s="62" t="s">
        <v>9959</v>
      </c>
      <c r="D1511" s="63">
        <v>121</v>
      </c>
      <c r="E1511" s="64" t="s">
        <v>13647</v>
      </c>
    </row>
    <row r="1512" spans="1:5" ht="15" x14ac:dyDescent="0.2">
      <c r="A1512" s="60">
        <v>1511</v>
      </c>
      <c r="B1512" s="61">
        <v>12585</v>
      </c>
      <c r="C1512" s="62" t="s">
        <v>9960</v>
      </c>
      <c r="D1512" s="63">
        <v>122</v>
      </c>
      <c r="E1512" s="64" t="s">
        <v>12104</v>
      </c>
    </row>
    <row r="1513" spans="1:5" ht="15" x14ac:dyDescent="0.2">
      <c r="A1513" s="60">
        <v>1512</v>
      </c>
      <c r="B1513" s="61">
        <v>12610</v>
      </c>
      <c r="C1513" s="66" t="s">
        <v>9961</v>
      </c>
      <c r="D1513" s="63">
        <v>123</v>
      </c>
      <c r="E1513" s="64" t="s">
        <v>12159</v>
      </c>
    </row>
    <row r="1514" spans="1:5" ht="15" x14ac:dyDescent="0.2">
      <c r="A1514" s="60">
        <v>1513</v>
      </c>
      <c r="B1514" s="61">
        <v>12930</v>
      </c>
      <c r="C1514" s="62" t="s">
        <v>9962</v>
      </c>
      <c r="D1514" s="63">
        <v>124</v>
      </c>
      <c r="E1514" s="64" t="s">
        <v>12159</v>
      </c>
    </row>
    <row r="1515" spans="1:5" ht="15" x14ac:dyDescent="0.2">
      <c r="A1515" s="60">
        <v>1514</v>
      </c>
      <c r="B1515" s="61">
        <v>13388</v>
      </c>
      <c r="C1515" s="62" t="s">
        <v>9963</v>
      </c>
      <c r="D1515" s="63">
        <v>125</v>
      </c>
      <c r="E1515" s="64" t="s">
        <v>14951</v>
      </c>
    </row>
    <row r="1516" spans="1:5" ht="15" x14ac:dyDescent="0.2">
      <c r="A1516" s="60">
        <v>1515</v>
      </c>
      <c r="B1516" s="61">
        <v>13874</v>
      </c>
      <c r="C1516" s="62" t="s">
        <v>9964</v>
      </c>
      <c r="D1516" s="63">
        <v>126</v>
      </c>
      <c r="E1516" s="64" t="s">
        <v>14951</v>
      </c>
    </row>
    <row r="1517" spans="1:5" ht="15" x14ac:dyDescent="0.2">
      <c r="A1517" s="60">
        <v>1516</v>
      </c>
      <c r="B1517" s="61">
        <v>13880</v>
      </c>
      <c r="C1517" s="62" t="s">
        <v>9965</v>
      </c>
      <c r="D1517" s="63">
        <v>127</v>
      </c>
      <c r="E1517" s="64" t="s">
        <v>12146</v>
      </c>
    </row>
    <row r="1518" spans="1:5" ht="15" x14ac:dyDescent="0.2">
      <c r="A1518" s="60">
        <v>1517</v>
      </c>
      <c r="B1518" s="61">
        <v>14460</v>
      </c>
      <c r="C1518" s="62" t="s">
        <v>11156</v>
      </c>
      <c r="D1518" s="63">
        <v>128</v>
      </c>
      <c r="E1518" s="64" t="s">
        <v>12140</v>
      </c>
    </row>
    <row r="1519" spans="1:5" ht="15" x14ac:dyDescent="0.2">
      <c r="A1519" s="60">
        <v>1518</v>
      </c>
      <c r="B1519" s="61">
        <v>14905</v>
      </c>
      <c r="C1519" s="62" t="s">
        <v>9991</v>
      </c>
      <c r="D1519" s="63">
        <v>129</v>
      </c>
      <c r="E1519" s="64" t="s">
        <v>12138</v>
      </c>
    </row>
    <row r="1520" spans="1:5" ht="15" x14ac:dyDescent="0.2">
      <c r="A1520" s="60">
        <v>1519</v>
      </c>
      <c r="B1520" s="61">
        <v>14975</v>
      </c>
      <c r="C1520" s="62" t="s">
        <v>11215</v>
      </c>
      <c r="D1520" s="63">
        <v>130</v>
      </c>
      <c r="E1520" s="64" t="s">
        <v>12106</v>
      </c>
    </row>
    <row r="1521" spans="1:5" ht="15" x14ac:dyDescent="0.2">
      <c r="A1521" s="60">
        <v>1520</v>
      </c>
      <c r="B1521" s="61">
        <v>15006</v>
      </c>
      <c r="C1521" s="62" t="s">
        <v>11216</v>
      </c>
      <c r="D1521" s="63">
        <v>131</v>
      </c>
      <c r="E1521" s="64" t="s">
        <v>12146</v>
      </c>
    </row>
    <row r="1522" spans="1:5" ht="15" x14ac:dyDescent="0.2">
      <c r="A1522" s="60">
        <v>1521</v>
      </c>
      <c r="B1522" s="61">
        <v>15010</v>
      </c>
      <c r="C1522" s="62" t="s">
        <v>11217</v>
      </c>
      <c r="D1522" s="63">
        <v>132</v>
      </c>
      <c r="E1522" s="64" t="s">
        <v>12140</v>
      </c>
    </row>
    <row r="1523" spans="1:5" ht="15" x14ac:dyDescent="0.2">
      <c r="A1523" s="60">
        <v>1522</v>
      </c>
      <c r="B1523" s="61">
        <v>15015</v>
      </c>
      <c r="C1523" s="62" t="s">
        <v>11218</v>
      </c>
      <c r="D1523" s="63">
        <v>133</v>
      </c>
      <c r="E1523" s="64" t="s">
        <v>12146</v>
      </c>
    </row>
    <row r="1524" spans="1:5" ht="15" x14ac:dyDescent="0.2">
      <c r="A1524" s="60">
        <v>1523</v>
      </c>
      <c r="B1524" s="61">
        <v>15145</v>
      </c>
      <c r="C1524" s="62" t="s">
        <v>11219</v>
      </c>
      <c r="D1524" s="63">
        <v>134</v>
      </c>
      <c r="E1524" s="64" t="s">
        <v>14954</v>
      </c>
    </row>
    <row r="1525" spans="1:5" ht="15" x14ac:dyDescent="0.2">
      <c r="A1525" s="60">
        <v>1524</v>
      </c>
      <c r="B1525" s="61">
        <v>15432</v>
      </c>
      <c r="C1525" s="62" t="s">
        <v>11220</v>
      </c>
      <c r="D1525" s="63">
        <v>135</v>
      </c>
      <c r="E1525" s="64" t="s">
        <v>12144</v>
      </c>
    </row>
    <row r="1526" spans="1:5" ht="15" x14ac:dyDescent="0.2">
      <c r="A1526" s="60">
        <v>1525</v>
      </c>
      <c r="B1526" s="61">
        <v>16640</v>
      </c>
      <c r="C1526" s="62" t="s">
        <v>11221</v>
      </c>
      <c r="D1526" s="63">
        <v>136</v>
      </c>
      <c r="E1526" s="64" t="s">
        <v>12146</v>
      </c>
    </row>
    <row r="1527" spans="1:5" ht="15" x14ac:dyDescent="0.2">
      <c r="A1527" s="60">
        <v>1526</v>
      </c>
      <c r="B1527" s="61">
        <v>16972</v>
      </c>
      <c r="C1527" s="62" t="s">
        <v>11222</v>
      </c>
      <c r="D1527" s="63">
        <v>137</v>
      </c>
      <c r="E1527" s="64" t="s">
        <v>12142</v>
      </c>
    </row>
    <row r="1528" spans="1:5" ht="15" x14ac:dyDescent="0.2">
      <c r="A1528" s="60">
        <v>1527</v>
      </c>
      <c r="B1528" s="61">
        <v>17138</v>
      </c>
      <c r="C1528" s="62" t="s">
        <v>11223</v>
      </c>
      <c r="D1528" s="63">
        <v>138</v>
      </c>
      <c r="E1528" s="64" t="s">
        <v>12140</v>
      </c>
    </row>
    <row r="1529" spans="1:5" ht="15" x14ac:dyDescent="0.2">
      <c r="A1529" s="60">
        <v>1528</v>
      </c>
      <c r="B1529" s="61">
        <v>17156</v>
      </c>
      <c r="C1529" s="62" t="s">
        <v>11224</v>
      </c>
      <c r="D1529" s="63">
        <v>139</v>
      </c>
      <c r="E1529" s="64" t="s">
        <v>12159</v>
      </c>
    </row>
    <row r="1530" spans="1:5" ht="15" x14ac:dyDescent="0.2">
      <c r="A1530" s="60">
        <v>1529</v>
      </c>
      <c r="B1530" s="61">
        <v>17211</v>
      </c>
      <c r="C1530" s="62" t="s">
        <v>11225</v>
      </c>
      <c r="D1530" s="63">
        <v>140</v>
      </c>
      <c r="E1530" s="64" t="s">
        <v>12159</v>
      </c>
    </row>
    <row r="1531" spans="1:5" ht="15" x14ac:dyDescent="0.2">
      <c r="A1531" s="60">
        <v>1530</v>
      </c>
      <c r="B1531" s="61">
        <v>17238</v>
      </c>
      <c r="C1531" s="62" t="s">
        <v>11226</v>
      </c>
      <c r="D1531" s="63">
        <v>141</v>
      </c>
      <c r="E1531" s="64" t="s">
        <v>12144</v>
      </c>
    </row>
    <row r="1532" spans="1:5" ht="15" x14ac:dyDescent="0.2">
      <c r="A1532" s="60">
        <v>1531</v>
      </c>
      <c r="B1532" s="61">
        <v>17695</v>
      </c>
      <c r="C1532" s="62" t="s">
        <v>11227</v>
      </c>
      <c r="D1532" s="63">
        <v>142</v>
      </c>
      <c r="E1532" s="64" t="s">
        <v>12140</v>
      </c>
    </row>
    <row r="1533" spans="1:5" ht="15" x14ac:dyDescent="0.2">
      <c r="A1533" s="60">
        <v>1532</v>
      </c>
      <c r="B1533" s="61">
        <v>18140</v>
      </c>
      <c r="C1533" s="62" t="s">
        <v>11228</v>
      </c>
      <c r="D1533" s="63">
        <v>143</v>
      </c>
      <c r="E1533" s="64" t="s">
        <v>14954</v>
      </c>
    </row>
    <row r="1534" spans="1:5" ht="15" x14ac:dyDescent="0.2">
      <c r="A1534" s="60">
        <v>1533</v>
      </c>
      <c r="B1534" s="61">
        <v>18256</v>
      </c>
      <c r="C1534" s="66" t="s">
        <v>11229</v>
      </c>
      <c r="D1534" s="63">
        <v>144</v>
      </c>
      <c r="E1534" s="64" t="s">
        <v>13651</v>
      </c>
    </row>
    <row r="1535" spans="1:5" ht="15" x14ac:dyDescent="0.2">
      <c r="A1535" s="60">
        <v>1534</v>
      </c>
      <c r="B1535" s="61">
        <v>18262</v>
      </c>
      <c r="C1535" s="62" t="s">
        <v>11169</v>
      </c>
      <c r="D1535" s="63">
        <v>145</v>
      </c>
      <c r="E1535" s="64" t="s">
        <v>12136</v>
      </c>
    </row>
    <row r="1536" spans="1:5" ht="15" x14ac:dyDescent="0.2">
      <c r="A1536" s="60">
        <v>1535</v>
      </c>
      <c r="B1536" s="61">
        <v>18310</v>
      </c>
      <c r="C1536" s="62" t="s">
        <v>11170</v>
      </c>
      <c r="D1536" s="63">
        <v>146</v>
      </c>
      <c r="E1536" s="64" t="s">
        <v>12136</v>
      </c>
    </row>
    <row r="1537" spans="1:5" ht="15" x14ac:dyDescent="0.2">
      <c r="A1537" s="60">
        <v>1536</v>
      </c>
      <c r="B1537" s="61">
        <v>19003</v>
      </c>
      <c r="C1537" s="62" t="s">
        <v>10575</v>
      </c>
      <c r="D1537" s="63">
        <v>147</v>
      </c>
      <c r="E1537" s="64" t="s">
        <v>10576</v>
      </c>
    </row>
    <row r="1538" spans="1:5" ht="15" x14ac:dyDescent="0.2">
      <c r="A1538" s="60">
        <v>1537</v>
      </c>
      <c r="B1538" s="61">
        <v>19357</v>
      </c>
      <c r="C1538" s="62" t="s">
        <v>10577</v>
      </c>
      <c r="D1538" s="63">
        <v>148</v>
      </c>
      <c r="E1538" s="64" t="s">
        <v>12140</v>
      </c>
    </row>
    <row r="1539" spans="1:5" ht="15" x14ac:dyDescent="0.2">
      <c r="A1539" s="60">
        <v>1538</v>
      </c>
      <c r="B1539" s="61">
        <v>19693</v>
      </c>
      <c r="C1539" s="62" t="s">
        <v>10578</v>
      </c>
      <c r="D1539" s="63">
        <v>149</v>
      </c>
      <c r="E1539" s="64" t="s">
        <v>10434</v>
      </c>
    </row>
    <row r="1540" spans="1:5" ht="15" x14ac:dyDescent="0.2">
      <c r="A1540" s="60">
        <v>1539</v>
      </c>
      <c r="B1540" s="61">
        <v>19762</v>
      </c>
      <c r="C1540" s="62" t="s">
        <v>10579</v>
      </c>
      <c r="D1540" s="63">
        <v>150</v>
      </c>
      <c r="E1540" s="64" t="s">
        <v>12142</v>
      </c>
    </row>
    <row r="1541" spans="1:5" ht="15" x14ac:dyDescent="0.2">
      <c r="A1541" s="60">
        <v>1540</v>
      </c>
      <c r="B1541" s="61">
        <v>19764</v>
      </c>
      <c r="C1541" s="62" t="s">
        <v>10580</v>
      </c>
      <c r="D1541" s="63">
        <v>151</v>
      </c>
      <c r="E1541" s="64" t="s">
        <v>12140</v>
      </c>
    </row>
    <row r="1542" spans="1:5" ht="15" x14ac:dyDescent="0.2">
      <c r="A1542" s="60">
        <v>1541</v>
      </c>
      <c r="B1542" s="70">
        <v>69</v>
      </c>
      <c r="C1542" s="62" t="s">
        <v>10581</v>
      </c>
      <c r="D1542" s="63">
        <v>1</v>
      </c>
      <c r="E1542" s="64" t="s">
        <v>12140</v>
      </c>
    </row>
    <row r="1543" spans="1:5" ht="15" x14ac:dyDescent="0.2">
      <c r="A1543" s="60">
        <v>1542</v>
      </c>
      <c r="B1543" s="61">
        <v>11627</v>
      </c>
      <c r="C1543" s="62" t="s">
        <v>10582</v>
      </c>
      <c r="D1543" s="63">
        <v>2</v>
      </c>
      <c r="E1543" s="64" t="s">
        <v>12142</v>
      </c>
    </row>
    <row r="1544" spans="1:5" ht="15" x14ac:dyDescent="0.2">
      <c r="A1544" s="60">
        <v>1543</v>
      </c>
      <c r="B1544" s="61">
        <v>11760</v>
      </c>
      <c r="C1544" s="62" t="s">
        <v>10583</v>
      </c>
      <c r="D1544" s="63">
        <v>3</v>
      </c>
      <c r="E1544" s="64" t="s">
        <v>12144</v>
      </c>
    </row>
    <row r="1545" spans="1:5" ht="15" x14ac:dyDescent="0.2">
      <c r="A1545" s="60">
        <v>1544</v>
      </c>
      <c r="B1545" s="61">
        <v>12064</v>
      </c>
      <c r="C1545" s="62" t="s">
        <v>10584</v>
      </c>
      <c r="D1545" s="63">
        <v>4</v>
      </c>
      <c r="E1545" s="64" t="s">
        <v>12159</v>
      </c>
    </row>
    <row r="1546" spans="1:5" ht="15" x14ac:dyDescent="0.2">
      <c r="A1546" s="60">
        <v>1545</v>
      </c>
      <c r="B1546" s="61">
        <v>12172</v>
      </c>
      <c r="C1546" s="62" t="s">
        <v>10585</v>
      </c>
      <c r="D1546" s="63">
        <v>5</v>
      </c>
      <c r="E1546" s="64" t="s">
        <v>12140</v>
      </c>
    </row>
    <row r="1547" spans="1:5" ht="15" x14ac:dyDescent="0.2">
      <c r="A1547" s="60">
        <v>1546</v>
      </c>
      <c r="B1547" s="61">
        <v>12518</v>
      </c>
      <c r="C1547" s="62" t="s">
        <v>10586</v>
      </c>
      <c r="D1547" s="63">
        <v>6</v>
      </c>
      <c r="E1547" s="64" t="s">
        <v>12159</v>
      </c>
    </row>
    <row r="1548" spans="1:5" ht="15" x14ac:dyDescent="0.2">
      <c r="A1548" s="60">
        <v>1547</v>
      </c>
      <c r="B1548" s="61">
        <v>12582</v>
      </c>
      <c r="C1548" s="62" t="s">
        <v>10587</v>
      </c>
      <c r="D1548" s="63">
        <v>7</v>
      </c>
      <c r="E1548" s="64" t="s">
        <v>12138</v>
      </c>
    </row>
    <row r="1549" spans="1:5" ht="15" x14ac:dyDescent="0.2">
      <c r="A1549" s="60">
        <v>1548</v>
      </c>
      <c r="B1549" s="61">
        <v>12648</v>
      </c>
      <c r="C1549" s="62" t="s">
        <v>10588</v>
      </c>
      <c r="D1549" s="63">
        <v>8</v>
      </c>
      <c r="E1549" s="64" t="s">
        <v>12140</v>
      </c>
    </row>
    <row r="1550" spans="1:5" ht="15" x14ac:dyDescent="0.2">
      <c r="A1550" s="60">
        <v>1549</v>
      </c>
      <c r="B1550" s="61">
        <v>12865</v>
      </c>
      <c r="C1550" s="62" t="s">
        <v>10589</v>
      </c>
      <c r="D1550" s="63">
        <v>9</v>
      </c>
      <c r="E1550" s="64" t="s">
        <v>12140</v>
      </c>
    </row>
    <row r="1551" spans="1:5" ht="15" x14ac:dyDescent="0.2">
      <c r="A1551" s="60">
        <v>1550</v>
      </c>
      <c r="B1551" s="61">
        <v>12950</v>
      </c>
      <c r="C1551" s="62" t="s">
        <v>10590</v>
      </c>
      <c r="D1551" s="63">
        <v>10</v>
      </c>
      <c r="E1551" s="64" t="s">
        <v>12138</v>
      </c>
    </row>
    <row r="1552" spans="1:5" ht="15" x14ac:dyDescent="0.2">
      <c r="A1552" s="60">
        <v>1551</v>
      </c>
      <c r="B1552" s="61">
        <v>13049</v>
      </c>
      <c r="C1552" s="62" t="s">
        <v>10591</v>
      </c>
      <c r="D1552" s="63">
        <v>11</v>
      </c>
      <c r="E1552" s="64" t="s">
        <v>12106</v>
      </c>
    </row>
    <row r="1553" spans="1:5" ht="15" x14ac:dyDescent="0.2">
      <c r="A1553" s="60">
        <v>1552</v>
      </c>
      <c r="B1553" s="61">
        <v>13462</v>
      </c>
      <c r="C1553" s="62" t="s">
        <v>10592</v>
      </c>
      <c r="D1553" s="63">
        <v>12</v>
      </c>
      <c r="E1553" s="64" t="s">
        <v>12142</v>
      </c>
    </row>
    <row r="1554" spans="1:5" ht="15" x14ac:dyDescent="0.2">
      <c r="A1554" s="60">
        <v>1553</v>
      </c>
      <c r="B1554" s="61">
        <v>14893</v>
      </c>
      <c r="C1554" s="62" t="s">
        <v>10593</v>
      </c>
      <c r="D1554" s="63">
        <v>13</v>
      </c>
      <c r="E1554" s="64" t="s">
        <v>12142</v>
      </c>
    </row>
    <row r="1555" spans="1:5" ht="15" x14ac:dyDescent="0.2">
      <c r="A1555" s="60">
        <v>1554</v>
      </c>
      <c r="B1555" s="61">
        <v>14928</v>
      </c>
      <c r="C1555" s="66" t="s">
        <v>12016</v>
      </c>
      <c r="D1555" s="63">
        <v>14</v>
      </c>
      <c r="E1555" s="64" t="s">
        <v>11001</v>
      </c>
    </row>
    <row r="1556" spans="1:5" ht="15" x14ac:dyDescent="0.2">
      <c r="A1556" s="60">
        <v>1555</v>
      </c>
      <c r="B1556" s="61">
        <v>14995</v>
      </c>
      <c r="C1556" s="62" t="s">
        <v>11009</v>
      </c>
      <c r="D1556" s="63">
        <v>15</v>
      </c>
      <c r="E1556" s="64" t="s">
        <v>10885</v>
      </c>
    </row>
    <row r="1557" spans="1:5" ht="15" x14ac:dyDescent="0.2">
      <c r="A1557" s="60">
        <v>1556</v>
      </c>
      <c r="B1557" s="61">
        <v>15038</v>
      </c>
      <c r="C1557" s="62" t="s">
        <v>11010</v>
      </c>
      <c r="D1557" s="63">
        <v>16</v>
      </c>
      <c r="E1557" s="64" t="s">
        <v>12136</v>
      </c>
    </row>
    <row r="1558" spans="1:5" ht="15" x14ac:dyDescent="0.2">
      <c r="A1558" s="60">
        <v>1557</v>
      </c>
      <c r="B1558" s="61">
        <v>15105</v>
      </c>
      <c r="C1558" s="62" t="s">
        <v>11011</v>
      </c>
      <c r="D1558" s="63">
        <v>17</v>
      </c>
      <c r="E1558" s="64" t="s">
        <v>12138</v>
      </c>
    </row>
    <row r="1559" spans="1:5" ht="15" x14ac:dyDescent="0.2">
      <c r="A1559" s="60">
        <v>1558</v>
      </c>
      <c r="B1559" s="61">
        <v>15242</v>
      </c>
      <c r="C1559" s="62" t="s">
        <v>11012</v>
      </c>
      <c r="D1559" s="63">
        <v>18</v>
      </c>
      <c r="E1559" s="64" t="s">
        <v>12144</v>
      </c>
    </row>
    <row r="1560" spans="1:5" ht="15" x14ac:dyDescent="0.2">
      <c r="A1560" s="60">
        <v>1559</v>
      </c>
      <c r="B1560" s="61">
        <v>15452</v>
      </c>
      <c r="C1560" s="62" t="s">
        <v>11013</v>
      </c>
      <c r="D1560" s="63">
        <v>19</v>
      </c>
      <c r="E1560" s="64" t="s">
        <v>12142</v>
      </c>
    </row>
    <row r="1561" spans="1:5" ht="15" x14ac:dyDescent="0.2">
      <c r="A1561" s="60">
        <v>1560</v>
      </c>
      <c r="B1561" s="61">
        <v>15914</v>
      </c>
      <c r="C1561" s="62" t="s">
        <v>12420</v>
      </c>
      <c r="D1561" s="63">
        <v>20</v>
      </c>
      <c r="E1561" s="64" t="s">
        <v>12138</v>
      </c>
    </row>
    <row r="1562" spans="1:5" ht="15" x14ac:dyDescent="0.2">
      <c r="A1562" s="60">
        <v>1561</v>
      </c>
      <c r="B1562" s="61">
        <v>15916</v>
      </c>
      <c r="C1562" s="62" t="s">
        <v>12421</v>
      </c>
      <c r="D1562" s="63">
        <v>21</v>
      </c>
      <c r="E1562" s="64" t="s">
        <v>12153</v>
      </c>
    </row>
    <row r="1563" spans="1:5" ht="15" x14ac:dyDescent="0.2">
      <c r="A1563" s="60">
        <v>1562</v>
      </c>
      <c r="B1563" s="61">
        <v>16137</v>
      </c>
      <c r="C1563" s="62" t="s">
        <v>12422</v>
      </c>
      <c r="D1563" s="63">
        <v>22</v>
      </c>
      <c r="E1563" s="64" t="s">
        <v>12140</v>
      </c>
    </row>
    <row r="1564" spans="1:5" ht="15" x14ac:dyDescent="0.2">
      <c r="A1564" s="60">
        <v>1563</v>
      </c>
      <c r="B1564" s="61">
        <v>17016</v>
      </c>
      <c r="C1564" s="62" t="s">
        <v>13728</v>
      </c>
      <c r="D1564" s="63">
        <v>23</v>
      </c>
      <c r="E1564" s="64" t="s">
        <v>12142</v>
      </c>
    </row>
    <row r="1565" spans="1:5" ht="15" x14ac:dyDescent="0.2">
      <c r="A1565" s="60">
        <v>1564</v>
      </c>
      <c r="B1565" s="61">
        <v>17405</v>
      </c>
      <c r="C1565" s="62" t="s">
        <v>13729</v>
      </c>
      <c r="D1565" s="63">
        <v>24</v>
      </c>
      <c r="E1565" s="64" t="s">
        <v>12142</v>
      </c>
    </row>
    <row r="1566" spans="1:5" ht="15" x14ac:dyDescent="0.2">
      <c r="A1566" s="60">
        <v>1565</v>
      </c>
      <c r="B1566" s="61">
        <v>17424</v>
      </c>
      <c r="C1566" s="62" t="s">
        <v>12924</v>
      </c>
      <c r="D1566" s="63">
        <v>25</v>
      </c>
      <c r="E1566" s="64" t="s">
        <v>12142</v>
      </c>
    </row>
    <row r="1567" spans="1:5" ht="15" x14ac:dyDescent="0.2">
      <c r="A1567" s="60">
        <v>1566</v>
      </c>
      <c r="B1567" s="61">
        <v>17906</v>
      </c>
      <c r="C1567" s="62" t="s">
        <v>13730</v>
      </c>
      <c r="D1567" s="63">
        <v>26</v>
      </c>
      <c r="E1567" s="64" t="s">
        <v>12159</v>
      </c>
    </row>
    <row r="1568" spans="1:5" ht="15" x14ac:dyDescent="0.2">
      <c r="A1568" s="60">
        <v>1567</v>
      </c>
      <c r="B1568" s="61">
        <v>18021</v>
      </c>
      <c r="C1568" s="62" t="s">
        <v>13731</v>
      </c>
      <c r="D1568" s="63">
        <v>27</v>
      </c>
      <c r="E1568" s="64" t="s">
        <v>12159</v>
      </c>
    </row>
    <row r="1569" spans="1:5" ht="15" x14ac:dyDescent="0.2">
      <c r="A1569" s="60">
        <v>1568</v>
      </c>
      <c r="B1569" s="61">
        <v>18023</v>
      </c>
      <c r="C1569" s="62" t="s">
        <v>13732</v>
      </c>
      <c r="D1569" s="63">
        <v>28</v>
      </c>
      <c r="E1569" s="64" t="s">
        <v>12106</v>
      </c>
    </row>
    <row r="1570" spans="1:5" ht="15" x14ac:dyDescent="0.2">
      <c r="A1570" s="60">
        <v>1569</v>
      </c>
      <c r="B1570" s="61">
        <v>18068</v>
      </c>
      <c r="C1570" s="62" t="s">
        <v>13733</v>
      </c>
      <c r="D1570" s="63">
        <v>29</v>
      </c>
      <c r="E1570" s="64" t="s">
        <v>12136</v>
      </c>
    </row>
    <row r="1571" spans="1:5" ht="15" x14ac:dyDescent="0.2">
      <c r="A1571" s="60">
        <v>1570</v>
      </c>
      <c r="B1571" s="61">
        <v>18654</v>
      </c>
      <c r="C1571" s="62" t="s">
        <v>13734</v>
      </c>
      <c r="D1571" s="63">
        <v>30</v>
      </c>
      <c r="E1571" s="64" t="s">
        <v>12142</v>
      </c>
    </row>
    <row r="1572" spans="1:5" ht="15" x14ac:dyDescent="0.2">
      <c r="A1572" s="60">
        <v>1571</v>
      </c>
      <c r="B1572" s="61">
        <v>18933</v>
      </c>
      <c r="C1572" s="62" t="s">
        <v>13735</v>
      </c>
      <c r="D1572" s="63">
        <v>31</v>
      </c>
      <c r="E1572" s="64" t="s">
        <v>13647</v>
      </c>
    </row>
    <row r="1573" spans="1:5" ht="15" x14ac:dyDescent="0.2">
      <c r="A1573" s="60">
        <v>1572</v>
      </c>
      <c r="B1573" s="61">
        <v>19190</v>
      </c>
      <c r="C1573" s="62" t="s">
        <v>11230</v>
      </c>
      <c r="D1573" s="63">
        <v>32</v>
      </c>
      <c r="E1573" s="64" t="s">
        <v>12138</v>
      </c>
    </row>
    <row r="1574" spans="1:5" ht="15" x14ac:dyDescent="0.2">
      <c r="A1574" s="60">
        <v>1573</v>
      </c>
      <c r="B1574" s="61">
        <v>19539</v>
      </c>
      <c r="C1574" s="62" t="s">
        <v>11231</v>
      </c>
      <c r="D1574" s="63">
        <v>33</v>
      </c>
      <c r="E1574" s="64" t="s">
        <v>12142</v>
      </c>
    </row>
    <row r="1575" spans="1:5" ht="15" x14ac:dyDescent="0.2">
      <c r="A1575" s="60">
        <v>1574</v>
      </c>
      <c r="B1575" s="61">
        <v>19645</v>
      </c>
      <c r="C1575" s="62" t="s">
        <v>11232</v>
      </c>
      <c r="D1575" s="63">
        <v>34</v>
      </c>
      <c r="E1575" s="64" t="s">
        <v>13651</v>
      </c>
    </row>
    <row r="1576" spans="1:5" ht="15" x14ac:dyDescent="0.2">
      <c r="A1576" s="60">
        <v>1575</v>
      </c>
      <c r="B1576" s="61">
        <v>19973</v>
      </c>
      <c r="C1576" s="62" t="s">
        <v>11233</v>
      </c>
      <c r="D1576" s="63">
        <v>35</v>
      </c>
      <c r="E1576" s="64" t="s">
        <v>12153</v>
      </c>
    </row>
    <row r="1577" spans="1:5" ht="15" x14ac:dyDescent="0.2">
      <c r="A1577" s="60">
        <v>1576</v>
      </c>
      <c r="B1577" s="61">
        <v>10127</v>
      </c>
      <c r="C1577" s="62" t="s">
        <v>11234</v>
      </c>
      <c r="D1577" s="63">
        <v>36</v>
      </c>
      <c r="E1577" s="64" t="s">
        <v>14951</v>
      </c>
    </row>
    <row r="1578" spans="1:5" ht="15" x14ac:dyDescent="0.2">
      <c r="A1578" s="60">
        <v>1577</v>
      </c>
      <c r="B1578" s="61">
        <v>10523</v>
      </c>
      <c r="C1578" s="62" t="s">
        <v>11235</v>
      </c>
      <c r="D1578" s="63">
        <v>37</v>
      </c>
      <c r="E1578" s="64" t="s">
        <v>12104</v>
      </c>
    </row>
    <row r="1579" spans="1:5" ht="15" x14ac:dyDescent="0.2">
      <c r="A1579" s="60">
        <v>1578</v>
      </c>
      <c r="B1579" s="61">
        <v>10631</v>
      </c>
      <c r="C1579" s="62" t="s">
        <v>11236</v>
      </c>
      <c r="D1579" s="63">
        <v>38</v>
      </c>
      <c r="E1579" s="64" t="s">
        <v>13766</v>
      </c>
    </row>
    <row r="1580" spans="1:5" ht="15" x14ac:dyDescent="0.2">
      <c r="A1580" s="60">
        <v>1579</v>
      </c>
      <c r="B1580" s="61">
        <v>10635</v>
      </c>
      <c r="C1580" s="62" t="s">
        <v>11237</v>
      </c>
      <c r="D1580" s="63">
        <v>39</v>
      </c>
      <c r="E1580" s="64" t="s">
        <v>14951</v>
      </c>
    </row>
    <row r="1581" spans="1:5" ht="15" x14ac:dyDescent="0.2">
      <c r="A1581" s="60">
        <v>1580</v>
      </c>
      <c r="B1581" s="61">
        <v>10645</v>
      </c>
      <c r="C1581" s="62" t="s">
        <v>11238</v>
      </c>
      <c r="D1581" s="63">
        <v>40</v>
      </c>
      <c r="E1581" s="64" t="s">
        <v>12104</v>
      </c>
    </row>
    <row r="1582" spans="1:5" ht="15" x14ac:dyDescent="0.2">
      <c r="A1582" s="60">
        <v>1581</v>
      </c>
      <c r="B1582" s="61">
        <v>10661</v>
      </c>
      <c r="C1582" s="62" t="s">
        <v>11239</v>
      </c>
      <c r="D1582" s="63">
        <v>41</v>
      </c>
      <c r="E1582" s="64" t="s">
        <v>12140</v>
      </c>
    </row>
    <row r="1583" spans="1:5" ht="15" x14ac:dyDescent="0.2">
      <c r="A1583" s="60">
        <v>1582</v>
      </c>
      <c r="B1583" s="61">
        <v>16624</v>
      </c>
      <c r="C1583" s="66" t="s">
        <v>11240</v>
      </c>
      <c r="D1583" s="63">
        <v>42</v>
      </c>
      <c r="E1583" s="64" t="s">
        <v>12138</v>
      </c>
    </row>
    <row r="1584" spans="1:5" ht="15" x14ac:dyDescent="0.2">
      <c r="A1584" s="60">
        <v>1583</v>
      </c>
      <c r="B1584" s="61">
        <v>16647</v>
      </c>
      <c r="C1584" s="62" t="s">
        <v>11241</v>
      </c>
      <c r="D1584" s="63">
        <v>43</v>
      </c>
      <c r="E1584" s="64" t="s">
        <v>12106</v>
      </c>
    </row>
    <row r="1585" spans="1:5" ht="15" x14ac:dyDescent="0.2">
      <c r="A1585" s="60">
        <v>1584</v>
      </c>
      <c r="B1585" s="61">
        <v>19661</v>
      </c>
      <c r="C1585" s="66" t="s">
        <v>12041</v>
      </c>
      <c r="D1585" s="63">
        <v>44</v>
      </c>
      <c r="E1585" s="64" t="s">
        <v>12138</v>
      </c>
    </row>
    <row r="1586" spans="1:5" ht="15" x14ac:dyDescent="0.2">
      <c r="A1586" s="60">
        <v>1585</v>
      </c>
      <c r="B1586" s="61">
        <v>11982</v>
      </c>
      <c r="C1586" s="62" t="s">
        <v>12042</v>
      </c>
      <c r="D1586" s="63">
        <v>45</v>
      </c>
      <c r="E1586" s="64" t="s">
        <v>12140</v>
      </c>
    </row>
    <row r="1587" spans="1:5" ht="15" x14ac:dyDescent="0.2">
      <c r="A1587" s="60">
        <v>1586</v>
      </c>
      <c r="B1587" s="61">
        <v>13110</v>
      </c>
      <c r="C1587" s="62" t="s">
        <v>12043</v>
      </c>
      <c r="D1587" s="63">
        <v>46</v>
      </c>
      <c r="E1587" s="64" t="s">
        <v>12136</v>
      </c>
    </row>
    <row r="1588" spans="1:5" ht="15" x14ac:dyDescent="0.2">
      <c r="A1588" s="60">
        <v>1587</v>
      </c>
      <c r="B1588" s="61">
        <v>15511</v>
      </c>
      <c r="C1588" s="66" t="s">
        <v>12044</v>
      </c>
      <c r="D1588" s="63">
        <v>47</v>
      </c>
      <c r="E1588" s="64" t="s">
        <v>12153</v>
      </c>
    </row>
    <row r="1589" spans="1:5" ht="15" x14ac:dyDescent="0.2">
      <c r="A1589" s="60">
        <v>1588</v>
      </c>
      <c r="B1589" s="61">
        <v>15582</v>
      </c>
      <c r="C1589" s="62" t="s">
        <v>12045</v>
      </c>
      <c r="D1589" s="63">
        <v>48</v>
      </c>
      <c r="E1589" s="64" t="s">
        <v>12153</v>
      </c>
    </row>
    <row r="1590" spans="1:5" ht="15" x14ac:dyDescent="0.2">
      <c r="A1590" s="60">
        <v>1589</v>
      </c>
      <c r="B1590" s="61">
        <v>15707</v>
      </c>
      <c r="C1590" s="62" t="s">
        <v>12046</v>
      </c>
      <c r="D1590" s="63">
        <v>49</v>
      </c>
      <c r="E1590" s="64" t="s">
        <v>12106</v>
      </c>
    </row>
    <row r="1591" spans="1:5" ht="15" x14ac:dyDescent="0.2">
      <c r="A1591" s="60">
        <v>1590</v>
      </c>
      <c r="B1591" s="61">
        <v>15800</v>
      </c>
      <c r="C1591" s="62" t="s">
        <v>12047</v>
      </c>
      <c r="D1591" s="63">
        <v>50</v>
      </c>
      <c r="E1591" s="64" t="s">
        <v>13680</v>
      </c>
    </row>
    <row r="1592" spans="1:5" ht="15" x14ac:dyDescent="0.2">
      <c r="A1592" s="60">
        <v>1591</v>
      </c>
      <c r="B1592" s="61">
        <v>15858</v>
      </c>
      <c r="C1592" s="62" t="s">
        <v>10613</v>
      </c>
      <c r="D1592" s="63">
        <v>51</v>
      </c>
      <c r="E1592" s="64" t="s">
        <v>12104</v>
      </c>
    </row>
    <row r="1593" spans="1:5" ht="15" x14ac:dyDescent="0.2">
      <c r="A1593" s="60">
        <v>1592</v>
      </c>
      <c r="B1593" s="61">
        <v>16211</v>
      </c>
      <c r="C1593" s="62" t="s">
        <v>10614</v>
      </c>
      <c r="D1593" s="63">
        <v>52</v>
      </c>
      <c r="E1593" s="64" t="s">
        <v>12106</v>
      </c>
    </row>
    <row r="1594" spans="1:5" ht="15" x14ac:dyDescent="0.2">
      <c r="A1594" s="60">
        <v>1593</v>
      </c>
      <c r="B1594" s="61">
        <v>18439</v>
      </c>
      <c r="C1594" s="62" t="s">
        <v>10615</v>
      </c>
      <c r="D1594" s="63">
        <v>53</v>
      </c>
      <c r="E1594" s="64" t="s">
        <v>12146</v>
      </c>
    </row>
    <row r="1595" spans="1:5" ht="15" x14ac:dyDescent="0.2">
      <c r="A1595" s="60">
        <v>1594</v>
      </c>
      <c r="B1595" s="61">
        <v>19461</v>
      </c>
      <c r="C1595" s="62" t="s">
        <v>10616</v>
      </c>
      <c r="D1595" s="63">
        <v>54</v>
      </c>
      <c r="E1595" s="64" t="s">
        <v>12104</v>
      </c>
    </row>
    <row r="1596" spans="1:5" ht="15" x14ac:dyDescent="0.2">
      <c r="A1596" s="60">
        <v>1595</v>
      </c>
      <c r="B1596" s="61">
        <v>19952</v>
      </c>
      <c r="C1596" s="62" t="s">
        <v>11242</v>
      </c>
      <c r="D1596" s="63">
        <v>55</v>
      </c>
      <c r="E1596" s="64" t="s">
        <v>12140</v>
      </c>
    </row>
    <row r="1597" spans="1:5" ht="15" x14ac:dyDescent="0.2">
      <c r="A1597" s="60">
        <v>1596</v>
      </c>
      <c r="B1597" s="61">
        <v>14566</v>
      </c>
      <c r="C1597" s="62" t="s">
        <v>11243</v>
      </c>
      <c r="D1597" s="63">
        <v>56</v>
      </c>
      <c r="E1597" s="64" t="s">
        <v>12140</v>
      </c>
    </row>
    <row r="1598" spans="1:5" ht="15" x14ac:dyDescent="0.2">
      <c r="A1598" s="60">
        <v>1597</v>
      </c>
      <c r="B1598" s="61">
        <v>16257</v>
      </c>
      <c r="C1598" s="62" t="s">
        <v>11244</v>
      </c>
      <c r="D1598" s="63">
        <v>57</v>
      </c>
      <c r="E1598" s="64" t="s">
        <v>12153</v>
      </c>
    </row>
    <row r="1599" spans="1:5" ht="15" x14ac:dyDescent="0.2">
      <c r="A1599" s="60">
        <v>1598</v>
      </c>
      <c r="B1599" s="61">
        <v>12255</v>
      </c>
      <c r="C1599" s="62" t="s">
        <v>11245</v>
      </c>
      <c r="D1599" s="63">
        <v>58</v>
      </c>
      <c r="E1599" s="64" t="s">
        <v>12142</v>
      </c>
    </row>
    <row r="1600" spans="1:5" ht="15" x14ac:dyDescent="0.2">
      <c r="A1600" s="60">
        <v>1599</v>
      </c>
      <c r="B1600" s="61">
        <v>12722</v>
      </c>
      <c r="C1600" s="62" t="s">
        <v>11246</v>
      </c>
      <c r="D1600" s="63">
        <v>59</v>
      </c>
      <c r="E1600" s="65">
        <v>2</v>
      </c>
    </row>
    <row r="1601" spans="1:5" ht="15" x14ac:dyDescent="0.2">
      <c r="A1601" s="60">
        <v>1600</v>
      </c>
      <c r="B1601" s="61">
        <v>14845</v>
      </c>
      <c r="C1601" s="62" t="s">
        <v>11247</v>
      </c>
      <c r="D1601" s="63">
        <v>60</v>
      </c>
      <c r="E1601" s="64" t="s">
        <v>14951</v>
      </c>
    </row>
    <row r="1602" spans="1:5" ht="15" x14ac:dyDescent="0.2">
      <c r="A1602" s="60">
        <v>1601</v>
      </c>
      <c r="B1602" s="61">
        <v>16464</v>
      </c>
      <c r="C1602" s="62" t="s">
        <v>11248</v>
      </c>
      <c r="D1602" s="63">
        <v>61</v>
      </c>
      <c r="E1602" s="64" t="s">
        <v>13647</v>
      </c>
    </row>
    <row r="1603" spans="1:5" ht="15" x14ac:dyDescent="0.2">
      <c r="A1603" s="60">
        <v>1602</v>
      </c>
      <c r="B1603" s="61">
        <v>17209</v>
      </c>
      <c r="C1603" s="62" t="s">
        <v>11249</v>
      </c>
      <c r="D1603" s="63">
        <v>62</v>
      </c>
      <c r="E1603" s="64" t="s">
        <v>12142</v>
      </c>
    </row>
    <row r="1604" spans="1:5" ht="15" x14ac:dyDescent="0.2">
      <c r="A1604" s="60">
        <v>1603</v>
      </c>
      <c r="B1604" s="61">
        <v>18249</v>
      </c>
      <c r="C1604" s="62" t="s">
        <v>11250</v>
      </c>
      <c r="D1604" s="63">
        <v>63</v>
      </c>
      <c r="E1604" s="64" t="s">
        <v>12142</v>
      </c>
    </row>
    <row r="1605" spans="1:5" ht="15" x14ac:dyDescent="0.2">
      <c r="A1605" s="60">
        <v>1604</v>
      </c>
      <c r="B1605" s="61">
        <v>19228</v>
      </c>
      <c r="C1605" s="62" t="s">
        <v>11251</v>
      </c>
      <c r="D1605" s="63">
        <v>64</v>
      </c>
      <c r="E1605" s="64" t="s">
        <v>13647</v>
      </c>
    </row>
    <row r="1606" spans="1:5" ht="15" x14ac:dyDescent="0.2">
      <c r="A1606" s="60">
        <v>1605</v>
      </c>
      <c r="B1606" s="61">
        <v>15738</v>
      </c>
      <c r="C1606" s="66" t="s">
        <v>11252</v>
      </c>
      <c r="D1606" s="63">
        <v>65</v>
      </c>
      <c r="E1606" s="64" t="s">
        <v>12144</v>
      </c>
    </row>
    <row r="1607" spans="1:5" ht="15" x14ac:dyDescent="0.2">
      <c r="A1607" s="60">
        <v>1606</v>
      </c>
      <c r="B1607" s="61">
        <v>15750</v>
      </c>
      <c r="C1607" s="66" t="s">
        <v>11253</v>
      </c>
      <c r="D1607" s="63">
        <v>66</v>
      </c>
      <c r="E1607" s="64" t="s">
        <v>12140</v>
      </c>
    </row>
    <row r="1608" spans="1:5" ht="15" x14ac:dyDescent="0.2">
      <c r="A1608" s="60">
        <v>1607</v>
      </c>
      <c r="B1608" s="61">
        <v>19946</v>
      </c>
      <c r="C1608" s="62" t="s">
        <v>11254</v>
      </c>
      <c r="D1608" s="63">
        <v>67</v>
      </c>
      <c r="E1608" s="64" t="s">
        <v>12140</v>
      </c>
    </row>
    <row r="1609" spans="1:5" ht="15" x14ac:dyDescent="0.2">
      <c r="A1609" s="60">
        <v>1608</v>
      </c>
      <c r="B1609" s="61">
        <v>11974</v>
      </c>
      <c r="C1609" s="62" t="s">
        <v>11255</v>
      </c>
      <c r="D1609" s="63">
        <v>68</v>
      </c>
      <c r="E1609" s="64" t="s">
        <v>12144</v>
      </c>
    </row>
    <row r="1610" spans="1:5" ht="15" x14ac:dyDescent="0.2">
      <c r="A1610" s="60">
        <v>1609</v>
      </c>
      <c r="B1610" s="61">
        <v>12001</v>
      </c>
      <c r="C1610" s="62" t="s">
        <v>11256</v>
      </c>
      <c r="D1610" s="63">
        <v>69</v>
      </c>
      <c r="E1610" s="64" t="s">
        <v>12144</v>
      </c>
    </row>
    <row r="1611" spans="1:5" ht="15" x14ac:dyDescent="0.2">
      <c r="A1611" s="60">
        <v>1610</v>
      </c>
      <c r="B1611" s="61">
        <v>16795</v>
      </c>
      <c r="C1611" s="62" t="s">
        <v>11257</v>
      </c>
      <c r="D1611" s="63">
        <v>70</v>
      </c>
      <c r="E1611" s="64" t="s">
        <v>12144</v>
      </c>
    </row>
    <row r="1612" spans="1:5" ht="15" x14ac:dyDescent="0.2">
      <c r="A1612" s="60">
        <v>1611</v>
      </c>
      <c r="B1612" s="61">
        <v>19200</v>
      </c>
      <c r="C1612" s="62" t="s">
        <v>15576</v>
      </c>
      <c r="D1612" s="63">
        <v>71</v>
      </c>
      <c r="E1612" s="64" t="s">
        <v>12144</v>
      </c>
    </row>
    <row r="1613" spans="1:5" ht="15" x14ac:dyDescent="0.2">
      <c r="A1613" s="60">
        <v>1612</v>
      </c>
      <c r="B1613" s="61">
        <v>19378</v>
      </c>
      <c r="C1613" s="62" t="s">
        <v>11258</v>
      </c>
      <c r="D1613" s="63">
        <v>72</v>
      </c>
      <c r="E1613" s="65">
        <v>3</v>
      </c>
    </row>
    <row r="1614" spans="1:5" ht="15" x14ac:dyDescent="0.2">
      <c r="A1614" s="60">
        <v>1613</v>
      </c>
      <c r="B1614" s="61">
        <v>19445</v>
      </c>
      <c r="C1614" s="62" t="s">
        <v>11259</v>
      </c>
      <c r="D1614" s="63">
        <v>73</v>
      </c>
      <c r="E1614" s="64" t="s">
        <v>12144</v>
      </c>
    </row>
    <row r="1615" spans="1:5" ht="15" x14ac:dyDescent="0.2">
      <c r="A1615" s="60">
        <v>1614</v>
      </c>
      <c r="B1615" s="61">
        <v>11328</v>
      </c>
      <c r="C1615" s="62" t="s">
        <v>11260</v>
      </c>
      <c r="D1615" s="63">
        <v>74</v>
      </c>
      <c r="E1615" s="64" t="s">
        <v>13647</v>
      </c>
    </row>
    <row r="1616" spans="1:5" ht="15" x14ac:dyDescent="0.2">
      <c r="A1616" s="60">
        <v>1615</v>
      </c>
      <c r="B1616" s="61">
        <v>13401</v>
      </c>
      <c r="C1616" s="62" t="s">
        <v>11261</v>
      </c>
      <c r="D1616" s="63">
        <v>75</v>
      </c>
      <c r="E1616" s="64" t="s">
        <v>12159</v>
      </c>
    </row>
    <row r="1617" spans="1:5" ht="15" x14ac:dyDescent="0.2">
      <c r="A1617" s="60">
        <v>1616</v>
      </c>
      <c r="B1617" s="61">
        <v>14660</v>
      </c>
      <c r="C1617" s="62" t="s">
        <v>11270</v>
      </c>
      <c r="D1617" s="63">
        <v>76</v>
      </c>
      <c r="E1617" s="64" t="s">
        <v>12138</v>
      </c>
    </row>
    <row r="1618" spans="1:5" ht="15" x14ac:dyDescent="0.2">
      <c r="A1618" s="60">
        <v>1617</v>
      </c>
      <c r="B1618" s="61">
        <v>15187</v>
      </c>
      <c r="C1618" s="62" t="s">
        <v>11271</v>
      </c>
      <c r="D1618" s="63">
        <v>77</v>
      </c>
      <c r="E1618" s="64" t="s">
        <v>12159</v>
      </c>
    </row>
    <row r="1619" spans="1:5" ht="15" x14ac:dyDescent="0.2">
      <c r="A1619" s="60">
        <v>1618</v>
      </c>
      <c r="B1619" s="61">
        <v>17949</v>
      </c>
      <c r="C1619" s="62" t="s">
        <v>11272</v>
      </c>
      <c r="D1619" s="63">
        <v>78</v>
      </c>
      <c r="E1619" s="64" t="s">
        <v>13647</v>
      </c>
    </row>
    <row r="1620" spans="1:5" ht="15" x14ac:dyDescent="0.2">
      <c r="A1620" s="60">
        <v>1619</v>
      </c>
      <c r="B1620" s="61">
        <v>19192</v>
      </c>
      <c r="C1620" s="62" t="s">
        <v>11273</v>
      </c>
      <c r="D1620" s="63">
        <v>79</v>
      </c>
      <c r="E1620" s="64" t="s">
        <v>12144</v>
      </c>
    </row>
    <row r="1621" spans="1:5" ht="15" x14ac:dyDescent="0.2">
      <c r="A1621" s="60">
        <v>1620</v>
      </c>
      <c r="B1621" s="61">
        <v>19425</v>
      </c>
      <c r="C1621" s="62" t="s">
        <v>11274</v>
      </c>
      <c r="D1621" s="63">
        <v>80</v>
      </c>
      <c r="E1621" s="64" t="s">
        <v>12159</v>
      </c>
    </row>
    <row r="1622" spans="1:5" ht="15" x14ac:dyDescent="0.2">
      <c r="A1622" s="60">
        <v>1621</v>
      </c>
      <c r="B1622" s="61">
        <v>10065</v>
      </c>
      <c r="C1622" s="62" t="s">
        <v>11275</v>
      </c>
      <c r="D1622" s="63">
        <v>81</v>
      </c>
      <c r="E1622" s="64" t="s">
        <v>12138</v>
      </c>
    </row>
    <row r="1623" spans="1:5" ht="15" x14ac:dyDescent="0.2">
      <c r="A1623" s="60">
        <v>1622</v>
      </c>
      <c r="B1623" s="61">
        <v>10653</v>
      </c>
      <c r="C1623" s="62" t="s">
        <v>11276</v>
      </c>
      <c r="D1623" s="63">
        <v>82</v>
      </c>
      <c r="E1623" s="64" t="s">
        <v>12140</v>
      </c>
    </row>
    <row r="1624" spans="1:5" ht="15" x14ac:dyDescent="0.2">
      <c r="A1624" s="60">
        <v>1623</v>
      </c>
      <c r="B1624" s="61">
        <v>10655</v>
      </c>
      <c r="C1624" s="62" t="s">
        <v>11277</v>
      </c>
      <c r="D1624" s="63">
        <v>83</v>
      </c>
      <c r="E1624" s="65">
        <v>2</v>
      </c>
    </row>
    <row r="1625" spans="1:5" ht="15" x14ac:dyDescent="0.2">
      <c r="A1625" s="60">
        <v>1624</v>
      </c>
      <c r="B1625" s="61">
        <v>10939</v>
      </c>
      <c r="C1625" s="66" t="s">
        <v>11278</v>
      </c>
      <c r="D1625" s="63">
        <v>84</v>
      </c>
      <c r="E1625" s="64" t="s">
        <v>12144</v>
      </c>
    </row>
    <row r="1626" spans="1:5" ht="15" x14ac:dyDescent="0.2">
      <c r="A1626" s="60">
        <v>1625</v>
      </c>
      <c r="B1626" s="61">
        <v>11390</v>
      </c>
      <c r="C1626" s="62" t="s">
        <v>11279</v>
      </c>
      <c r="D1626" s="63">
        <v>85</v>
      </c>
      <c r="E1626" s="64" t="s">
        <v>12140</v>
      </c>
    </row>
    <row r="1627" spans="1:5" ht="15" x14ac:dyDescent="0.2">
      <c r="A1627" s="60">
        <v>1626</v>
      </c>
      <c r="B1627" s="61">
        <v>12576</v>
      </c>
      <c r="C1627" s="62" t="s">
        <v>11280</v>
      </c>
      <c r="D1627" s="63">
        <v>86</v>
      </c>
      <c r="E1627" s="64" t="s">
        <v>12140</v>
      </c>
    </row>
    <row r="1628" spans="1:5" ht="15" x14ac:dyDescent="0.2">
      <c r="A1628" s="60">
        <v>1627</v>
      </c>
      <c r="B1628" s="61">
        <v>12603</v>
      </c>
      <c r="C1628" s="62" t="s">
        <v>11281</v>
      </c>
      <c r="D1628" s="63">
        <v>87</v>
      </c>
      <c r="E1628" s="64" t="s">
        <v>12159</v>
      </c>
    </row>
    <row r="1629" spans="1:5" ht="15" x14ac:dyDescent="0.2">
      <c r="A1629" s="60">
        <v>1628</v>
      </c>
      <c r="B1629" s="61">
        <v>12790</v>
      </c>
      <c r="C1629" s="66" t="s">
        <v>11282</v>
      </c>
      <c r="D1629" s="63">
        <v>88</v>
      </c>
      <c r="E1629" s="64" t="s">
        <v>12144</v>
      </c>
    </row>
    <row r="1630" spans="1:5" ht="15" x14ac:dyDescent="0.2">
      <c r="A1630" s="60">
        <v>1629</v>
      </c>
      <c r="B1630" s="61">
        <v>14631</v>
      </c>
      <c r="C1630" s="62" t="s">
        <v>11283</v>
      </c>
      <c r="D1630" s="63">
        <v>89</v>
      </c>
      <c r="E1630" s="64" t="s">
        <v>12144</v>
      </c>
    </row>
    <row r="1631" spans="1:5" ht="15" x14ac:dyDescent="0.2">
      <c r="A1631" s="60">
        <v>1630</v>
      </c>
      <c r="B1631" s="61">
        <v>16649</v>
      </c>
      <c r="C1631" s="62" t="s">
        <v>11284</v>
      </c>
      <c r="D1631" s="63">
        <v>90</v>
      </c>
      <c r="E1631" s="64" t="s">
        <v>12140</v>
      </c>
    </row>
    <row r="1632" spans="1:5" ht="15" x14ac:dyDescent="0.2">
      <c r="A1632" s="60">
        <v>1631</v>
      </c>
      <c r="B1632" s="61">
        <v>18138</v>
      </c>
      <c r="C1632" s="62" t="s">
        <v>11285</v>
      </c>
      <c r="D1632" s="63">
        <v>91</v>
      </c>
      <c r="E1632" s="64" t="s">
        <v>12144</v>
      </c>
    </row>
    <row r="1633" spans="1:5" ht="15" x14ac:dyDescent="0.2">
      <c r="A1633" s="60">
        <v>1632</v>
      </c>
      <c r="B1633" s="61">
        <v>18331</v>
      </c>
      <c r="C1633" s="62" t="s">
        <v>11286</v>
      </c>
      <c r="D1633" s="63">
        <v>92</v>
      </c>
      <c r="E1633" s="64" t="s">
        <v>12146</v>
      </c>
    </row>
    <row r="1634" spans="1:5" ht="15" x14ac:dyDescent="0.2">
      <c r="A1634" s="60">
        <v>1633</v>
      </c>
      <c r="B1634" s="61">
        <v>19102</v>
      </c>
      <c r="C1634" s="62" t="s">
        <v>11287</v>
      </c>
      <c r="D1634" s="63">
        <v>93</v>
      </c>
      <c r="E1634" s="64" t="s">
        <v>12142</v>
      </c>
    </row>
    <row r="1635" spans="1:5" ht="15" x14ac:dyDescent="0.2">
      <c r="A1635" s="60">
        <v>1634</v>
      </c>
      <c r="B1635" s="61">
        <v>19106</v>
      </c>
      <c r="C1635" s="62" t="s">
        <v>11288</v>
      </c>
      <c r="D1635" s="63">
        <v>94</v>
      </c>
      <c r="E1635" s="65">
        <v>2</v>
      </c>
    </row>
    <row r="1636" spans="1:5" ht="15" x14ac:dyDescent="0.2">
      <c r="A1636" s="60">
        <v>1635</v>
      </c>
      <c r="B1636" s="61">
        <v>19188</v>
      </c>
      <c r="C1636" s="62" t="s">
        <v>11289</v>
      </c>
      <c r="D1636" s="63">
        <v>95</v>
      </c>
      <c r="E1636" s="65">
        <v>3</v>
      </c>
    </row>
    <row r="1637" spans="1:5" ht="15" x14ac:dyDescent="0.2">
      <c r="A1637" s="60">
        <v>1636</v>
      </c>
      <c r="B1637" s="61">
        <v>19432</v>
      </c>
      <c r="C1637" s="62" t="s">
        <v>11290</v>
      </c>
      <c r="D1637" s="63">
        <v>96</v>
      </c>
      <c r="E1637" s="64" t="s">
        <v>12140</v>
      </c>
    </row>
    <row r="1638" spans="1:5" ht="15" x14ac:dyDescent="0.2">
      <c r="A1638" s="60">
        <v>1637</v>
      </c>
      <c r="B1638" s="61">
        <v>19686</v>
      </c>
      <c r="C1638" s="62" t="s">
        <v>11291</v>
      </c>
      <c r="D1638" s="63">
        <v>97</v>
      </c>
      <c r="E1638" s="64" t="s">
        <v>14951</v>
      </c>
    </row>
    <row r="1639" spans="1:5" ht="15" x14ac:dyDescent="0.2">
      <c r="A1639" s="60">
        <v>1638</v>
      </c>
      <c r="B1639" s="61">
        <v>11976</v>
      </c>
      <c r="C1639" s="62" t="s">
        <v>11292</v>
      </c>
      <c r="D1639" s="63">
        <v>98</v>
      </c>
      <c r="E1639" s="64" t="s">
        <v>12138</v>
      </c>
    </row>
    <row r="1640" spans="1:5" ht="15" x14ac:dyDescent="0.2">
      <c r="A1640" s="60">
        <v>1639</v>
      </c>
      <c r="B1640" s="61">
        <v>11985</v>
      </c>
      <c r="C1640" s="62" t="s">
        <v>11293</v>
      </c>
      <c r="D1640" s="63">
        <v>99</v>
      </c>
      <c r="E1640" s="64" t="s">
        <v>12159</v>
      </c>
    </row>
    <row r="1641" spans="1:5" ht="15" x14ac:dyDescent="0.2">
      <c r="A1641" s="60">
        <v>1640</v>
      </c>
      <c r="B1641" s="61">
        <v>12021</v>
      </c>
      <c r="C1641" s="62" t="s">
        <v>11294</v>
      </c>
      <c r="D1641" s="63">
        <v>100</v>
      </c>
      <c r="E1641" s="64" t="s">
        <v>12142</v>
      </c>
    </row>
    <row r="1642" spans="1:5" ht="15" x14ac:dyDescent="0.2">
      <c r="A1642" s="60">
        <v>1641</v>
      </c>
      <c r="B1642" s="61">
        <v>12187</v>
      </c>
      <c r="C1642" s="62" t="s">
        <v>10029</v>
      </c>
      <c r="D1642" s="63">
        <v>101</v>
      </c>
      <c r="E1642" s="65">
        <v>2</v>
      </c>
    </row>
    <row r="1643" spans="1:5" ht="15" x14ac:dyDescent="0.2">
      <c r="A1643" s="60">
        <v>1642</v>
      </c>
      <c r="B1643" s="61">
        <v>12656</v>
      </c>
      <c r="C1643" s="66" t="s">
        <v>10030</v>
      </c>
      <c r="D1643" s="63">
        <v>102</v>
      </c>
      <c r="E1643" s="65">
        <v>5</v>
      </c>
    </row>
    <row r="1644" spans="1:5" ht="15" x14ac:dyDescent="0.2">
      <c r="A1644" s="60">
        <v>1643</v>
      </c>
      <c r="B1644" s="61">
        <v>14566</v>
      </c>
      <c r="C1644" s="62" t="s">
        <v>10031</v>
      </c>
      <c r="D1644" s="63">
        <v>103</v>
      </c>
      <c r="E1644" s="64" t="s">
        <v>12138</v>
      </c>
    </row>
    <row r="1645" spans="1:5" ht="15" x14ac:dyDescent="0.2">
      <c r="A1645" s="60">
        <v>1644</v>
      </c>
      <c r="B1645" s="61">
        <v>14646</v>
      </c>
      <c r="C1645" s="66" t="s">
        <v>10032</v>
      </c>
      <c r="D1645" s="63">
        <v>104</v>
      </c>
      <c r="E1645" s="64" t="s">
        <v>14951</v>
      </c>
    </row>
    <row r="1646" spans="1:5" ht="15" x14ac:dyDescent="0.2">
      <c r="A1646" s="60">
        <v>1645</v>
      </c>
      <c r="B1646" s="61">
        <v>14903</v>
      </c>
      <c r="C1646" s="62" t="s">
        <v>10033</v>
      </c>
      <c r="D1646" s="63">
        <v>105</v>
      </c>
      <c r="E1646" s="64" t="s">
        <v>12106</v>
      </c>
    </row>
    <row r="1647" spans="1:5" ht="15" x14ac:dyDescent="0.2">
      <c r="A1647" s="60">
        <v>1646</v>
      </c>
      <c r="B1647" s="61">
        <v>15173</v>
      </c>
      <c r="C1647" s="62" t="s">
        <v>10034</v>
      </c>
      <c r="D1647" s="63">
        <v>106</v>
      </c>
      <c r="E1647" s="65">
        <v>2</v>
      </c>
    </row>
    <row r="1648" spans="1:5" ht="15" x14ac:dyDescent="0.2">
      <c r="A1648" s="60">
        <v>1647</v>
      </c>
      <c r="B1648" s="61">
        <v>15826</v>
      </c>
      <c r="C1648" s="62" t="s">
        <v>10035</v>
      </c>
      <c r="D1648" s="63">
        <v>107</v>
      </c>
      <c r="E1648" s="65">
        <v>4</v>
      </c>
    </row>
    <row r="1649" spans="1:5" ht="15" x14ac:dyDescent="0.2">
      <c r="A1649" s="60">
        <v>1648</v>
      </c>
      <c r="B1649" s="61">
        <v>16373</v>
      </c>
      <c r="C1649" s="66" t="s">
        <v>10036</v>
      </c>
      <c r="D1649" s="63">
        <v>108</v>
      </c>
      <c r="E1649" s="64" t="s">
        <v>12138</v>
      </c>
    </row>
    <row r="1650" spans="1:5" ht="15" x14ac:dyDescent="0.2">
      <c r="A1650" s="60">
        <v>1649</v>
      </c>
      <c r="B1650" s="61">
        <v>17479</v>
      </c>
      <c r="C1650" s="62" t="s">
        <v>10037</v>
      </c>
      <c r="D1650" s="63">
        <v>109</v>
      </c>
      <c r="E1650" s="64" t="s">
        <v>13647</v>
      </c>
    </row>
    <row r="1651" spans="1:5" ht="15" x14ac:dyDescent="0.2">
      <c r="A1651" s="60">
        <v>1650</v>
      </c>
      <c r="B1651" s="61">
        <v>17791</v>
      </c>
      <c r="C1651" s="62" t="s">
        <v>10681</v>
      </c>
      <c r="D1651" s="63">
        <v>110</v>
      </c>
      <c r="E1651" s="65">
        <v>3</v>
      </c>
    </row>
    <row r="1652" spans="1:5" ht="15" x14ac:dyDescent="0.2">
      <c r="A1652" s="60">
        <v>1651</v>
      </c>
      <c r="B1652" s="61">
        <v>18196</v>
      </c>
      <c r="C1652" s="66" t="s">
        <v>10682</v>
      </c>
      <c r="D1652" s="63">
        <v>111</v>
      </c>
      <c r="E1652" s="64" t="s">
        <v>12104</v>
      </c>
    </row>
    <row r="1653" spans="1:5" ht="15" x14ac:dyDescent="0.2">
      <c r="A1653" s="60">
        <v>1652</v>
      </c>
      <c r="B1653" s="61">
        <v>19712</v>
      </c>
      <c r="C1653" s="62" t="s">
        <v>10684</v>
      </c>
      <c r="D1653" s="63">
        <v>112</v>
      </c>
      <c r="E1653" s="64" t="s">
        <v>12140</v>
      </c>
    </row>
    <row r="1654" spans="1:5" ht="15" x14ac:dyDescent="0.2">
      <c r="A1654" s="60">
        <v>1653</v>
      </c>
      <c r="B1654" s="61">
        <v>10043</v>
      </c>
      <c r="C1654" s="62" t="s">
        <v>10685</v>
      </c>
      <c r="D1654" s="63">
        <v>113</v>
      </c>
      <c r="E1654" s="64" t="s">
        <v>12146</v>
      </c>
    </row>
    <row r="1655" spans="1:5" ht="15" x14ac:dyDescent="0.2">
      <c r="A1655" s="60">
        <v>1654</v>
      </c>
      <c r="B1655" s="61">
        <v>10049</v>
      </c>
      <c r="C1655" s="62" t="s">
        <v>10686</v>
      </c>
      <c r="D1655" s="63">
        <v>114</v>
      </c>
      <c r="E1655" s="64" t="s">
        <v>12159</v>
      </c>
    </row>
    <row r="1656" spans="1:5" ht="15" x14ac:dyDescent="0.2">
      <c r="A1656" s="60">
        <v>1655</v>
      </c>
      <c r="B1656" s="61">
        <v>12017</v>
      </c>
      <c r="C1656" s="62" t="s">
        <v>10687</v>
      </c>
      <c r="D1656" s="63">
        <v>115</v>
      </c>
      <c r="E1656" s="64" t="s">
        <v>12140</v>
      </c>
    </row>
    <row r="1657" spans="1:5" ht="15" x14ac:dyDescent="0.2">
      <c r="A1657" s="60">
        <v>1656</v>
      </c>
      <c r="B1657" s="61">
        <v>12706</v>
      </c>
      <c r="C1657" s="62" t="s">
        <v>10688</v>
      </c>
      <c r="D1657" s="63">
        <v>116</v>
      </c>
      <c r="E1657" s="64" t="s">
        <v>12146</v>
      </c>
    </row>
    <row r="1658" spans="1:5" ht="15" x14ac:dyDescent="0.2">
      <c r="A1658" s="60">
        <v>1657</v>
      </c>
      <c r="B1658" s="61">
        <v>12708</v>
      </c>
      <c r="C1658" s="62" t="s">
        <v>10689</v>
      </c>
      <c r="D1658" s="63">
        <v>117</v>
      </c>
      <c r="E1658" s="64" t="s">
        <v>12140</v>
      </c>
    </row>
    <row r="1659" spans="1:5" ht="15" x14ac:dyDescent="0.2">
      <c r="A1659" s="60">
        <v>1658</v>
      </c>
      <c r="B1659" s="61">
        <v>13434</v>
      </c>
      <c r="C1659" s="66" t="s">
        <v>10690</v>
      </c>
      <c r="D1659" s="63">
        <v>118</v>
      </c>
      <c r="E1659" s="64" t="s">
        <v>12138</v>
      </c>
    </row>
    <row r="1660" spans="1:5" ht="15" x14ac:dyDescent="0.2">
      <c r="A1660" s="60">
        <v>1659</v>
      </c>
      <c r="B1660" s="61">
        <v>13440</v>
      </c>
      <c r="C1660" s="66" t="s">
        <v>10691</v>
      </c>
      <c r="D1660" s="63">
        <v>119</v>
      </c>
      <c r="E1660" s="64" t="s">
        <v>12144</v>
      </c>
    </row>
    <row r="1661" spans="1:5" ht="15" x14ac:dyDescent="0.2">
      <c r="A1661" s="60">
        <v>1660</v>
      </c>
      <c r="B1661" s="61">
        <v>13480</v>
      </c>
      <c r="C1661" s="66" t="s">
        <v>10692</v>
      </c>
      <c r="D1661" s="63">
        <v>120</v>
      </c>
      <c r="E1661" s="64" t="s">
        <v>12144</v>
      </c>
    </row>
    <row r="1662" spans="1:5" ht="15" x14ac:dyDescent="0.2">
      <c r="A1662" s="60">
        <v>1661</v>
      </c>
      <c r="B1662" s="61">
        <v>14512</v>
      </c>
      <c r="C1662" s="62" t="s">
        <v>10693</v>
      </c>
      <c r="D1662" s="63">
        <v>121</v>
      </c>
      <c r="E1662" s="64" t="s">
        <v>12140</v>
      </c>
    </row>
    <row r="1663" spans="1:5" ht="15" x14ac:dyDescent="0.2">
      <c r="A1663" s="60">
        <v>1662</v>
      </c>
      <c r="B1663" s="61">
        <v>15458</v>
      </c>
      <c r="C1663" s="66" t="s">
        <v>10694</v>
      </c>
      <c r="D1663" s="63">
        <v>122</v>
      </c>
      <c r="E1663" s="64" t="s">
        <v>12159</v>
      </c>
    </row>
    <row r="1664" spans="1:5" ht="15" x14ac:dyDescent="0.2">
      <c r="A1664" s="60">
        <v>1663</v>
      </c>
      <c r="B1664" s="61">
        <v>15854</v>
      </c>
      <c r="C1664" s="62" t="s">
        <v>10695</v>
      </c>
      <c r="D1664" s="63">
        <v>123</v>
      </c>
      <c r="E1664" s="64" t="s">
        <v>12140</v>
      </c>
    </row>
    <row r="1665" spans="1:5" ht="15" x14ac:dyDescent="0.2">
      <c r="A1665" s="60">
        <v>1664</v>
      </c>
      <c r="B1665" s="61">
        <v>16350</v>
      </c>
      <c r="C1665" s="66" t="s">
        <v>10696</v>
      </c>
      <c r="D1665" s="63">
        <v>124</v>
      </c>
      <c r="E1665" s="64" t="s">
        <v>12159</v>
      </c>
    </row>
    <row r="1666" spans="1:5" ht="15" x14ac:dyDescent="0.2">
      <c r="A1666" s="60">
        <v>1665</v>
      </c>
      <c r="B1666" s="61">
        <v>12511</v>
      </c>
      <c r="C1666" s="62" t="s">
        <v>10697</v>
      </c>
      <c r="D1666" s="63">
        <v>125</v>
      </c>
      <c r="E1666" s="64" t="s">
        <v>12138</v>
      </c>
    </row>
    <row r="1667" spans="1:5" ht="15" x14ac:dyDescent="0.2">
      <c r="A1667" s="60">
        <v>1666</v>
      </c>
      <c r="B1667" s="61">
        <v>12174</v>
      </c>
      <c r="C1667" s="66" t="s">
        <v>10698</v>
      </c>
      <c r="D1667" s="63">
        <v>126</v>
      </c>
      <c r="E1667" s="64" t="s">
        <v>12140</v>
      </c>
    </row>
    <row r="1668" spans="1:5" ht="15" x14ac:dyDescent="0.2">
      <c r="A1668" s="60">
        <v>1667</v>
      </c>
      <c r="B1668" s="61">
        <v>18205</v>
      </c>
      <c r="C1668" s="66" t="s">
        <v>10699</v>
      </c>
      <c r="D1668" s="63">
        <v>127</v>
      </c>
      <c r="E1668" s="64" t="s">
        <v>12138</v>
      </c>
    </row>
    <row r="1669" spans="1:5" ht="15" x14ac:dyDescent="0.2">
      <c r="A1669" s="60">
        <v>1668</v>
      </c>
      <c r="B1669" s="61">
        <v>12225</v>
      </c>
      <c r="C1669" s="62" t="s">
        <v>10700</v>
      </c>
      <c r="D1669" s="63">
        <v>128</v>
      </c>
      <c r="E1669" s="64" t="s">
        <v>12142</v>
      </c>
    </row>
    <row r="1670" spans="1:5" ht="15" x14ac:dyDescent="0.2">
      <c r="A1670" s="60">
        <v>1669</v>
      </c>
      <c r="B1670" s="61">
        <v>15812</v>
      </c>
      <c r="C1670" s="62" t="s">
        <v>10701</v>
      </c>
      <c r="D1670" s="63">
        <v>129</v>
      </c>
      <c r="E1670" s="64" t="s">
        <v>12159</v>
      </c>
    </row>
    <row r="1671" spans="1:5" ht="15" x14ac:dyDescent="0.2">
      <c r="A1671" s="60">
        <v>1670</v>
      </c>
      <c r="B1671" s="61">
        <v>17647</v>
      </c>
      <c r="C1671" s="62" t="s">
        <v>10702</v>
      </c>
      <c r="D1671" s="63">
        <v>130</v>
      </c>
      <c r="E1671" s="64" t="s">
        <v>14951</v>
      </c>
    </row>
    <row r="1672" spans="1:5" ht="15" x14ac:dyDescent="0.2">
      <c r="A1672" s="60">
        <v>1671</v>
      </c>
      <c r="B1672" s="61">
        <v>18476</v>
      </c>
      <c r="C1672" s="66" t="s">
        <v>10703</v>
      </c>
      <c r="D1672" s="63">
        <v>131</v>
      </c>
      <c r="E1672" s="64" t="s">
        <v>12159</v>
      </c>
    </row>
    <row r="1673" spans="1:5" ht="15" x14ac:dyDescent="0.2">
      <c r="A1673" s="60">
        <v>1672</v>
      </c>
      <c r="B1673" s="61">
        <v>19664</v>
      </c>
      <c r="C1673" s="62" t="s">
        <v>10704</v>
      </c>
      <c r="D1673" s="63">
        <v>132</v>
      </c>
      <c r="E1673" s="64" t="s">
        <v>12138</v>
      </c>
    </row>
    <row r="1674" spans="1:5" ht="15" x14ac:dyDescent="0.2">
      <c r="A1674" s="60">
        <v>1673</v>
      </c>
      <c r="B1674" s="61">
        <v>16833</v>
      </c>
      <c r="C1674" s="62" t="s">
        <v>10705</v>
      </c>
      <c r="D1674" s="63">
        <v>133</v>
      </c>
      <c r="E1674" s="64" t="s">
        <v>12146</v>
      </c>
    </row>
    <row r="1675" spans="1:5" ht="15" x14ac:dyDescent="0.2">
      <c r="A1675" s="60">
        <v>1674</v>
      </c>
      <c r="B1675" s="61">
        <v>17766</v>
      </c>
      <c r="C1675" s="62" t="s">
        <v>10706</v>
      </c>
      <c r="D1675" s="63">
        <v>134</v>
      </c>
      <c r="E1675" s="64" t="s">
        <v>12144</v>
      </c>
    </row>
    <row r="1676" spans="1:5" ht="15" x14ac:dyDescent="0.2">
      <c r="A1676" s="60">
        <v>1675</v>
      </c>
      <c r="B1676" s="61">
        <v>19636</v>
      </c>
      <c r="C1676" s="62" t="s">
        <v>11318</v>
      </c>
      <c r="D1676" s="63">
        <v>135</v>
      </c>
      <c r="E1676" s="64" t="s">
        <v>13647</v>
      </c>
    </row>
    <row r="1677" spans="1:5" ht="15" x14ac:dyDescent="0.2">
      <c r="A1677" s="60">
        <v>1676</v>
      </c>
      <c r="B1677" s="61">
        <v>11598</v>
      </c>
      <c r="C1677" s="62" t="s">
        <v>11319</v>
      </c>
      <c r="D1677" s="63">
        <v>1</v>
      </c>
      <c r="E1677" s="64" t="s">
        <v>12159</v>
      </c>
    </row>
    <row r="1678" spans="1:5" ht="15" x14ac:dyDescent="0.2">
      <c r="A1678" s="60">
        <v>1677</v>
      </c>
      <c r="B1678" s="61">
        <v>11750</v>
      </c>
      <c r="C1678" s="62" t="s">
        <v>11320</v>
      </c>
      <c r="D1678" s="63">
        <v>2</v>
      </c>
      <c r="E1678" s="64" t="s">
        <v>12159</v>
      </c>
    </row>
    <row r="1679" spans="1:5" ht="15" x14ac:dyDescent="0.2">
      <c r="A1679" s="60">
        <v>1678</v>
      </c>
      <c r="B1679" s="61">
        <v>12053</v>
      </c>
      <c r="C1679" s="62" t="s">
        <v>11321</v>
      </c>
      <c r="D1679" s="63">
        <v>3</v>
      </c>
      <c r="E1679" s="64" t="s">
        <v>12144</v>
      </c>
    </row>
    <row r="1680" spans="1:5" ht="15" x14ac:dyDescent="0.2">
      <c r="A1680" s="60">
        <v>1679</v>
      </c>
      <c r="B1680" s="61">
        <v>12351</v>
      </c>
      <c r="C1680" s="62" t="s">
        <v>11322</v>
      </c>
      <c r="D1680" s="63">
        <v>4</v>
      </c>
      <c r="E1680" s="64" t="s">
        <v>12140</v>
      </c>
    </row>
    <row r="1681" spans="1:5" ht="15" x14ac:dyDescent="0.2">
      <c r="A1681" s="60">
        <v>1680</v>
      </c>
      <c r="B1681" s="61">
        <v>13047</v>
      </c>
      <c r="C1681" s="62" t="s">
        <v>11323</v>
      </c>
      <c r="D1681" s="63">
        <v>5</v>
      </c>
      <c r="E1681" s="64" t="s">
        <v>12104</v>
      </c>
    </row>
    <row r="1682" spans="1:5" ht="15" x14ac:dyDescent="0.2">
      <c r="A1682" s="60">
        <v>1681</v>
      </c>
      <c r="B1682" s="61">
        <v>13326</v>
      </c>
      <c r="C1682" s="62" t="s">
        <v>11324</v>
      </c>
      <c r="D1682" s="63">
        <v>6</v>
      </c>
      <c r="E1682" s="65">
        <v>2</v>
      </c>
    </row>
    <row r="1683" spans="1:5" ht="15" x14ac:dyDescent="0.2">
      <c r="A1683" s="60">
        <v>1682</v>
      </c>
      <c r="B1683" s="61">
        <v>14618</v>
      </c>
      <c r="C1683" s="62" t="s">
        <v>11325</v>
      </c>
      <c r="D1683" s="63">
        <v>7</v>
      </c>
      <c r="E1683" s="64" t="s">
        <v>12138</v>
      </c>
    </row>
    <row r="1684" spans="1:5" ht="15" x14ac:dyDescent="0.2">
      <c r="A1684" s="60">
        <v>1683</v>
      </c>
      <c r="B1684" s="61">
        <v>15023</v>
      </c>
      <c r="C1684" s="62" t="s">
        <v>11326</v>
      </c>
      <c r="D1684" s="63">
        <v>8</v>
      </c>
      <c r="E1684" s="64" t="s">
        <v>12159</v>
      </c>
    </row>
    <row r="1685" spans="1:5" ht="15" x14ac:dyDescent="0.2">
      <c r="A1685" s="60">
        <v>1684</v>
      </c>
      <c r="B1685" s="61">
        <v>15483</v>
      </c>
      <c r="C1685" s="62" t="s">
        <v>11327</v>
      </c>
      <c r="D1685" s="63">
        <v>9</v>
      </c>
      <c r="E1685" s="64" t="s">
        <v>12140</v>
      </c>
    </row>
    <row r="1686" spans="1:5" ht="15" x14ac:dyDescent="0.2">
      <c r="A1686" s="60">
        <v>1685</v>
      </c>
      <c r="B1686" s="61">
        <v>16195</v>
      </c>
      <c r="C1686" s="62" t="s">
        <v>11328</v>
      </c>
      <c r="D1686" s="63">
        <v>10</v>
      </c>
      <c r="E1686" s="64" t="s">
        <v>12104</v>
      </c>
    </row>
    <row r="1687" spans="1:5" ht="15" x14ac:dyDescent="0.2">
      <c r="A1687" s="60">
        <v>1686</v>
      </c>
      <c r="B1687" s="61">
        <v>16705</v>
      </c>
      <c r="C1687" s="62" t="s">
        <v>11329</v>
      </c>
      <c r="D1687" s="63">
        <v>11</v>
      </c>
      <c r="E1687" s="64" t="s">
        <v>12144</v>
      </c>
    </row>
    <row r="1688" spans="1:5" ht="15" x14ac:dyDescent="0.2">
      <c r="A1688" s="60">
        <v>1687</v>
      </c>
      <c r="B1688" s="61">
        <v>17861</v>
      </c>
      <c r="C1688" s="62" t="s">
        <v>11330</v>
      </c>
      <c r="D1688" s="63">
        <v>12</v>
      </c>
      <c r="E1688" s="64" t="s">
        <v>12104</v>
      </c>
    </row>
    <row r="1689" spans="1:5" ht="15" x14ac:dyDescent="0.2">
      <c r="A1689" s="60">
        <v>1688</v>
      </c>
      <c r="B1689" s="61">
        <v>18460</v>
      </c>
      <c r="C1689" s="66" t="s">
        <v>11331</v>
      </c>
      <c r="D1689" s="63">
        <v>13</v>
      </c>
      <c r="E1689" s="64" t="s">
        <v>12138</v>
      </c>
    </row>
    <row r="1690" spans="1:5" ht="15" x14ac:dyDescent="0.2">
      <c r="A1690" s="60">
        <v>1689</v>
      </c>
      <c r="B1690" s="61">
        <v>18569</v>
      </c>
      <c r="C1690" s="66" t="s">
        <v>11332</v>
      </c>
      <c r="D1690" s="63">
        <v>14</v>
      </c>
      <c r="E1690" s="64" t="s">
        <v>12138</v>
      </c>
    </row>
    <row r="1691" spans="1:5" ht="15" x14ac:dyDescent="0.2">
      <c r="A1691" s="60">
        <v>1690</v>
      </c>
      <c r="B1691" s="61">
        <v>18745</v>
      </c>
      <c r="C1691" s="62" t="s">
        <v>11333</v>
      </c>
      <c r="D1691" s="63">
        <v>15</v>
      </c>
      <c r="E1691" s="64" t="s">
        <v>12140</v>
      </c>
    </row>
    <row r="1692" spans="1:5" ht="15" x14ac:dyDescent="0.2">
      <c r="A1692" s="60">
        <v>1691</v>
      </c>
      <c r="B1692" s="70">
        <v>21</v>
      </c>
      <c r="C1692" s="62" t="s">
        <v>11334</v>
      </c>
      <c r="D1692" s="63">
        <v>1</v>
      </c>
      <c r="E1692" s="64" t="s">
        <v>10885</v>
      </c>
    </row>
    <row r="1693" spans="1:5" ht="15" x14ac:dyDescent="0.2">
      <c r="A1693" s="60">
        <v>1692</v>
      </c>
      <c r="B1693" s="61">
        <v>11648</v>
      </c>
      <c r="C1693" s="62" t="s">
        <v>11335</v>
      </c>
      <c r="D1693" s="63">
        <v>2</v>
      </c>
      <c r="E1693" s="64" t="s">
        <v>12140</v>
      </c>
    </row>
    <row r="1694" spans="1:5" ht="15" x14ac:dyDescent="0.2">
      <c r="A1694" s="60">
        <v>1693</v>
      </c>
      <c r="B1694" s="61">
        <v>11822</v>
      </c>
      <c r="C1694" s="62" t="s">
        <v>11336</v>
      </c>
      <c r="D1694" s="63">
        <v>3</v>
      </c>
      <c r="E1694" s="64" t="s">
        <v>10885</v>
      </c>
    </row>
    <row r="1695" spans="1:5" ht="15" x14ac:dyDescent="0.2">
      <c r="A1695" s="60">
        <v>1694</v>
      </c>
      <c r="B1695" s="61">
        <v>12458</v>
      </c>
      <c r="C1695" s="62" t="s">
        <v>11337</v>
      </c>
      <c r="D1695" s="63">
        <v>4</v>
      </c>
      <c r="E1695" s="64" t="s">
        <v>11001</v>
      </c>
    </row>
    <row r="1696" spans="1:5" ht="15" x14ac:dyDescent="0.2">
      <c r="A1696" s="60">
        <v>1695</v>
      </c>
      <c r="B1696" s="61">
        <v>12521</v>
      </c>
      <c r="C1696" s="62" t="s">
        <v>14341</v>
      </c>
      <c r="D1696" s="63">
        <v>5</v>
      </c>
      <c r="E1696" s="64" t="s">
        <v>12159</v>
      </c>
    </row>
    <row r="1697" spans="1:5" ht="15" x14ac:dyDescent="0.2">
      <c r="A1697" s="60">
        <v>1696</v>
      </c>
      <c r="B1697" s="61">
        <v>12569</v>
      </c>
      <c r="C1697" s="62" t="s">
        <v>11338</v>
      </c>
      <c r="D1697" s="63">
        <v>6</v>
      </c>
      <c r="E1697" s="64" t="s">
        <v>11001</v>
      </c>
    </row>
    <row r="1698" spans="1:5" ht="15" x14ac:dyDescent="0.2">
      <c r="A1698" s="60">
        <v>1697</v>
      </c>
      <c r="B1698" s="61">
        <v>12595</v>
      </c>
      <c r="C1698" s="66" t="s">
        <v>11339</v>
      </c>
      <c r="D1698" s="63">
        <v>7</v>
      </c>
      <c r="E1698" s="64" t="s">
        <v>12156</v>
      </c>
    </row>
    <row r="1699" spans="1:5" ht="15" x14ac:dyDescent="0.2">
      <c r="A1699" s="60">
        <v>1698</v>
      </c>
      <c r="B1699" s="61">
        <v>12796</v>
      </c>
      <c r="C1699" s="62" t="s">
        <v>11340</v>
      </c>
      <c r="D1699" s="63">
        <v>8</v>
      </c>
      <c r="E1699" s="64" t="s">
        <v>12136</v>
      </c>
    </row>
    <row r="1700" spans="1:5" ht="15" x14ac:dyDescent="0.2">
      <c r="A1700" s="60">
        <v>1699</v>
      </c>
      <c r="B1700" s="61">
        <v>12839</v>
      </c>
      <c r="C1700" s="62" t="s">
        <v>11341</v>
      </c>
      <c r="D1700" s="63">
        <v>9</v>
      </c>
      <c r="E1700" s="64" t="s">
        <v>12138</v>
      </c>
    </row>
    <row r="1701" spans="1:5" ht="15" x14ac:dyDescent="0.2">
      <c r="A1701" s="60">
        <v>1700</v>
      </c>
      <c r="B1701" s="61">
        <v>13055</v>
      </c>
      <c r="C1701" s="66" t="s">
        <v>11342</v>
      </c>
      <c r="D1701" s="63">
        <v>10</v>
      </c>
      <c r="E1701" s="64" t="s">
        <v>10885</v>
      </c>
    </row>
    <row r="1702" spans="1:5" ht="15" x14ac:dyDescent="0.2">
      <c r="A1702" s="60">
        <v>1701</v>
      </c>
      <c r="B1702" s="61">
        <v>13646</v>
      </c>
      <c r="C1702" s="62" t="s">
        <v>11343</v>
      </c>
      <c r="D1702" s="63">
        <v>11</v>
      </c>
      <c r="E1702" s="64" t="s">
        <v>12104</v>
      </c>
    </row>
    <row r="1703" spans="1:5" ht="15" x14ac:dyDescent="0.2">
      <c r="A1703" s="60">
        <v>1702</v>
      </c>
      <c r="B1703" s="70">
        <v>22</v>
      </c>
      <c r="C1703" s="62" t="s">
        <v>11344</v>
      </c>
      <c r="D1703" s="63">
        <v>12</v>
      </c>
      <c r="E1703" s="64" t="s">
        <v>12153</v>
      </c>
    </row>
    <row r="1704" spans="1:5" ht="15" x14ac:dyDescent="0.2">
      <c r="A1704" s="60">
        <v>1703</v>
      </c>
      <c r="B1704" s="61">
        <v>14482</v>
      </c>
      <c r="C1704" s="62" t="s">
        <v>10062</v>
      </c>
      <c r="D1704" s="63">
        <v>13</v>
      </c>
      <c r="E1704" s="64" t="s">
        <v>12153</v>
      </c>
    </row>
    <row r="1705" spans="1:5" ht="15" x14ac:dyDescent="0.2">
      <c r="A1705" s="60">
        <v>1704</v>
      </c>
      <c r="B1705" s="61">
        <v>14483</v>
      </c>
      <c r="C1705" s="62" t="s">
        <v>10063</v>
      </c>
      <c r="D1705" s="63">
        <v>14</v>
      </c>
      <c r="E1705" s="64" t="s">
        <v>11001</v>
      </c>
    </row>
    <row r="1706" spans="1:5" ht="15" x14ac:dyDescent="0.2">
      <c r="A1706" s="60">
        <v>1705</v>
      </c>
      <c r="B1706" s="61">
        <v>14616</v>
      </c>
      <c r="C1706" s="66" t="s">
        <v>10064</v>
      </c>
      <c r="D1706" s="63">
        <v>15</v>
      </c>
      <c r="E1706" s="64" t="s">
        <v>12153</v>
      </c>
    </row>
    <row r="1707" spans="1:5" ht="15" x14ac:dyDescent="0.2">
      <c r="A1707" s="60">
        <v>1706</v>
      </c>
      <c r="B1707" s="61">
        <v>14639</v>
      </c>
      <c r="C1707" s="62" t="s">
        <v>10065</v>
      </c>
      <c r="D1707" s="63">
        <v>16</v>
      </c>
      <c r="E1707" s="64" t="s">
        <v>12138</v>
      </c>
    </row>
    <row r="1708" spans="1:5" ht="15" x14ac:dyDescent="0.2">
      <c r="A1708" s="60">
        <v>1707</v>
      </c>
      <c r="B1708" s="61">
        <v>14658</v>
      </c>
      <c r="C1708" s="62" t="s">
        <v>10066</v>
      </c>
      <c r="D1708" s="63">
        <v>17</v>
      </c>
      <c r="E1708" s="64" t="s">
        <v>12138</v>
      </c>
    </row>
    <row r="1709" spans="1:5" ht="15" x14ac:dyDescent="0.2">
      <c r="A1709" s="60">
        <v>1708</v>
      </c>
      <c r="B1709" s="61">
        <v>15657</v>
      </c>
      <c r="C1709" s="62" t="s">
        <v>11806</v>
      </c>
      <c r="D1709" s="63">
        <v>18</v>
      </c>
      <c r="E1709" s="64" t="s">
        <v>12106</v>
      </c>
    </row>
    <row r="1710" spans="1:5" ht="15" x14ac:dyDescent="0.2">
      <c r="A1710" s="60">
        <v>1709</v>
      </c>
      <c r="B1710" s="61">
        <v>16091</v>
      </c>
      <c r="C1710" s="62" t="s">
        <v>11807</v>
      </c>
      <c r="D1710" s="63">
        <v>19</v>
      </c>
      <c r="E1710" s="64" t="s">
        <v>13766</v>
      </c>
    </row>
    <row r="1711" spans="1:5" ht="15" x14ac:dyDescent="0.2">
      <c r="A1711" s="60">
        <v>1710</v>
      </c>
      <c r="B1711" s="61">
        <v>16131</v>
      </c>
      <c r="C1711" s="62" t="s">
        <v>11808</v>
      </c>
      <c r="D1711" s="63">
        <v>20</v>
      </c>
      <c r="E1711" s="64" t="s">
        <v>14951</v>
      </c>
    </row>
    <row r="1712" spans="1:5" ht="15" x14ac:dyDescent="0.2">
      <c r="A1712" s="60">
        <v>1711</v>
      </c>
      <c r="B1712" s="61">
        <v>16538</v>
      </c>
      <c r="C1712" s="62" t="s">
        <v>11809</v>
      </c>
      <c r="D1712" s="63">
        <v>21</v>
      </c>
      <c r="E1712" s="64" t="s">
        <v>12138</v>
      </c>
    </row>
    <row r="1713" spans="1:5" ht="15" x14ac:dyDescent="0.2">
      <c r="A1713" s="60">
        <v>1712</v>
      </c>
      <c r="B1713" s="61">
        <v>16812</v>
      </c>
      <c r="C1713" s="62" t="s">
        <v>11810</v>
      </c>
      <c r="D1713" s="63">
        <v>22</v>
      </c>
      <c r="E1713" s="64" t="s">
        <v>12138</v>
      </c>
    </row>
    <row r="1714" spans="1:5" ht="15" x14ac:dyDescent="0.2">
      <c r="A1714" s="60">
        <v>1713</v>
      </c>
      <c r="B1714" s="61">
        <v>17556</v>
      </c>
      <c r="C1714" s="62" t="s">
        <v>10707</v>
      </c>
      <c r="D1714" s="63">
        <v>23</v>
      </c>
      <c r="E1714" s="64" t="s">
        <v>10885</v>
      </c>
    </row>
    <row r="1715" spans="1:5" ht="15" x14ac:dyDescent="0.2">
      <c r="A1715" s="60">
        <v>1714</v>
      </c>
      <c r="B1715" s="61">
        <v>17572</v>
      </c>
      <c r="C1715" s="66" t="s">
        <v>10708</v>
      </c>
      <c r="D1715" s="63">
        <v>24</v>
      </c>
      <c r="E1715" s="64" t="s">
        <v>12156</v>
      </c>
    </row>
    <row r="1716" spans="1:5" ht="15" x14ac:dyDescent="0.2">
      <c r="A1716" s="60">
        <v>1715</v>
      </c>
      <c r="B1716" s="61">
        <v>17642</v>
      </c>
      <c r="C1716" s="62" t="s">
        <v>10709</v>
      </c>
      <c r="D1716" s="63">
        <v>25</v>
      </c>
      <c r="E1716" s="64" t="s">
        <v>12153</v>
      </c>
    </row>
    <row r="1717" spans="1:5" ht="15" x14ac:dyDescent="0.2">
      <c r="A1717" s="60">
        <v>1716</v>
      </c>
      <c r="B1717" s="61">
        <v>17852</v>
      </c>
      <c r="C1717" s="66" t="s">
        <v>10710</v>
      </c>
      <c r="D1717" s="63">
        <v>26</v>
      </c>
      <c r="E1717" s="64" t="s">
        <v>12156</v>
      </c>
    </row>
    <row r="1718" spans="1:5" ht="15" x14ac:dyDescent="0.2">
      <c r="A1718" s="60">
        <v>1717</v>
      </c>
      <c r="B1718" s="61">
        <v>18565</v>
      </c>
      <c r="C1718" s="62" t="s">
        <v>10711</v>
      </c>
      <c r="D1718" s="63">
        <v>27</v>
      </c>
      <c r="E1718" s="64" t="s">
        <v>13651</v>
      </c>
    </row>
    <row r="1719" spans="1:5" ht="15" x14ac:dyDescent="0.2">
      <c r="A1719" s="60">
        <v>1718</v>
      </c>
      <c r="B1719" s="61">
        <v>18181</v>
      </c>
      <c r="C1719" s="66" t="s">
        <v>10712</v>
      </c>
      <c r="D1719" s="63">
        <v>28</v>
      </c>
      <c r="E1719" s="64" t="s">
        <v>12159</v>
      </c>
    </row>
    <row r="1720" spans="1:5" ht="15" x14ac:dyDescent="0.2">
      <c r="A1720" s="60">
        <v>1719</v>
      </c>
      <c r="B1720" s="61">
        <v>18183</v>
      </c>
      <c r="C1720" s="66" t="s">
        <v>10713</v>
      </c>
      <c r="D1720" s="63">
        <v>29</v>
      </c>
      <c r="E1720" s="64" t="s">
        <v>10885</v>
      </c>
    </row>
    <row r="1721" spans="1:5" ht="15" x14ac:dyDescent="0.2">
      <c r="A1721" s="60">
        <v>1720</v>
      </c>
      <c r="B1721" s="61">
        <v>18454</v>
      </c>
      <c r="C1721" s="66" t="s">
        <v>10714</v>
      </c>
      <c r="D1721" s="63">
        <v>30</v>
      </c>
      <c r="E1721" s="64" t="s">
        <v>12156</v>
      </c>
    </row>
    <row r="1722" spans="1:5" ht="15" x14ac:dyDescent="0.2">
      <c r="A1722" s="60">
        <v>1721</v>
      </c>
      <c r="B1722" s="61">
        <v>18462</v>
      </c>
      <c r="C1722" s="66" t="s">
        <v>12167</v>
      </c>
      <c r="D1722" s="63">
        <v>31</v>
      </c>
      <c r="E1722" s="64" t="s">
        <v>11001</v>
      </c>
    </row>
    <row r="1723" spans="1:5" ht="15" x14ac:dyDescent="0.2">
      <c r="A1723" s="60">
        <v>1722</v>
      </c>
      <c r="B1723" s="61">
        <v>18468</v>
      </c>
      <c r="C1723" s="66" t="s">
        <v>12168</v>
      </c>
      <c r="D1723" s="63">
        <v>32</v>
      </c>
      <c r="E1723" s="64" t="s">
        <v>10885</v>
      </c>
    </row>
    <row r="1724" spans="1:5" ht="15" x14ac:dyDescent="0.2">
      <c r="A1724" s="60">
        <v>1723</v>
      </c>
      <c r="B1724" s="61">
        <v>18477</v>
      </c>
      <c r="C1724" s="62" t="s">
        <v>12169</v>
      </c>
      <c r="D1724" s="63">
        <v>33</v>
      </c>
      <c r="E1724" s="64" t="s">
        <v>10885</v>
      </c>
    </row>
    <row r="1725" spans="1:5" ht="15" x14ac:dyDescent="0.2">
      <c r="A1725" s="60">
        <v>1724</v>
      </c>
      <c r="B1725" s="61">
        <v>18485</v>
      </c>
      <c r="C1725" s="62" t="s">
        <v>10728</v>
      </c>
      <c r="D1725" s="63">
        <v>34</v>
      </c>
      <c r="E1725" s="64" t="s">
        <v>12153</v>
      </c>
    </row>
    <row r="1726" spans="1:5" ht="15" x14ac:dyDescent="0.2">
      <c r="A1726" s="60">
        <v>1725</v>
      </c>
      <c r="B1726" s="61">
        <v>18487</v>
      </c>
      <c r="C1726" s="62" t="s">
        <v>10729</v>
      </c>
      <c r="D1726" s="63">
        <v>35</v>
      </c>
      <c r="E1726" s="64" t="s">
        <v>13651</v>
      </c>
    </row>
    <row r="1727" spans="1:5" ht="15" x14ac:dyDescent="0.2">
      <c r="A1727" s="60">
        <v>1726</v>
      </c>
      <c r="B1727" s="61">
        <v>18509</v>
      </c>
      <c r="C1727" s="62" t="s">
        <v>10730</v>
      </c>
      <c r="D1727" s="63">
        <v>36</v>
      </c>
      <c r="E1727" s="64" t="s">
        <v>12153</v>
      </c>
    </row>
    <row r="1728" spans="1:5" ht="15" x14ac:dyDescent="0.2">
      <c r="A1728" s="60">
        <v>1727</v>
      </c>
      <c r="B1728" s="61">
        <v>18513</v>
      </c>
      <c r="C1728" s="62" t="s">
        <v>10731</v>
      </c>
      <c r="D1728" s="63">
        <v>37</v>
      </c>
      <c r="E1728" s="64" t="s">
        <v>11001</v>
      </c>
    </row>
    <row r="1729" spans="1:5" ht="15" x14ac:dyDescent="0.2">
      <c r="A1729" s="60">
        <v>1728</v>
      </c>
      <c r="B1729" s="61">
        <v>18529</v>
      </c>
      <c r="C1729" s="62" t="s">
        <v>10732</v>
      </c>
      <c r="D1729" s="63">
        <v>38</v>
      </c>
      <c r="E1729" s="64" t="s">
        <v>10885</v>
      </c>
    </row>
    <row r="1730" spans="1:5" ht="15" x14ac:dyDescent="0.2">
      <c r="A1730" s="60">
        <v>1729</v>
      </c>
      <c r="B1730" s="61">
        <v>18561</v>
      </c>
      <c r="C1730" s="66" t="s">
        <v>10733</v>
      </c>
      <c r="D1730" s="63">
        <v>39</v>
      </c>
      <c r="E1730" s="64" t="s">
        <v>11001</v>
      </c>
    </row>
    <row r="1731" spans="1:5" ht="15" x14ac:dyDescent="0.2">
      <c r="A1731" s="60">
        <v>1730</v>
      </c>
      <c r="B1731" s="61">
        <v>18563</v>
      </c>
      <c r="C1731" s="66" t="s">
        <v>10734</v>
      </c>
      <c r="D1731" s="63">
        <v>40</v>
      </c>
      <c r="E1731" s="64" t="s">
        <v>12153</v>
      </c>
    </row>
    <row r="1732" spans="1:5" ht="15" x14ac:dyDescent="0.2">
      <c r="A1732" s="60">
        <v>1731</v>
      </c>
      <c r="B1732" s="61">
        <v>18567</v>
      </c>
      <c r="C1732" s="66" t="s">
        <v>10735</v>
      </c>
      <c r="D1732" s="63">
        <v>41</v>
      </c>
      <c r="E1732" s="64" t="s">
        <v>10885</v>
      </c>
    </row>
    <row r="1733" spans="1:5" ht="15" x14ac:dyDescent="0.2">
      <c r="A1733" s="60">
        <v>1732</v>
      </c>
      <c r="B1733" s="61">
        <v>19474</v>
      </c>
      <c r="C1733" s="62" t="s">
        <v>10736</v>
      </c>
      <c r="D1733" s="63">
        <v>42</v>
      </c>
      <c r="E1733" s="64" t="s">
        <v>12104</v>
      </c>
    </row>
    <row r="1734" spans="1:5" ht="15" x14ac:dyDescent="0.2">
      <c r="A1734" s="60">
        <v>1733</v>
      </c>
      <c r="B1734" s="61">
        <v>19776</v>
      </c>
      <c r="C1734" s="62" t="s">
        <v>10737</v>
      </c>
      <c r="D1734" s="63">
        <v>43</v>
      </c>
      <c r="E1734" s="64" t="s">
        <v>11001</v>
      </c>
    </row>
    <row r="1735" spans="1:5" ht="15" x14ac:dyDescent="0.2">
      <c r="A1735" s="60">
        <v>1734</v>
      </c>
      <c r="B1735" s="61">
        <v>11123</v>
      </c>
      <c r="C1735" s="62" t="s">
        <v>10738</v>
      </c>
      <c r="D1735" s="63">
        <v>1</v>
      </c>
      <c r="E1735" s="64" t="s">
        <v>12136</v>
      </c>
    </row>
    <row r="1736" spans="1:5" ht="15" x14ac:dyDescent="0.2">
      <c r="A1736" s="60">
        <v>1735</v>
      </c>
      <c r="B1736" s="61">
        <v>11652</v>
      </c>
      <c r="C1736" s="62" t="s">
        <v>10739</v>
      </c>
      <c r="D1736" s="63">
        <v>2</v>
      </c>
      <c r="E1736" s="64" t="s">
        <v>12138</v>
      </c>
    </row>
    <row r="1737" spans="1:5" ht="15" x14ac:dyDescent="0.2">
      <c r="A1737" s="60">
        <v>1736</v>
      </c>
      <c r="B1737" s="61">
        <v>12539</v>
      </c>
      <c r="C1737" s="62" t="s">
        <v>10740</v>
      </c>
      <c r="D1737" s="63">
        <v>3</v>
      </c>
      <c r="E1737" s="64" t="s">
        <v>12136</v>
      </c>
    </row>
    <row r="1738" spans="1:5" ht="15" x14ac:dyDescent="0.2">
      <c r="A1738" s="60">
        <v>1737</v>
      </c>
      <c r="B1738" s="61">
        <v>13070</v>
      </c>
      <c r="C1738" s="62" t="s">
        <v>12197</v>
      </c>
      <c r="D1738" s="63">
        <v>4</v>
      </c>
      <c r="E1738" s="64" t="s">
        <v>12138</v>
      </c>
    </row>
    <row r="1739" spans="1:5" ht="15" x14ac:dyDescent="0.2">
      <c r="A1739" s="60">
        <v>1738</v>
      </c>
      <c r="B1739" s="61">
        <v>13146</v>
      </c>
      <c r="C1739" s="62" t="s">
        <v>13625</v>
      </c>
      <c r="D1739" s="63">
        <v>5</v>
      </c>
      <c r="E1739" s="64" t="s">
        <v>12138</v>
      </c>
    </row>
    <row r="1740" spans="1:5" ht="15" x14ac:dyDescent="0.2">
      <c r="A1740" s="60">
        <v>1739</v>
      </c>
      <c r="B1740" s="61">
        <v>13499</v>
      </c>
      <c r="C1740" s="66" t="s">
        <v>13626</v>
      </c>
      <c r="D1740" s="63">
        <v>6</v>
      </c>
      <c r="E1740" s="64" t="s">
        <v>12136</v>
      </c>
    </row>
    <row r="1741" spans="1:5" ht="15" x14ac:dyDescent="0.2">
      <c r="A1741" s="60">
        <v>1740</v>
      </c>
      <c r="B1741" s="61">
        <v>14222</v>
      </c>
      <c r="C1741" s="62" t="s">
        <v>13627</v>
      </c>
      <c r="D1741" s="63">
        <v>7</v>
      </c>
      <c r="E1741" s="64" t="s">
        <v>12159</v>
      </c>
    </row>
    <row r="1742" spans="1:5" ht="15" x14ac:dyDescent="0.2">
      <c r="A1742" s="60">
        <v>1741</v>
      </c>
      <c r="B1742" s="61">
        <v>14422</v>
      </c>
      <c r="C1742" s="62" t="s">
        <v>13628</v>
      </c>
      <c r="D1742" s="63">
        <v>8</v>
      </c>
      <c r="E1742" s="64" t="s">
        <v>12138</v>
      </c>
    </row>
    <row r="1743" spans="1:5" ht="15" x14ac:dyDescent="0.2">
      <c r="A1743" s="60">
        <v>1742</v>
      </c>
      <c r="B1743" s="61">
        <v>14670</v>
      </c>
      <c r="C1743" s="62" t="s">
        <v>13629</v>
      </c>
      <c r="D1743" s="63">
        <v>9</v>
      </c>
      <c r="E1743" s="64" t="s">
        <v>12138</v>
      </c>
    </row>
    <row r="1744" spans="1:5" ht="15" x14ac:dyDescent="0.2">
      <c r="A1744" s="60">
        <v>1743</v>
      </c>
      <c r="B1744" s="61">
        <v>16448</v>
      </c>
      <c r="C1744" s="62" t="s">
        <v>13630</v>
      </c>
      <c r="D1744" s="63">
        <v>10</v>
      </c>
      <c r="E1744" s="64" t="s">
        <v>12142</v>
      </c>
    </row>
    <row r="1745" spans="1:5" ht="15" x14ac:dyDescent="0.2">
      <c r="A1745" s="60">
        <v>1744</v>
      </c>
      <c r="B1745" s="61">
        <v>16673</v>
      </c>
      <c r="C1745" s="62" t="s">
        <v>13631</v>
      </c>
      <c r="D1745" s="63">
        <v>11</v>
      </c>
      <c r="E1745" s="64" t="s">
        <v>12136</v>
      </c>
    </row>
    <row r="1746" spans="1:5" ht="15" x14ac:dyDescent="0.2">
      <c r="A1746" s="60">
        <v>1745</v>
      </c>
      <c r="B1746" s="61">
        <v>17322</v>
      </c>
      <c r="C1746" s="62" t="s">
        <v>13632</v>
      </c>
      <c r="D1746" s="63">
        <v>12</v>
      </c>
      <c r="E1746" s="64" t="s">
        <v>12138</v>
      </c>
    </row>
    <row r="1747" spans="1:5" ht="15" x14ac:dyDescent="0.2">
      <c r="A1747" s="60">
        <v>1746</v>
      </c>
      <c r="B1747" s="61">
        <v>17560</v>
      </c>
      <c r="C1747" s="62" t="s">
        <v>13633</v>
      </c>
      <c r="D1747" s="63">
        <v>13</v>
      </c>
      <c r="E1747" s="64" t="s">
        <v>12138</v>
      </c>
    </row>
    <row r="1748" spans="1:5" ht="15" x14ac:dyDescent="0.2">
      <c r="A1748" s="60">
        <v>1747</v>
      </c>
      <c r="B1748" s="61">
        <v>17651</v>
      </c>
      <c r="C1748" s="62" t="s">
        <v>13634</v>
      </c>
      <c r="D1748" s="63">
        <v>14</v>
      </c>
      <c r="E1748" s="64" t="s">
        <v>12138</v>
      </c>
    </row>
    <row r="1749" spans="1:5" ht="15" x14ac:dyDescent="0.2">
      <c r="A1749" s="60">
        <v>1748</v>
      </c>
      <c r="B1749" s="61">
        <v>18089</v>
      </c>
      <c r="C1749" s="62" t="s">
        <v>13635</v>
      </c>
      <c r="D1749" s="63">
        <v>15</v>
      </c>
      <c r="E1749" s="64" t="s">
        <v>12138</v>
      </c>
    </row>
    <row r="1750" spans="1:5" ht="15" x14ac:dyDescent="0.2">
      <c r="A1750" s="60">
        <v>1749</v>
      </c>
      <c r="B1750" s="61">
        <v>18142</v>
      </c>
      <c r="C1750" s="62" t="s">
        <v>13636</v>
      </c>
      <c r="D1750" s="63">
        <v>16</v>
      </c>
      <c r="E1750" s="64" t="s">
        <v>12136</v>
      </c>
    </row>
    <row r="1751" spans="1:5" ht="15" x14ac:dyDescent="0.2">
      <c r="A1751" s="60">
        <v>1750</v>
      </c>
      <c r="B1751" s="61">
        <v>18145</v>
      </c>
      <c r="C1751" s="66" t="s">
        <v>12219</v>
      </c>
      <c r="D1751" s="63">
        <v>17</v>
      </c>
      <c r="E1751" s="64" t="s">
        <v>13651</v>
      </c>
    </row>
    <row r="1752" spans="1:5" ht="15" x14ac:dyDescent="0.2">
      <c r="A1752" s="60">
        <v>1751</v>
      </c>
      <c r="B1752" s="61">
        <v>18152</v>
      </c>
      <c r="C1752" s="62" t="s">
        <v>12220</v>
      </c>
      <c r="D1752" s="63">
        <v>18</v>
      </c>
      <c r="E1752" s="64" t="s">
        <v>12138</v>
      </c>
    </row>
    <row r="1753" spans="1:5" ht="15" x14ac:dyDescent="0.2">
      <c r="A1753" s="60">
        <v>1752</v>
      </c>
      <c r="B1753" s="61">
        <v>18187</v>
      </c>
      <c r="C1753" s="62" t="s">
        <v>12221</v>
      </c>
      <c r="D1753" s="63">
        <v>19</v>
      </c>
      <c r="E1753" s="64" t="s">
        <v>13651</v>
      </c>
    </row>
    <row r="1754" spans="1:5" ht="15" x14ac:dyDescent="0.2">
      <c r="A1754" s="60">
        <v>1753</v>
      </c>
      <c r="B1754" s="61">
        <v>18226</v>
      </c>
      <c r="C1754" s="62" t="s">
        <v>12222</v>
      </c>
      <c r="D1754" s="63">
        <v>20</v>
      </c>
      <c r="E1754" s="64" t="s">
        <v>12136</v>
      </c>
    </row>
    <row r="1755" spans="1:5" ht="15" x14ac:dyDescent="0.2">
      <c r="A1755" s="60">
        <v>1754</v>
      </c>
      <c r="B1755" s="61">
        <v>18403</v>
      </c>
      <c r="C1755" s="62" t="s">
        <v>12223</v>
      </c>
      <c r="D1755" s="63">
        <v>21</v>
      </c>
      <c r="E1755" s="65">
        <v>4</v>
      </c>
    </row>
    <row r="1756" spans="1:5" ht="15" x14ac:dyDescent="0.2">
      <c r="A1756" s="60">
        <v>1755</v>
      </c>
      <c r="B1756" s="61">
        <v>18458</v>
      </c>
      <c r="C1756" s="66" t="s">
        <v>12224</v>
      </c>
      <c r="D1756" s="63">
        <v>22</v>
      </c>
      <c r="E1756" s="64" t="s">
        <v>12106</v>
      </c>
    </row>
    <row r="1757" spans="1:5" ht="15" x14ac:dyDescent="0.2">
      <c r="A1757" s="60">
        <v>1756</v>
      </c>
      <c r="B1757" s="61">
        <v>18464</v>
      </c>
      <c r="C1757" s="66" t="s">
        <v>12225</v>
      </c>
      <c r="D1757" s="63">
        <v>23</v>
      </c>
      <c r="E1757" s="64" t="s">
        <v>12104</v>
      </c>
    </row>
    <row r="1758" spans="1:5" ht="15" x14ac:dyDescent="0.2">
      <c r="A1758" s="60">
        <v>1757</v>
      </c>
      <c r="B1758" s="61">
        <v>18470</v>
      </c>
      <c r="C1758" s="66" t="s">
        <v>12226</v>
      </c>
      <c r="D1758" s="63">
        <v>24</v>
      </c>
      <c r="E1758" s="64" t="s">
        <v>13651</v>
      </c>
    </row>
    <row r="1759" spans="1:5" ht="15" x14ac:dyDescent="0.2">
      <c r="A1759" s="60">
        <v>1758</v>
      </c>
      <c r="B1759" s="61">
        <v>18577</v>
      </c>
      <c r="C1759" s="66" t="s">
        <v>12227</v>
      </c>
      <c r="D1759" s="63">
        <v>25</v>
      </c>
      <c r="E1759" s="64" t="s">
        <v>13651</v>
      </c>
    </row>
    <row r="1760" spans="1:5" ht="15" x14ac:dyDescent="0.2">
      <c r="A1760" s="60">
        <v>1759</v>
      </c>
      <c r="B1760" s="61">
        <v>18881</v>
      </c>
      <c r="C1760" s="62" t="s">
        <v>12228</v>
      </c>
      <c r="D1760" s="63">
        <v>26</v>
      </c>
      <c r="E1760" s="64" t="s">
        <v>12138</v>
      </c>
    </row>
    <row r="1761" spans="1:5" ht="15" x14ac:dyDescent="0.2">
      <c r="A1761" s="60">
        <v>1760</v>
      </c>
      <c r="B1761" s="61">
        <v>18908</v>
      </c>
      <c r="C1761" s="66" t="s">
        <v>12229</v>
      </c>
      <c r="D1761" s="63">
        <v>27</v>
      </c>
      <c r="E1761" s="64" t="s">
        <v>13651</v>
      </c>
    </row>
    <row r="1762" spans="1:5" ht="15" x14ac:dyDescent="0.2">
      <c r="A1762" s="60">
        <v>1761</v>
      </c>
      <c r="B1762" s="61">
        <v>19085</v>
      </c>
      <c r="C1762" s="62" t="s">
        <v>12230</v>
      </c>
      <c r="D1762" s="63">
        <v>28</v>
      </c>
      <c r="E1762" s="64" t="s">
        <v>12159</v>
      </c>
    </row>
    <row r="1763" spans="1:5" ht="15" x14ac:dyDescent="0.2">
      <c r="A1763" s="60">
        <v>1762</v>
      </c>
      <c r="B1763" s="61">
        <v>19231</v>
      </c>
      <c r="C1763" s="62" t="s">
        <v>11872</v>
      </c>
      <c r="D1763" s="63">
        <v>29</v>
      </c>
      <c r="E1763" s="64" t="s">
        <v>13651</v>
      </c>
    </row>
    <row r="1764" spans="1:5" ht="15" x14ac:dyDescent="0.2">
      <c r="A1764" s="60">
        <v>1763</v>
      </c>
      <c r="B1764" s="61">
        <v>19240</v>
      </c>
      <c r="C1764" s="62" t="s">
        <v>11873</v>
      </c>
      <c r="D1764" s="63">
        <v>30</v>
      </c>
      <c r="E1764" s="64" t="s">
        <v>13651</v>
      </c>
    </row>
    <row r="1765" spans="1:5" ht="15" x14ac:dyDescent="0.2">
      <c r="A1765" s="60">
        <v>1764</v>
      </c>
      <c r="B1765" s="61">
        <v>19816</v>
      </c>
      <c r="C1765" s="62" t="s">
        <v>11874</v>
      </c>
      <c r="D1765" s="63">
        <v>31</v>
      </c>
      <c r="E1765" s="64" t="s">
        <v>12138</v>
      </c>
    </row>
    <row r="1766" spans="1:5" ht="15" x14ac:dyDescent="0.2">
      <c r="A1766" s="60">
        <v>1765</v>
      </c>
      <c r="B1766" s="61">
        <v>19899</v>
      </c>
      <c r="C1766" s="62" t="s">
        <v>11875</v>
      </c>
      <c r="D1766" s="63">
        <v>32</v>
      </c>
      <c r="E1766" s="64" t="s">
        <v>12138</v>
      </c>
    </row>
    <row r="1767" spans="1:5" ht="15" x14ac:dyDescent="0.2">
      <c r="A1767" s="60">
        <v>1766</v>
      </c>
      <c r="B1767" s="61">
        <v>10069</v>
      </c>
      <c r="C1767" s="62" t="s">
        <v>11876</v>
      </c>
      <c r="D1767" s="63">
        <v>1</v>
      </c>
      <c r="E1767" s="64" t="s">
        <v>12138</v>
      </c>
    </row>
    <row r="1768" spans="1:5" ht="15" x14ac:dyDescent="0.2">
      <c r="A1768" s="60">
        <v>1767</v>
      </c>
      <c r="B1768" s="61">
        <v>10071</v>
      </c>
      <c r="C1768" s="62" t="s">
        <v>11877</v>
      </c>
      <c r="D1768" s="63">
        <v>2</v>
      </c>
      <c r="E1768" s="64" t="s">
        <v>12146</v>
      </c>
    </row>
    <row r="1769" spans="1:5" ht="15" x14ac:dyDescent="0.2">
      <c r="A1769" s="60">
        <v>1768</v>
      </c>
      <c r="B1769" s="61">
        <v>10075</v>
      </c>
      <c r="C1769" s="62" t="s">
        <v>11878</v>
      </c>
      <c r="D1769" s="63">
        <v>3</v>
      </c>
      <c r="E1769" s="64" t="s">
        <v>14951</v>
      </c>
    </row>
    <row r="1770" spans="1:5" ht="15" x14ac:dyDescent="0.2">
      <c r="A1770" s="60">
        <v>1769</v>
      </c>
      <c r="B1770" s="61">
        <v>10101</v>
      </c>
      <c r="C1770" s="62" t="s">
        <v>11879</v>
      </c>
      <c r="D1770" s="63">
        <v>4</v>
      </c>
      <c r="E1770" s="64" t="s">
        <v>12146</v>
      </c>
    </row>
    <row r="1771" spans="1:5" ht="15" x14ac:dyDescent="0.2">
      <c r="A1771" s="60">
        <v>1770</v>
      </c>
      <c r="B1771" s="61">
        <v>10120</v>
      </c>
      <c r="C1771" s="62" t="s">
        <v>11880</v>
      </c>
      <c r="D1771" s="63">
        <v>5</v>
      </c>
      <c r="E1771" s="64" t="s">
        <v>14951</v>
      </c>
    </row>
    <row r="1772" spans="1:5" ht="15" x14ac:dyDescent="0.2">
      <c r="A1772" s="60">
        <v>1771</v>
      </c>
      <c r="B1772" s="61">
        <v>10124</v>
      </c>
      <c r="C1772" s="62" t="s">
        <v>11881</v>
      </c>
      <c r="D1772" s="63">
        <v>6</v>
      </c>
      <c r="E1772" s="64" t="s">
        <v>14951</v>
      </c>
    </row>
    <row r="1773" spans="1:5" ht="15" x14ac:dyDescent="0.2">
      <c r="A1773" s="60">
        <v>1772</v>
      </c>
      <c r="B1773" s="61">
        <v>10153</v>
      </c>
      <c r="C1773" s="62" t="s">
        <v>11882</v>
      </c>
      <c r="D1773" s="63">
        <v>7</v>
      </c>
      <c r="E1773" s="64" t="s">
        <v>12159</v>
      </c>
    </row>
    <row r="1774" spans="1:5" ht="15" x14ac:dyDescent="0.2">
      <c r="A1774" s="60">
        <v>1773</v>
      </c>
      <c r="B1774" s="61">
        <v>10168</v>
      </c>
      <c r="C1774" s="62" t="s">
        <v>11883</v>
      </c>
      <c r="D1774" s="63">
        <v>8</v>
      </c>
      <c r="E1774" s="64" t="s">
        <v>12140</v>
      </c>
    </row>
    <row r="1775" spans="1:5" ht="15" x14ac:dyDescent="0.2">
      <c r="A1775" s="60">
        <v>1774</v>
      </c>
      <c r="B1775" s="61">
        <v>10172</v>
      </c>
      <c r="C1775" s="62" t="s">
        <v>11884</v>
      </c>
      <c r="D1775" s="63">
        <v>9</v>
      </c>
      <c r="E1775" s="64" t="s">
        <v>12104</v>
      </c>
    </row>
    <row r="1776" spans="1:5" ht="15" x14ac:dyDescent="0.2">
      <c r="A1776" s="60">
        <v>1775</v>
      </c>
      <c r="B1776" s="61">
        <v>10174</v>
      </c>
      <c r="C1776" s="62" t="s">
        <v>11885</v>
      </c>
      <c r="D1776" s="63">
        <v>10</v>
      </c>
      <c r="E1776" s="64" t="s">
        <v>13680</v>
      </c>
    </row>
    <row r="1777" spans="1:5" ht="15" x14ac:dyDescent="0.2">
      <c r="A1777" s="60">
        <v>1776</v>
      </c>
      <c r="B1777" s="61">
        <v>10176</v>
      </c>
      <c r="C1777" s="62" t="s">
        <v>11886</v>
      </c>
      <c r="D1777" s="63">
        <v>11</v>
      </c>
      <c r="E1777" s="64" t="s">
        <v>12159</v>
      </c>
    </row>
    <row r="1778" spans="1:5" ht="15" x14ac:dyDescent="0.2">
      <c r="A1778" s="60">
        <v>1777</v>
      </c>
      <c r="B1778" s="61">
        <v>10177</v>
      </c>
      <c r="C1778" s="62" t="s">
        <v>11887</v>
      </c>
      <c r="D1778" s="63">
        <v>12</v>
      </c>
      <c r="E1778" s="64" t="s">
        <v>12104</v>
      </c>
    </row>
    <row r="1779" spans="1:5" ht="15" x14ac:dyDescent="0.2">
      <c r="A1779" s="60">
        <v>1778</v>
      </c>
      <c r="B1779" s="61">
        <v>10179</v>
      </c>
      <c r="C1779" s="62" t="s">
        <v>11888</v>
      </c>
      <c r="D1779" s="63">
        <v>13</v>
      </c>
      <c r="E1779" s="64" t="s">
        <v>12104</v>
      </c>
    </row>
    <row r="1780" spans="1:5" ht="15" x14ac:dyDescent="0.2">
      <c r="A1780" s="60">
        <v>1779</v>
      </c>
      <c r="B1780" s="61">
        <v>10181</v>
      </c>
      <c r="C1780" s="62" t="s">
        <v>11889</v>
      </c>
      <c r="D1780" s="63">
        <v>14</v>
      </c>
      <c r="E1780" s="64" t="s">
        <v>12138</v>
      </c>
    </row>
    <row r="1781" spans="1:5" ht="15" x14ac:dyDescent="0.2">
      <c r="A1781" s="60">
        <v>1780</v>
      </c>
      <c r="B1781" s="61">
        <v>10197</v>
      </c>
      <c r="C1781" s="62" t="s">
        <v>11890</v>
      </c>
      <c r="D1781" s="63">
        <v>15</v>
      </c>
      <c r="E1781" s="64" t="s">
        <v>12104</v>
      </c>
    </row>
    <row r="1782" spans="1:5" ht="15" x14ac:dyDescent="0.2">
      <c r="A1782" s="60">
        <v>1781</v>
      </c>
      <c r="B1782" s="61">
        <v>10201</v>
      </c>
      <c r="C1782" s="62" t="s">
        <v>11891</v>
      </c>
      <c r="D1782" s="63">
        <v>16</v>
      </c>
      <c r="E1782" s="64" t="s">
        <v>14951</v>
      </c>
    </row>
    <row r="1783" spans="1:5" ht="15" x14ac:dyDescent="0.2">
      <c r="A1783" s="60">
        <v>1782</v>
      </c>
      <c r="B1783" s="61">
        <v>10202</v>
      </c>
      <c r="C1783" s="62" t="s">
        <v>11892</v>
      </c>
      <c r="D1783" s="63">
        <v>17</v>
      </c>
      <c r="E1783" s="64" t="s">
        <v>12104</v>
      </c>
    </row>
    <row r="1784" spans="1:5" ht="15" x14ac:dyDescent="0.2">
      <c r="A1784" s="60">
        <v>1783</v>
      </c>
      <c r="B1784" s="61">
        <v>10208</v>
      </c>
      <c r="C1784" s="62" t="s">
        <v>15896</v>
      </c>
      <c r="D1784" s="63">
        <v>18</v>
      </c>
      <c r="E1784" s="64" t="s">
        <v>14951</v>
      </c>
    </row>
    <row r="1785" spans="1:5" ht="15" x14ac:dyDescent="0.2">
      <c r="A1785" s="60">
        <v>1784</v>
      </c>
      <c r="B1785" s="61">
        <v>10210</v>
      </c>
      <c r="C1785" s="62" t="s">
        <v>15897</v>
      </c>
      <c r="D1785" s="63">
        <v>19</v>
      </c>
      <c r="E1785" s="64" t="s">
        <v>14951</v>
      </c>
    </row>
    <row r="1786" spans="1:5" ht="15" x14ac:dyDescent="0.2">
      <c r="A1786" s="60">
        <v>1785</v>
      </c>
      <c r="B1786" s="61">
        <v>10228</v>
      </c>
      <c r="C1786" s="62" t="s">
        <v>15898</v>
      </c>
      <c r="D1786" s="63">
        <v>20</v>
      </c>
      <c r="E1786" s="64" t="s">
        <v>12159</v>
      </c>
    </row>
    <row r="1787" spans="1:5" ht="15" x14ac:dyDescent="0.2">
      <c r="A1787" s="60">
        <v>1786</v>
      </c>
      <c r="B1787" s="61">
        <v>10281</v>
      </c>
      <c r="C1787" s="62" t="s">
        <v>15899</v>
      </c>
      <c r="D1787" s="63">
        <v>21</v>
      </c>
      <c r="E1787" s="64" t="s">
        <v>14951</v>
      </c>
    </row>
    <row r="1788" spans="1:5" ht="15" x14ac:dyDescent="0.2">
      <c r="A1788" s="60">
        <v>1787</v>
      </c>
      <c r="B1788" s="61">
        <v>10295</v>
      </c>
      <c r="C1788" s="62" t="s">
        <v>15900</v>
      </c>
      <c r="D1788" s="63">
        <v>22</v>
      </c>
      <c r="E1788" s="64" t="s">
        <v>14951</v>
      </c>
    </row>
    <row r="1789" spans="1:5" ht="15" x14ac:dyDescent="0.2">
      <c r="A1789" s="60">
        <v>1788</v>
      </c>
      <c r="B1789" s="61">
        <v>10304</v>
      </c>
      <c r="C1789" s="62" t="s">
        <v>15901</v>
      </c>
      <c r="D1789" s="63">
        <v>23</v>
      </c>
      <c r="E1789" s="64" t="s">
        <v>12104</v>
      </c>
    </row>
    <row r="1790" spans="1:5" ht="15" x14ac:dyDescent="0.2">
      <c r="A1790" s="60">
        <v>1789</v>
      </c>
      <c r="B1790" s="61">
        <v>10310</v>
      </c>
      <c r="C1790" s="62" t="s">
        <v>15902</v>
      </c>
      <c r="D1790" s="63">
        <v>24</v>
      </c>
      <c r="E1790" s="64" t="s">
        <v>14951</v>
      </c>
    </row>
    <row r="1791" spans="1:5" ht="15" x14ac:dyDescent="0.2">
      <c r="A1791" s="60">
        <v>1790</v>
      </c>
      <c r="B1791" s="61">
        <v>10321</v>
      </c>
      <c r="C1791" s="62" t="s">
        <v>15903</v>
      </c>
      <c r="D1791" s="63">
        <v>25</v>
      </c>
      <c r="E1791" s="64" t="s">
        <v>12138</v>
      </c>
    </row>
    <row r="1792" spans="1:5" ht="15" x14ac:dyDescent="0.2">
      <c r="A1792" s="60">
        <v>1791</v>
      </c>
      <c r="B1792" s="61">
        <v>10336</v>
      </c>
      <c r="C1792" s="62" t="s">
        <v>15904</v>
      </c>
      <c r="D1792" s="63">
        <v>26</v>
      </c>
      <c r="E1792" s="64" t="s">
        <v>12159</v>
      </c>
    </row>
    <row r="1793" spans="1:5" ht="15" x14ac:dyDescent="0.2">
      <c r="A1793" s="60">
        <v>1792</v>
      </c>
      <c r="B1793" s="61">
        <v>10352</v>
      </c>
      <c r="C1793" s="62" t="s">
        <v>15905</v>
      </c>
      <c r="D1793" s="63">
        <v>27</v>
      </c>
      <c r="E1793" s="64" t="s">
        <v>12159</v>
      </c>
    </row>
    <row r="1794" spans="1:5" ht="15" x14ac:dyDescent="0.2">
      <c r="A1794" s="60">
        <v>1793</v>
      </c>
      <c r="B1794" s="61">
        <v>10358</v>
      </c>
      <c r="C1794" s="62" t="s">
        <v>15906</v>
      </c>
      <c r="D1794" s="63">
        <v>28</v>
      </c>
      <c r="E1794" s="64" t="s">
        <v>12146</v>
      </c>
    </row>
    <row r="1795" spans="1:5" ht="15" x14ac:dyDescent="0.2">
      <c r="A1795" s="60">
        <v>1794</v>
      </c>
      <c r="B1795" s="61">
        <v>10365</v>
      </c>
      <c r="C1795" s="62" t="s">
        <v>15907</v>
      </c>
      <c r="D1795" s="63">
        <v>29</v>
      </c>
      <c r="E1795" s="64" t="s">
        <v>14951</v>
      </c>
    </row>
    <row r="1796" spans="1:5" ht="15" x14ac:dyDescent="0.2">
      <c r="A1796" s="60">
        <v>1795</v>
      </c>
      <c r="B1796" s="61">
        <v>10386</v>
      </c>
      <c r="C1796" s="62" t="s">
        <v>15908</v>
      </c>
      <c r="D1796" s="63">
        <v>30</v>
      </c>
      <c r="E1796" s="64" t="s">
        <v>12159</v>
      </c>
    </row>
    <row r="1797" spans="1:5" ht="15" x14ac:dyDescent="0.2">
      <c r="A1797" s="60">
        <v>1796</v>
      </c>
      <c r="B1797" s="61">
        <v>10409</v>
      </c>
      <c r="C1797" s="62" t="s">
        <v>15909</v>
      </c>
      <c r="D1797" s="63">
        <v>31</v>
      </c>
      <c r="E1797" s="64" t="s">
        <v>12146</v>
      </c>
    </row>
    <row r="1798" spans="1:5" ht="15" x14ac:dyDescent="0.2">
      <c r="A1798" s="60">
        <v>1797</v>
      </c>
      <c r="B1798" s="61">
        <v>10412</v>
      </c>
      <c r="C1798" s="62" t="s">
        <v>15910</v>
      </c>
      <c r="D1798" s="63">
        <v>32</v>
      </c>
      <c r="E1798" s="64" t="s">
        <v>12104</v>
      </c>
    </row>
    <row r="1799" spans="1:5" ht="15" x14ac:dyDescent="0.2">
      <c r="A1799" s="60">
        <v>1798</v>
      </c>
      <c r="B1799" s="61">
        <v>10431</v>
      </c>
      <c r="C1799" s="62" t="s">
        <v>15911</v>
      </c>
      <c r="D1799" s="63">
        <v>33</v>
      </c>
      <c r="E1799" s="64" t="s">
        <v>11050</v>
      </c>
    </row>
    <row r="1800" spans="1:5" ht="15" x14ac:dyDescent="0.2">
      <c r="A1800" s="60">
        <v>1799</v>
      </c>
      <c r="B1800" s="61">
        <v>10445</v>
      </c>
      <c r="C1800" s="62" t="s">
        <v>15912</v>
      </c>
      <c r="D1800" s="63">
        <v>34</v>
      </c>
      <c r="E1800" s="64" t="s">
        <v>12104</v>
      </c>
    </row>
    <row r="1801" spans="1:5" ht="15" x14ac:dyDescent="0.2">
      <c r="A1801" s="60">
        <v>1800</v>
      </c>
      <c r="B1801" s="61">
        <v>10449</v>
      </c>
      <c r="C1801" s="62" t="s">
        <v>15913</v>
      </c>
      <c r="D1801" s="63">
        <v>35</v>
      </c>
      <c r="E1801" s="64" t="s">
        <v>12159</v>
      </c>
    </row>
    <row r="1802" spans="1:5" ht="15" x14ac:dyDescent="0.2">
      <c r="A1802" s="60">
        <v>1801</v>
      </c>
      <c r="B1802" s="61">
        <v>10453</v>
      </c>
      <c r="C1802" s="62" t="s">
        <v>15914</v>
      </c>
      <c r="D1802" s="63">
        <v>36</v>
      </c>
      <c r="E1802" s="64" t="s">
        <v>14951</v>
      </c>
    </row>
    <row r="1803" spans="1:5" ht="15" x14ac:dyDescent="0.2">
      <c r="A1803" s="60">
        <v>1802</v>
      </c>
      <c r="B1803" s="61">
        <v>10469</v>
      </c>
      <c r="C1803" s="62" t="s">
        <v>15915</v>
      </c>
      <c r="D1803" s="63">
        <v>37</v>
      </c>
      <c r="E1803" s="64" t="s">
        <v>12146</v>
      </c>
    </row>
    <row r="1804" spans="1:5" ht="15" x14ac:dyDescent="0.2">
      <c r="A1804" s="60">
        <v>1803</v>
      </c>
      <c r="B1804" s="61">
        <v>10479</v>
      </c>
      <c r="C1804" s="62" t="s">
        <v>15916</v>
      </c>
      <c r="D1804" s="63">
        <v>38</v>
      </c>
      <c r="E1804" s="64" t="s">
        <v>12140</v>
      </c>
    </row>
    <row r="1805" spans="1:5" ht="15" x14ac:dyDescent="0.2">
      <c r="A1805" s="60">
        <v>1804</v>
      </c>
      <c r="B1805" s="61">
        <v>10481</v>
      </c>
      <c r="C1805" s="62" t="s">
        <v>15917</v>
      </c>
      <c r="D1805" s="63">
        <v>39</v>
      </c>
      <c r="E1805" s="64" t="s">
        <v>12146</v>
      </c>
    </row>
    <row r="1806" spans="1:5" ht="15" x14ac:dyDescent="0.2">
      <c r="A1806" s="60">
        <v>1805</v>
      </c>
      <c r="B1806" s="61">
        <v>10486</v>
      </c>
      <c r="C1806" s="62" t="s">
        <v>15918</v>
      </c>
      <c r="D1806" s="63">
        <v>40</v>
      </c>
      <c r="E1806" s="64" t="s">
        <v>12138</v>
      </c>
    </row>
    <row r="1807" spans="1:5" ht="15" x14ac:dyDescent="0.2">
      <c r="A1807" s="60">
        <v>1806</v>
      </c>
      <c r="B1807" s="61">
        <v>10488</v>
      </c>
      <c r="C1807" s="62" t="s">
        <v>15919</v>
      </c>
      <c r="D1807" s="63">
        <v>41</v>
      </c>
      <c r="E1807" s="64" t="s">
        <v>12159</v>
      </c>
    </row>
    <row r="1808" spans="1:5" ht="15" x14ac:dyDescent="0.2">
      <c r="A1808" s="60">
        <v>1807</v>
      </c>
      <c r="B1808" s="61">
        <v>10501</v>
      </c>
      <c r="C1808" s="62" t="s">
        <v>15920</v>
      </c>
      <c r="D1808" s="63">
        <v>42</v>
      </c>
      <c r="E1808" s="64" t="s">
        <v>12138</v>
      </c>
    </row>
    <row r="1809" spans="1:5" ht="15" x14ac:dyDescent="0.2">
      <c r="A1809" s="60">
        <v>1808</v>
      </c>
      <c r="B1809" s="61">
        <v>10507</v>
      </c>
      <c r="C1809" s="62" t="s">
        <v>15921</v>
      </c>
      <c r="D1809" s="63">
        <v>43</v>
      </c>
      <c r="E1809" s="64" t="s">
        <v>14951</v>
      </c>
    </row>
    <row r="1810" spans="1:5" ht="15" x14ac:dyDescent="0.2">
      <c r="A1810" s="60">
        <v>1809</v>
      </c>
      <c r="B1810" s="61">
        <v>10515</v>
      </c>
      <c r="C1810" s="62" t="s">
        <v>15922</v>
      </c>
      <c r="D1810" s="63">
        <v>44</v>
      </c>
      <c r="E1810" s="64" t="s">
        <v>12104</v>
      </c>
    </row>
    <row r="1811" spans="1:5" ht="15" x14ac:dyDescent="0.2">
      <c r="A1811" s="60">
        <v>1810</v>
      </c>
      <c r="B1811" s="61">
        <v>10517</v>
      </c>
      <c r="C1811" s="62" t="s">
        <v>15923</v>
      </c>
      <c r="D1811" s="63">
        <v>45</v>
      </c>
      <c r="E1811" s="64" t="s">
        <v>12159</v>
      </c>
    </row>
    <row r="1812" spans="1:5" ht="15" x14ac:dyDescent="0.2">
      <c r="A1812" s="60">
        <v>1811</v>
      </c>
      <c r="B1812" s="61">
        <v>10527</v>
      </c>
      <c r="C1812" s="62" t="s">
        <v>13407</v>
      </c>
      <c r="D1812" s="63">
        <v>46</v>
      </c>
      <c r="E1812" s="64" t="s">
        <v>12159</v>
      </c>
    </row>
    <row r="1813" spans="1:5" ht="15" x14ac:dyDescent="0.2">
      <c r="A1813" s="60">
        <v>1812</v>
      </c>
      <c r="B1813" s="61">
        <v>10542</v>
      </c>
      <c r="C1813" s="62" t="s">
        <v>13408</v>
      </c>
      <c r="D1813" s="63">
        <v>47</v>
      </c>
      <c r="E1813" s="64" t="s">
        <v>13766</v>
      </c>
    </row>
    <row r="1814" spans="1:5" ht="15" x14ac:dyDescent="0.2">
      <c r="A1814" s="60">
        <v>1813</v>
      </c>
      <c r="B1814" s="61">
        <v>10544</v>
      </c>
      <c r="C1814" s="62" t="s">
        <v>13409</v>
      </c>
      <c r="D1814" s="63">
        <v>48</v>
      </c>
      <c r="E1814" s="64" t="s">
        <v>12104</v>
      </c>
    </row>
    <row r="1815" spans="1:5" ht="15" x14ac:dyDescent="0.2">
      <c r="A1815" s="60">
        <v>1814</v>
      </c>
      <c r="B1815" s="61">
        <v>10613</v>
      </c>
      <c r="C1815" s="62" t="s">
        <v>13410</v>
      </c>
      <c r="D1815" s="63">
        <v>49</v>
      </c>
      <c r="E1815" s="64" t="s">
        <v>12159</v>
      </c>
    </row>
    <row r="1816" spans="1:5" ht="15" x14ac:dyDescent="0.2">
      <c r="A1816" s="60">
        <v>1815</v>
      </c>
      <c r="B1816" s="61">
        <v>10681</v>
      </c>
      <c r="C1816" s="62" t="s">
        <v>13411</v>
      </c>
      <c r="D1816" s="63">
        <v>50</v>
      </c>
      <c r="E1816" s="64" t="s">
        <v>12159</v>
      </c>
    </row>
    <row r="1817" spans="1:5" ht="15" x14ac:dyDescent="0.2">
      <c r="A1817" s="60">
        <v>1816</v>
      </c>
      <c r="B1817" s="61">
        <v>10718</v>
      </c>
      <c r="C1817" s="62" t="s">
        <v>13412</v>
      </c>
      <c r="D1817" s="63">
        <v>51</v>
      </c>
      <c r="E1817" s="64" t="s">
        <v>12136</v>
      </c>
    </row>
    <row r="1818" spans="1:5" ht="15" x14ac:dyDescent="0.2">
      <c r="A1818" s="60">
        <v>1817</v>
      </c>
      <c r="B1818" s="61">
        <v>10729</v>
      </c>
      <c r="C1818" s="62" t="s">
        <v>13413</v>
      </c>
      <c r="D1818" s="63">
        <v>52</v>
      </c>
      <c r="E1818" s="64" t="s">
        <v>12140</v>
      </c>
    </row>
    <row r="1819" spans="1:5" ht="15" x14ac:dyDescent="0.2">
      <c r="A1819" s="60">
        <v>1818</v>
      </c>
      <c r="B1819" s="61">
        <v>10735</v>
      </c>
      <c r="C1819" s="62" t="s">
        <v>13414</v>
      </c>
      <c r="D1819" s="63">
        <v>53</v>
      </c>
      <c r="E1819" s="64" t="s">
        <v>14951</v>
      </c>
    </row>
    <row r="1820" spans="1:5" ht="15" x14ac:dyDescent="0.2">
      <c r="A1820" s="60">
        <v>1819</v>
      </c>
      <c r="B1820" s="61">
        <v>10840</v>
      </c>
      <c r="C1820" s="62" t="s">
        <v>13415</v>
      </c>
      <c r="D1820" s="63">
        <v>54</v>
      </c>
      <c r="E1820" s="64" t="s">
        <v>12104</v>
      </c>
    </row>
    <row r="1821" spans="1:5" ht="15" x14ac:dyDescent="0.2">
      <c r="A1821" s="60">
        <v>1820</v>
      </c>
      <c r="B1821" s="61">
        <v>10850</v>
      </c>
      <c r="C1821" s="66" t="s">
        <v>13416</v>
      </c>
      <c r="D1821" s="63">
        <v>55</v>
      </c>
      <c r="E1821" s="65">
        <v>5</v>
      </c>
    </row>
    <row r="1822" spans="1:5" ht="15" x14ac:dyDescent="0.2">
      <c r="A1822" s="60">
        <v>1821</v>
      </c>
      <c r="B1822" s="61">
        <v>10880</v>
      </c>
      <c r="C1822" s="62" t="s">
        <v>13417</v>
      </c>
      <c r="D1822" s="63">
        <v>56</v>
      </c>
      <c r="E1822" s="64" t="s">
        <v>12138</v>
      </c>
    </row>
    <row r="1823" spans="1:5" ht="15" x14ac:dyDescent="0.2">
      <c r="A1823" s="60">
        <v>1822</v>
      </c>
      <c r="B1823" s="61">
        <v>10891</v>
      </c>
      <c r="C1823" s="62" t="s">
        <v>13418</v>
      </c>
      <c r="D1823" s="63">
        <v>57</v>
      </c>
      <c r="E1823" s="64" t="s">
        <v>14951</v>
      </c>
    </row>
    <row r="1824" spans="1:5" ht="15" x14ac:dyDescent="0.2">
      <c r="A1824" s="60">
        <v>1823</v>
      </c>
      <c r="B1824" s="61">
        <v>10893</v>
      </c>
      <c r="C1824" s="62" t="s">
        <v>13419</v>
      </c>
      <c r="D1824" s="63">
        <v>58</v>
      </c>
      <c r="E1824" s="64" t="s">
        <v>12142</v>
      </c>
    </row>
    <row r="1825" spans="1:5" ht="15" x14ac:dyDescent="0.2">
      <c r="A1825" s="60">
        <v>1824</v>
      </c>
      <c r="B1825" s="61">
        <v>10897</v>
      </c>
      <c r="C1825" s="62" t="s">
        <v>13420</v>
      </c>
      <c r="D1825" s="63">
        <v>59</v>
      </c>
      <c r="E1825" s="64" t="s">
        <v>12159</v>
      </c>
    </row>
    <row r="1826" spans="1:5" ht="15" x14ac:dyDescent="0.2">
      <c r="A1826" s="60">
        <v>1825</v>
      </c>
      <c r="B1826" s="61">
        <v>10905</v>
      </c>
      <c r="C1826" s="62" t="s">
        <v>13421</v>
      </c>
      <c r="D1826" s="63">
        <v>60</v>
      </c>
      <c r="E1826" s="64" t="s">
        <v>12104</v>
      </c>
    </row>
    <row r="1827" spans="1:5" ht="15" x14ac:dyDescent="0.2">
      <c r="A1827" s="60">
        <v>1826</v>
      </c>
      <c r="B1827" s="61">
        <v>10907</v>
      </c>
      <c r="C1827" s="62" t="s">
        <v>13422</v>
      </c>
      <c r="D1827" s="63">
        <v>61</v>
      </c>
      <c r="E1827" s="64" t="s">
        <v>12146</v>
      </c>
    </row>
    <row r="1828" spans="1:5" ht="15" x14ac:dyDescent="0.2">
      <c r="A1828" s="60">
        <v>1827</v>
      </c>
      <c r="B1828" s="61">
        <v>10909</v>
      </c>
      <c r="C1828" s="62" t="s">
        <v>13423</v>
      </c>
      <c r="D1828" s="63">
        <v>62</v>
      </c>
      <c r="E1828" s="64" t="s">
        <v>12140</v>
      </c>
    </row>
    <row r="1829" spans="1:5" ht="15" x14ac:dyDescent="0.2">
      <c r="A1829" s="60">
        <v>1828</v>
      </c>
      <c r="B1829" s="61">
        <v>10921</v>
      </c>
      <c r="C1829" s="62" t="s">
        <v>13424</v>
      </c>
      <c r="D1829" s="63">
        <v>63</v>
      </c>
      <c r="E1829" s="64" t="s">
        <v>12153</v>
      </c>
    </row>
    <row r="1830" spans="1:5" ht="15" x14ac:dyDescent="0.2">
      <c r="A1830" s="60">
        <v>1829</v>
      </c>
      <c r="B1830" s="61">
        <v>10927</v>
      </c>
      <c r="C1830" s="62" t="s">
        <v>13425</v>
      </c>
      <c r="D1830" s="63">
        <v>64</v>
      </c>
      <c r="E1830" s="64" t="s">
        <v>12159</v>
      </c>
    </row>
    <row r="1831" spans="1:5" ht="15" x14ac:dyDescent="0.2">
      <c r="A1831" s="60">
        <v>1830</v>
      </c>
      <c r="B1831" s="61">
        <v>10935</v>
      </c>
      <c r="C1831" s="62" t="s">
        <v>13426</v>
      </c>
      <c r="D1831" s="63">
        <v>65</v>
      </c>
      <c r="E1831" s="64" t="s">
        <v>12142</v>
      </c>
    </row>
    <row r="1832" spans="1:5" ht="15" x14ac:dyDescent="0.2">
      <c r="A1832" s="60">
        <v>1831</v>
      </c>
      <c r="B1832" s="61">
        <v>10941</v>
      </c>
      <c r="C1832" s="62" t="s">
        <v>13427</v>
      </c>
      <c r="D1832" s="63">
        <v>66</v>
      </c>
      <c r="E1832" s="64" t="s">
        <v>14951</v>
      </c>
    </row>
    <row r="1833" spans="1:5" ht="15" x14ac:dyDescent="0.2">
      <c r="A1833" s="60">
        <v>1832</v>
      </c>
      <c r="B1833" s="61">
        <v>10949</v>
      </c>
      <c r="C1833" s="62" t="s">
        <v>13428</v>
      </c>
      <c r="D1833" s="63">
        <v>67</v>
      </c>
      <c r="E1833" s="64" t="s">
        <v>12153</v>
      </c>
    </row>
    <row r="1834" spans="1:5" ht="15" x14ac:dyDescent="0.2">
      <c r="A1834" s="60">
        <v>1833</v>
      </c>
      <c r="B1834" s="61">
        <v>10957</v>
      </c>
      <c r="C1834" s="62" t="s">
        <v>13429</v>
      </c>
      <c r="D1834" s="63">
        <v>68</v>
      </c>
      <c r="E1834" s="64" t="s">
        <v>12159</v>
      </c>
    </row>
    <row r="1835" spans="1:5" ht="15" x14ac:dyDescent="0.2">
      <c r="A1835" s="60">
        <v>1834</v>
      </c>
      <c r="B1835" s="61">
        <v>10971</v>
      </c>
      <c r="C1835" s="62" t="s">
        <v>13430</v>
      </c>
      <c r="D1835" s="63">
        <v>69</v>
      </c>
      <c r="E1835" s="64" t="s">
        <v>12106</v>
      </c>
    </row>
    <row r="1836" spans="1:5" ht="15" x14ac:dyDescent="0.2">
      <c r="A1836" s="60">
        <v>1835</v>
      </c>
      <c r="B1836" s="61">
        <v>10994</v>
      </c>
      <c r="C1836" s="62" t="s">
        <v>13431</v>
      </c>
      <c r="D1836" s="63">
        <v>70</v>
      </c>
      <c r="E1836" s="64" t="s">
        <v>13651</v>
      </c>
    </row>
    <row r="1837" spans="1:5" ht="15" x14ac:dyDescent="0.2">
      <c r="A1837" s="60">
        <v>1836</v>
      </c>
      <c r="B1837" s="61">
        <v>11009</v>
      </c>
      <c r="C1837" s="62" t="s">
        <v>11989</v>
      </c>
      <c r="D1837" s="63">
        <v>71</v>
      </c>
      <c r="E1837" s="64" t="s">
        <v>12140</v>
      </c>
    </row>
    <row r="1838" spans="1:5" ht="15" x14ac:dyDescent="0.2">
      <c r="A1838" s="60">
        <v>1837</v>
      </c>
      <c r="B1838" s="61">
        <v>11047</v>
      </c>
      <c r="C1838" s="62" t="s">
        <v>11990</v>
      </c>
      <c r="D1838" s="63">
        <v>72</v>
      </c>
      <c r="E1838" s="64" t="s">
        <v>12104</v>
      </c>
    </row>
    <row r="1839" spans="1:5" ht="15" x14ac:dyDescent="0.2">
      <c r="A1839" s="60">
        <v>1838</v>
      </c>
      <c r="B1839" s="61">
        <v>11061</v>
      </c>
      <c r="C1839" s="62" t="s">
        <v>11991</v>
      </c>
      <c r="D1839" s="63">
        <v>73</v>
      </c>
      <c r="E1839" s="64" t="s">
        <v>12140</v>
      </c>
    </row>
    <row r="1840" spans="1:5" ht="15" x14ac:dyDescent="0.2">
      <c r="A1840" s="60">
        <v>1839</v>
      </c>
      <c r="B1840" s="61">
        <v>11090</v>
      </c>
      <c r="C1840" s="62" t="s">
        <v>12278</v>
      </c>
      <c r="D1840" s="63">
        <v>74</v>
      </c>
      <c r="E1840" s="64" t="s">
        <v>12159</v>
      </c>
    </row>
    <row r="1841" spans="1:5" ht="15" x14ac:dyDescent="0.2">
      <c r="A1841" s="60">
        <v>1840</v>
      </c>
      <c r="B1841" s="61">
        <v>11095</v>
      </c>
      <c r="C1841" s="62" t="s">
        <v>12279</v>
      </c>
      <c r="D1841" s="63">
        <v>75</v>
      </c>
      <c r="E1841" s="64" t="s">
        <v>12146</v>
      </c>
    </row>
    <row r="1842" spans="1:5" ht="15" x14ac:dyDescent="0.2">
      <c r="A1842" s="60">
        <v>1841</v>
      </c>
      <c r="B1842" s="61">
        <v>11102</v>
      </c>
      <c r="C1842" s="62" t="s">
        <v>12280</v>
      </c>
      <c r="D1842" s="63">
        <v>76</v>
      </c>
      <c r="E1842" s="64" t="s">
        <v>12138</v>
      </c>
    </row>
    <row r="1843" spans="1:5" ht="15" x14ac:dyDescent="0.2">
      <c r="A1843" s="60">
        <v>1842</v>
      </c>
      <c r="B1843" s="61">
        <v>11108</v>
      </c>
      <c r="C1843" s="62" t="s">
        <v>12281</v>
      </c>
      <c r="D1843" s="63">
        <v>77</v>
      </c>
      <c r="E1843" s="64" t="s">
        <v>10885</v>
      </c>
    </row>
    <row r="1844" spans="1:5" ht="15" x14ac:dyDescent="0.2">
      <c r="A1844" s="60">
        <v>1843</v>
      </c>
      <c r="B1844" s="61">
        <v>11116</v>
      </c>
      <c r="C1844" s="62" t="s">
        <v>12282</v>
      </c>
      <c r="D1844" s="63">
        <v>78</v>
      </c>
      <c r="E1844" s="64" t="s">
        <v>12104</v>
      </c>
    </row>
    <row r="1845" spans="1:5" ht="15" x14ac:dyDescent="0.2">
      <c r="A1845" s="60">
        <v>1844</v>
      </c>
      <c r="B1845" s="61">
        <v>11318</v>
      </c>
      <c r="C1845" s="62" t="s">
        <v>14709</v>
      </c>
      <c r="D1845" s="63">
        <v>79</v>
      </c>
      <c r="E1845" s="64" t="s">
        <v>12136</v>
      </c>
    </row>
    <row r="1846" spans="1:5" ht="15" x14ac:dyDescent="0.2">
      <c r="A1846" s="60">
        <v>1845</v>
      </c>
      <c r="B1846" s="61">
        <v>11770</v>
      </c>
      <c r="C1846" s="62" t="s">
        <v>12283</v>
      </c>
      <c r="D1846" s="63">
        <v>80</v>
      </c>
      <c r="E1846" s="64" t="s">
        <v>12159</v>
      </c>
    </row>
    <row r="1847" spans="1:5" ht="15" x14ac:dyDescent="0.2">
      <c r="A1847" s="60">
        <v>1846</v>
      </c>
      <c r="B1847" s="61">
        <v>11908</v>
      </c>
      <c r="C1847" s="62" t="s">
        <v>13297</v>
      </c>
      <c r="D1847" s="63">
        <v>81</v>
      </c>
      <c r="E1847" s="64" t="s">
        <v>12140</v>
      </c>
    </row>
    <row r="1848" spans="1:5" ht="15" x14ac:dyDescent="0.2">
      <c r="A1848" s="60">
        <v>1847</v>
      </c>
      <c r="B1848" s="61">
        <v>11936</v>
      </c>
      <c r="C1848" s="62" t="s">
        <v>12284</v>
      </c>
      <c r="D1848" s="63">
        <v>82</v>
      </c>
      <c r="E1848" s="64" t="s">
        <v>12144</v>
      </c>
    </row>
    <row r="1849" spans="1:5" ht="15" x14ac:dyDescent="0.2">
      <c r="A1849" s="60">
        <v>1848</v>
      </c>
      <c r="B1849" s="61">
        <v>12086</v>
      </c>
      <c r="C1849" s="66" t="s">
        <v>12285</v>
      </c>
      <c r="D1849" s="63">
        <v>83</v>
      </c>
      <c r="E1849" s="64" t="s">
        <v>12144</v>
      </c>
    </row>
    <row r="1850" spans="1:5" ht="15" x14ac:dyDescent="0.2">
      <c r="A1850" s="60">
        <v>1849</v>
      </c>
      <c r="B1850" s="61">
        <v>12544</v>
      </c>
      <c r="C1850" s="62" t="s">
        <v>12286</v>
      </c>
      <c r="D1850" s="63">
        <v>84</v>
      </c>
      <c r="E1850" s="65">
        <v>2</v>
      </c>
    </row>
    <row r="1851" spans="1:5" ht="15" x14ac:dyDescent="0.2">
      <c r="A1851" s="60">
        <v>1850</v>
      </c>
      <c r="B1851" s="61">
        <v>12630</v>
      </c>
      <c r="C1851" s="62" t="s">
        <v>10291</v>
      </c>
      <c r="D1851" s="63">
        <v>85</v>
      </c>
      <c r="E1851" s="64" t="s">
        <v>12159</v>
      </c>
    </row>
    <row r="1852" spans="1:5" ht="15" x14ac:dyDescent="0.2">
      <c r="A1852" s="60">
        <v>1851</v>
      </c>
      <c r="B1852" s="61">
        <v>12837</v>
      </c>
      <c r="C1852" s="62" t="s">
        <v>12287</v>
      </c>
      <c r="D1852" s="63">
        <v>86</v>
      </c>
      <c r="E1852" s="64" t="s">
        <v>12142</v>
      </c>
    </row>
    <row r="1853" spans="1:5" ht="15" x14ac:dyDescent="0.2">
      <c r="A1853" s="60">
        <v>1852</v>
      </c>
      <c r="B1853" s="61">
        <v>12974</v>
      </c>
      <c r="C1853" s="62" t="s">
        <v>12288</v>
      </c>
      <c r="D1853" s="63">
        <v>87</v>
      </c>
      <c r="E1853" s="64" t="s">
        <v>13680</v>
      </c>
    </row>
    <row r="1854" spans="1:5" ht="15" x14ac:dyDescent="0.2">
      <c r="A1854" s="60">
        <v>1853</v>
      </c>
      <c r="B1854" s="61">
        <v>13169</v>
      </c>
      <c r="C1854" s="62" t="s">
        <v>12289</v>
      </c>
      <c r="D1854" s="63">
        <v>88</v>
      </c>
      <c r="E1854" s="64" t="s">
        <v>12159</v>
      </c>
    </row>
    <row r="1855" spans="1:5" ht="15" x14ac:dyDescent="0.2">
      <c r="A1855" s="60">
        <v>1854</v>
      </c>
      <c r="B1855" s="61">
        <v>13328</v>
      </c>
      <c r="C1855" s="62" t="s">
        <v>12290</v>
      </c>
      <c r="D1855" s="63">
        <v>89</v>
      </c>
      <c r="E1855" s="64" t="s">
        <v>12159</v>
      </c>
    </row>
    <row r="1856" spans="1:5" ht="15" x14ac:dyDescent="0.2">
      <c r="A1856" s="60">
        <v>1855</v>
      </c>
      <c r="B1856" s="61">
        <v>13873</v>
      </c>
      <c r="C1856" s="62" t="s">
        <v>13304</v>
      </c>
      <c r="D1856" s="63">
        <v>90</v>
      </c>
      <c r="E1856" s="64" t="s">
        <v>12159</v>
      </c>
    </row>
    <row r="1857" spans="1:5" ht="15" x14ac:dyDescent="0.2">
      <c r="A1857" s="60">
        <v>1856</v>
      </c>
      <c r="B1857" s="61">
        <v>14371</v>
      </c>
      <c r="C1857" s="66" t="s">
        <v>12291</v>
      </c>
      <c r="D1857" s="63">
        <v>91</v>
      </c>
      <c r="E1857" s="64" t="s">
        <v>12159</v>
      </c>
    </row>
    <row r="1858" spans="1:5" ht="15" x14ac:dyDescent="0.2">
      <c r="A1858" s="60">
        <v>1857</v>
      </c>
      <c r="B1858" s="61">
        <v>14373</v>
      </c>
      <c r="C1858" s="66" t="s">
        <v>12292</v>
      </c>
      <c r="D1858" s="63">
        <v>92</v>
      </c>
      <c r="E1858" s="64" t="s">
        <v>12159</v>
      </c>
    </row>
    <row r="1859" spans="1:5" ht="15" x14ac:dyDescent="0.2">
      <c r="A1859" s="60">
        <v>1858</v>
      </c>
      <c r="B1859" s="61">
        <v>14938</v>
      </c>
      <c r="C1859" s="62" t="s">
        <v>12293</v>
      </c>
      <c r="D1859" s="63">
        <v>93</v>
      </c>
      <c r="E1859" s="64" t="s">
        <v>12106</v>
      </c>
    </row>
    <row r="1860" spans="1:5" ht="15" x14ac:dyDescent="0.2">
      <c r="A1860" s="60">
        <v>1859</v>
      </c>
      <c r="B1860" s="61">
        <v>15031</v>
      </c>
      <c r="C1860" s="62" t="s">
        <v>12294</v>
      </c>
      <c r="D1860" s="63">
        <v>94</v>
      </c>
      <c r="E1860" s="64" t="s">
        <v>13647</v>
      </c>
    </row>
    <row r="1861" spans="1:5" ht="15" x14ac:dyDescent="0.2">
      <c r="A1861" s="60">
        <v>1860</v>
      </c>
      <c r="B1861" s="61">
        <v>15580</v>
      </c>
      <c r="C1861" s="62" t="s">
        <v>12295</v>
      </c>
      <c r="D1861" s="63">
        <v>95</v>
      </c>
      <c r="E1861" s="64" t="s">
        <v>12156</v>
      </c>
    </row>
    <row r="1862" spans="1:5" ht="15" x14ac:dyDescent="0.2">
      <c r="A1862" s="60">
        <v>1861</v>
      </c>
      <c r="B1862" s="61">
        <v>16848</v>
      </c>
      <c r="C1862" s="62" t="s">
        <v>12296</v>
      </c>
      <c r="D1862" s="63">
        <v>96</v>
      </c>
      <c r="E1862" s="64" t="s">
        <v>12106</v>
      </c>
    </row>
    <row r="1863" spans="1:5" ht="15" x14ac:dyDescent="0.2">
      <c r="A1863" s="60">
        <v>1862</v>
      </c>
      <c r="B1863" s="61">
        <v>16969</v>
      </c>
      <c r="C1863" s="62" t="s">
        <v>12297</v>
      </c>
      <c r="D1863" s="63">
        <v>97</v>
      </c>
      <c r="E1863" s="64" t="s">
        <v>12142</v>
      </c>
    </row>
    <row r="1864" spans="1:5" ht="15" x14ac:dyDescent="0.2">
      <c r="A1864" s="60">
        <v>1863</v>
      </c>
      <c r="B1864" s="61">
        <v>17294</v>
      </c>
      <c r="C1864" s="62" t="s">
        <v>12298</v>
      </c>
      <c r="D1864" s="63">
        <v>98</v>
      </c>
      <c r="E1864" s="64" t="s">
        <v>12140</v>
      </c>
    </row>
    <row r="1865" spans="1:5" ht="15" x14ac:dyDescent="0.2">
      <c r="A1865" s="60">
        <v>1864</v>
      </c>
      <c r="B1865" s="61">
        <v>17413</v>
      </c>
      <c r="C1865" s="62" t="s">
        <v>12299</v>
      </c>
      <c r="D1865" s="63">
        <v>99</v>
      </c>
      <c r="E1865" s="64" t="s">
        <v>13647</v>
      </c>
    </row>
    <row r="1866" spans="1:5" ht="15" x14ac:dyDescent="0.2">
      <c r="A1866" s="60">
        <v>1865</v>
      </c>
      <c r="B1866" s="61">
        <v>17467</v>
      </c>
      <c r="C1866" s="62" t="s">
        <v>12300</v>
      </c>
      <c r="D1866" s="63">
        <v>100</v>
      </c>
      <c r="E1866" s="64" t="s">
        <v>12144</v>
      </c>
    </row>
    <row r="1867" spans="1:5" ht="15" x14ac:dyDescent="0.2">
      <c r="A1867" s="60">
        <v>1866</v>
      </c>
      <c r="B1867" s="61">
        <v>17585</v>
      </c>
      <c r="C1867" s="62" t="s">
        <v>12301</v>
      </c>
      <c r="D1867" s="63">
        <v>101</v>
      </c>
      <c r="E1867" s="64" t="s">
        <v>12144</v>
      </c>
    </row>
    <row r="1868" spans="1:5" ht="15" x14ac:dyDescent="0.2">
      <c r="A1868" s="60">
        <v>1867</v>
      </c>
      <c r="B1868" s="61">
        <v>17655</v>
      </c>
      <c r="C1868" s="62" t="s">
        <v>12302</v>
      </c>
      <c r="D1868" s="63">
        <v>102</v>
      </c>
      <c r="E1868" s="64" t="s">
        <v>12140</v>
      </c>
    </row>
    <row r="1869" spans="1:5" ht="15" x14ac:dyDescent="0.2">
      <c r="A1869" s="60">
        <v>1868</v>
      </c>
      <c r="B1869" s="61">
        <v>18243</v>
      </c>
      <c r="C1869" s="62" t="s">
        <v>12303</v>
      </c>
      <c r="D1869" s="63">
        <v>103</v>
      </c>
      <c r="E1869" s="64" t="s">
        <v>12140</v>
      </c>
    </row>
    <row r="1870" spans="1:5" ht="15" x14ac:dyDescent="0.2">
      <c r="A1870" s="60">
        <v>1869</v>
      </c>
      <c r="B1870" s="61">
        <v>18416</v>
      </c>
      <c r="C1870" s="62" t="s">
        <v>12304</v>
      </c>
      <c r="D1870" s="63">
        <v>104</v>
      </c>
      <c r="E1870" s="64" t="s">
        <v>14954</v>
      </c>
    </row>
    <row r="1871" spans="1:5" ht="15" x14ac:dyDescent="0.2">
      <c r="A1871" s="60">
        <v>1870</v>
      </c>
      <c r="B1871" s="61">
        <v>18619</v>
      </c>
      <c r="C1871" s="62" t="s">
        <v>12305</v>
      </c>
      <c r="D1871" s="63">
        <v>105</v>
      </c>
      <c r="E1871" s="64" t="s">
        <v>12140</v>
      </c>
    </row>
    <row r="1872" spans="1:5" ht="15" x14ac:dyDescent="0.2">
      <c r="A1872" s="60">
        <v>1871</v>
      </c>
      <c r="B1872" s="61">
        <v>18627</v>
      </c>
      <c r="C1872" s="62" t="s">
        <v>10477</v>
      </c>
      <c r="D1872" s="63">
        <v>106</v>
      </c>
      <c r="E1872" s="64" t="s">
        <v>12136</v>
      </c>
    </row>
    <row r="1873" spans="1:5" ht="15" x14ac:dyDescent="0.2">
      <c r="A1873" s="60">
        <v>1872</v>
      </c>
      <c r="B1873" s="61">
        <v>19079</v>
      </c>
      <c r="C1873" s="62" t="s">
        <v>12306</v>
      </c>
      <c r="D1873" s="63">
        <v>107</v>
      </c>
      <c r="E1873" s="64" t="s">
        <v>12144</v>
      </c>
    </row>
    <row r="1874" spans="1:5" ht="15" x14ac:dyDescent="0.2">
      <c r="A1874" s="60">
        <v>1873</v>
      </c>
      <c r="B1874" s="61">
        <v>19614</v>
      </c>
      <c r="C1874" s="62" t="s">
        <v>11045</v>
      </c>
      <c r="D1874" s="63">
        <v>108</v>
      </c>
      <c r="E1874" s="64" t="s">
        <v>14951</v>
      </c>
    </row>
    <row r="1875" spans="1:5" ht="15" x14ac:dyDescent="0.2">
      <c r="A1875" s="60">
        <v>1874</v>
      </c>
      <c r="B1875" s="61">
        <v>10073</v>
      </c>
      <c r="C1875" s="62" t="s">
        <v>12307</v>
      </c>
      <c r="D1875" s="63">
        <v>1</v>
      </c>
      <c r="E1875" s="64" t="s">
        <v>10434</v>
      </c>
    </row>
    <row r="1876" spans="1:5" ht="15" x14ac:dyDescent="0.2">
      <c r="A1876" s="60">
        <v>1875</v>
      </c>
      <c r="B1876" s="61">
        <v>10155</v>
      </c>
      <c r="C1876" s="62" t="s">
        <v>12308</v>
      </c>
      <c r="D1876" s="63">
        <v>2</v>
      </c>
      <c r="E1876" s="64" t="s">
        <v>12104</v>
      </c>
    </row>
    <row r="1877" spans="1:5" ht="15" x14ac:dyDescent="0.2">
      <c r="A1877" s="60">
        <v>1876</v>
      </c>
      <c r="B1877" s="61">
        <v>10259</v>
      </c>
      <c r="C1877" s="62" t="s">
        <v>12309</v>
      </c>
      <c r="D1877" s="63">
        <v>3</v>
      </c>
      <c r="E1877" s="64" t="s">
        <v>13766</v>
      </c>
    </row>
    <row r="1878" spans="1:5" ht="15" x14ac:dyDescent="0.2">
      <c r="A1878" s="60">
        <v>1877</v>
      </c>
      <c r="B1878" s="61">
        <v>10318</v>
      </c>
      <c r="C1878" s="62" t="s">
        <v>12310</v>
      </c>
      <c r="D1878" s="63">
        <v>4</v>
      </c>
      <c r="E1878" s="64" t="s">
        <v>12106</v>
      </c>
    </row>
    <row r="1879" spans="1:5" ht="15" x14ac:dyDescent="0.2">
      <c r="A1879" s="60">
        <v>1878</v>
      </c>
      <c r="B1879" s="61">
        <v>10327</v>
      </c>
      <c r="C1879" s="62" t="s">
        <v>12311</v>
      </c>
      <c r="D1879" s="63">
        <v>5</v>
      </c>
      <c r="E1879" s="64" t="s">
        <v>12104</v>
      </c>
    </row>
    <row r="1880" spans="1:5" ht="15" x14ac:dyDescent="0.2">
      <c r="A1880" s="60">
        <v>1879</v>
      </c>
      <c r="B1880" s="61">
        <v>10437</v>
      </c>
      <c r="C1880" s="62" t="s">
        <v>12312</v>
      </c>
      <c r="D1880" s="63">
        <v>6</v>
      </c>
      <c r="E1880" s="65">
        <v>3</v>
      </c>
    </row>
    <row r="1881" spans="1:5" ht="15" x14ac:dyDescent="0.2">
      <c r="A1881" s="60">
        <v>1880</v>
      </c>
      <c r="B1881" s="61">
        <v>10439</v>
      </c>
      <c r="C1881" s="62" t="s">
        <v>12313</v>
      </c>
      <c r="D1881" s="63">
        <v>7</v>
      </c>
      <c r="E1881" s="64" t="s">
        <v>14951</v>
      </c>
    </row>
    <row r="1882" spans="1:5" ht="15" x14ac:dyDescent="0.2">
      <c r="A1882" s="60">
        <v>1881</v>
      </c>
      <c r="B1882" s="61">
        <v>10465</v>
      </c>
      <c r="C1882" s="62" t="s">
        <v>12314</v>
      </c>
      <c r="D1882" s="63">
        <v>8</v>
      </c>
      <c r="E1882" s="65">
        <v>4</v>
      </c>
    </row>
    <row r="1883" spans="1:5" ht="15" x14ac:dyDescent="0.2">
      <c r="A1883" s="60">
        <v>1882</v>
      </c>
      <c r="B1883" s="61">
        <v>10724</v>
      </c>
      <c r="C1883" s="62" t="s">
        <v>12315</v>
      </c>
      <c r="D1883" s="63">
        <v>9</v>
      </c>
      <c r="E1883" s="65">
        <v>5</v>
      </c>
    </row>
    <row r="1884" spans="1:5" ht="15" x14ac:dyDescent="0.2">
      <c r="A1884" s="60">
        <v>1883</v>
      </c>
      <c r="B1884" s="61">
        <v>10737</v>
      </c>
      <c r="C1884" s="66" t="s">
        <v>12316</v>
      </c>
      <c r="D1884" s="63">
        <v>10</v>
      </c>
      <c r="E1884" s="64" t="s">
        <v>13709</v>
      </c>
    </row>
    <row r="1885" spans="1:5" ht="15" x14ac:dyDescent="0.2">
      <c r="A1885" s="60">
        <v>1884</v>
      </c>
      <c r="B1885" s="61">
        <v>10739</v>
      </c>
      <c r="C1885" s="62" t="s">
        <v>12317</v>
      </c>
      <c r="D1885" s="63">
        <v>11</v>
      </c>
      <c r="E1885" s="65">
        <v>5</v>
      </c>
    </row>
    <row r="1886" spans="1:5" ht="15" x14ac:dyDescent="0.2">
      <c r="A1886" s="60">
        <v>1885</v>
      </c>
      <c r="B1886" s="61">
        <v>10741</v>
      </c>
      <c r="C1886" s="62" t="s">
        <v>12318</v>
      </c>
      <c r="D1886" s="63">
        <v>12</v>
      </c>
      <c r="E1886" s="64" t="s">
        <v>13766</v>
      </c>
    </row>
    <row r="1887" spans="1:5" ht="15" x14ac:dyDescent="0.2">
      <c r="A1887" s="60">
        <v>1886</v>
      </c>
      <c r="B1887" s="61">
        <v>10747</v>
      </c>
      <c r="C1887" s="62" t="s">
        <v>12319</v>
      </c>
      <c r="D1887" s="63">
        <v>13</v>
      </c>
      <c r="E1887" s="64" t="s">
        <v>12151</v>
      </c>
    </row>
    <row r="1888" spans="1:5" ht="15" x14ac:dyDescent="0.2">
      <c r="A1888" s="60">
        <v>1887</v>
      </c>
      <c r="B1888" s="61">
        <v>10769</v>
      </c>
      <c r="C1888" s="62" t="s">
        <v>12320</v>
      </c>
      <c r="D1888" s="63">
        <v>14</v>
      </c>
      <c r="E1888" s="65">
        <v>6</v>
      </c>
    </row>
    <row r="1889" spans="1:5" ht="15" x14ac:dyDescent="0.2">
      <c r="A1889" s="60">
        <v>1888</v>
      </c>
      <c r="B1889" s="61">
        <v>10771</v>
      </c>
      <c r="C1889" s="62" t="s">
        <v>12321</v>
      </c>
      <c r="D1889" s="63">
        <v>15</v>
      </c>
      <c r="E1889" s="65">
        <v>5</v>
      </c>
    </row>
    <row r="1890" spans="1:5" ht="15" x14ac:dyDescent="0.2">
      <c r="A1890" s="60">
        <v>1889</v>
      </c>
      <c r="B1890" s="61">
        <v>10784</v>
      </c>
      <c r="C1890" s="62" t="s">
        <v>12322</v>
      </c>
      <c r="D1890" s="63">
        <v>16</v>
      </c>
      <c r="E1890" s="65">
        <v>5</v>
      </c>
    </row>
    <row r="1891" spans="1:5" ht="15" x14ac:dyDescent="0.2">
      <c r="A1891" s="60">
        <v>1890</v>
      </c>
      <c r="B1891" s="61">
        <v>10792</v>
      </c>
      <c r="C1891" s="62" t="s">
        <v>12323</v>
      </c>
      <c r="D1891" s="63">
        <v>17</v>
      </c>
      <c r="E1891" s="64" t="s">
        <v>14951</v>
      </c>
    </row>
    <row r="1892" spans="1:5" ht="15" x14ac:dyDescent="0.2">
      <c r="A1892" s="60">
        <v>1891</v>
      </c>
      <c r="B1892" s="61">
        <v>10816</v>
      </c>
      <c r="C1892" s="62" t="s">
        <v>13465</v>
      </c>
      <c r="D1892" s="63">
        <v>18</v>
      </c>
      <c r="E1892" s="65">
        <v>6</v>
      </c>
    </row>
    <row r="1893" spans="1:5" ht="15" x14ac:dyDescent="0.2">
      <c r="A1893" s="60">
        <v>1892</v>
      </c>
      <c r="B1893" s="61">
        <v>10823</v>
      </c>
      <c r="C1893" s="62" t="s">
        <v>13466</v>
      </c>
      <c r="D1893" s="63">
        <v>19</v>
      </c>
      <c r="E1893" s="65">
        <v>5</v>
      </c>
    </row>
    <row r="1894" spans="1:5" ht="15" x14ac:dyDescent="0.2">
      <c r="A1894" s="60">
        <v>1893</v>
      </c>
      <c r="B1894" s="61">
        <v>10824</v>
      </c>
      <c r="C1894" s="62" t="s">
        <v>13467</v>
      </c>
      <c r="D1894" s="63">
        <v>20</v>
      </c>
      <c r="E1894" s="65">
        <v>6</v>
      </c>
    </row>
    <row r="1895" spans="1:5" ht="15" x14ac:dyDescent="0.2">
      <c r="A1895" s="60">
        <v>1894</v>
      </c>
      <c r="B1895" s="61">
        <v>10852</v>
      </c>
      <c r="C1895" s="62" t="s">
        <v>13468</v>
      </c>
      <c r="D1895" s="63">
        <v>21</v>
      </c>
      <c r="E1895" s="64" t="s">
        <v>13766</v>
      </c>
    </row>
    <row r="1896" spans="1:5" ht="15" x14ac:dyDescent="0.2">
      <c r="A1896" s="60">
        <v>1895</v>
      </c>
      <c r="B1896" s="61">
        <v>10867</v>
      </c>
      <c r="C1896" s="62" t="s">
        <v>13469</v>
      </c>
      <c r="D1896" s="63">
        <v>22</v>
      </c>
      <c r="E1896" s="65">
        <v>6</v>
      </c>
    </row>
    <row r="1897" spans="1:5" ht="15" x14ac:dyDescent="0.2">
      <c r="A1897" s="60">
        <v>1896</v>
      </c>
      <c r="B1897" s="61">
        <v>10884</v>
      </c>
      <c r="C1897" s="62" t="s">
        <v>13470</v>
      </c>
      <c r="D1897" s="63">
        <v>23</v>
      </c>
      <c r="E1897" s="65">
        <v>5</v>
      </c>
    </row>
    <row r="1898" spans="1:5" ht="15" x14ac:dyDescent="0.2">
      <c r="A1898" s="60">
        <v>1897</v>
      </c>
      <c r="B1898" s="61">
        <v>12403</v>
      </c>
      <c r="C1898" s="62" t="s">
        <v>13471</v>
      </c>
      <c r="D1898" s="63">
        <v>24</v>
      </c>
      <c r="E1898" s="65">
        <v>4</v>
      </c>
    </row>
    <row r="1899" spans="1:5" ht="15" x14ac:dyDescent="0.2">
      <c r="A1899" s="60">
        <v>1898</v>
      </c>
      <c r="B1899" s="61">
        <v>19317</v>
      </c>
      <c r="C1899" s="62" t="s">
        <v>13472</v>
      </c>
      <c r="D1899" s="63">
        <v>25</v>
      </c>
      <c r="E1899" s="65">
        <v>4</v>
      </c>
    </row>
    <row r="1900" spans="1:5" ht="15" x14ac:dyDescent="0.2">
      <c r="A1900" s="60">
        <v>1899</v>
      </c>
      <c r="B1900" s="61">
        <v>10213</v>
      </c>
      <c r="C1900" s="62" t="s">
        <v>13473</v>
      </c>
      <c r="D1900" s="63">
        <v>26</v>
      </c>
      <c r="E1900" s="64" t="s">
        <v>14951</v>
      </c>
    </row>
    <row r="1901" spans="1:5" ht="15" x14ac:dyDescent="0.2">
      <c r="A1901" s="60">
        <v>1900</v>
      </c>
      <c r="B1901" s="61">
        <v>10283</v>
      </c>
      <c r="C1901" s="62" t="s">
        <v>13474</v>
      </c>
      <c r="D1901" s="63">
        <v>27</v>
      </c>
      <c r="E1901" s="65">
        <v>5</v>
      </c>
    </row>
    <row r="1902" spans="1:5" ht="15" x14ac:dyDescent="0.2">
      <c r="A1902" s="60">
        <v>1901</v>
      </c>
      <c r="B1902" s="61">
        <v>10323</v>
      </c>
      <c r="C1902" s="62" t="s">
        <v>13475</v>
      </c>
      <c r="D1902" s="63">
        <v>28</v>
      </c>
      <c r="E1902" s="65">
        <v>5</v>
      </c>
    </row>
    <row r="1903" spans="1:5" ht="15" x14ac:dyDescent="0.2">
      <c r="A1903" s="60">
        <v>1902</v>
      </c>
      <c r="B1903" s="61">
        <v>10394</v>
      </c>
      <c r="C1903" s="62" t="s">
        <v>13476</v>
      </c>
      <c r="D1903" s="63">
        <v>29</v>
      </c>
      <c r="E1903" s="64" t="s">
        <v>12104</v>
      </c>
    </row>
    <row r="1904" spans="1:5" ht="15" x14ac:dyDescent="0.2">
      <c r="A1904" s="60">
        <v>1903</v>
      </c>
      <c r="B1904" s="61">
        <v>10550</v>
      </c>
      <c r="C1904" s="62" t="s">
        <v>13477</v>
      </c>
      <c r="D1904" s="63">
        <v>30</v>
      </c>
      <c r="E1904" s="65">
        <v>3</v>
      </c>
    </row>
    <row r="1905" spans="1:5" ht="15" x14ac:dyDescent="0.2">
      <c r="A1905" s="60">
        <v>1904</v>
      </c>
      <c r="B1905" s="61">
        <v>10611</v>
      </c>
      <c r="C1905" s="62" t="s">
        <v>13478</v>
      </c>
      <c r="D1905" s="63">
        <v>31</v>
      </c>
      <c r="E1905" s="65">
        <v>5</v>
      </c>
    </row>
    <row r="1906" spans="1:5" ht="15" x14ac:dyDescent="0.2">
      <c r="A1906" s="60">
        <v>1905</v>
      </c>
      <c r="B1906" s="61">
        <v>10616</v>
      </c>
      <c r="C1906" s="62" t="s">
        <v>13479</v>
      </c>
      <c r="D1906" s="63">
        <v>32</v>
      </c>
      <c r="E1906" s="65">
        <v>4</v>
      </c>
    </row>
    <row r="1907" spans="1:5" ht="15" x14ac:dyDescent="0.2">
      <c r="A1907" s="60">
        <v>1906</v>
      </c>
      <c r="B1907" s="61">
        <v>10620</v>
      </c>
      <c r="C1907" s="62" t="s">
        <v>13480</v>
      </c>
      <c r="D1907" s="63">
        <v>33</v>
      </c>
      <c r="E1907" s="65">
        <v>4</v>
      </c>
    </row>
    <row r="1908" spans="1:5" ht="15" x14ac:dyDescent="0.2">
      <c r="A1908" s="60">
        <v>1907</v>
      </c>
      <c r="B1908" s="61">
        <v>10625</v>
      </c>
      <c r="C1908" s="62" t="s">
        <v>13481</v>
      </c>
      <c r="D1908" s="63">
        <v>34</v>
      </c>
      <c r="E1908" s="64" t="s">
        <v>12146</v>
      </c>
    </row>
    <row r="1909" spans="1:5" ht="15" x14ac:dyDescent="0.2">
      <c r="A1909" s="60">
        <v>1908</v>
      </c>
      <c r="B1909" s="61">
        <v>10657</v>
      </c>
      <c r="C1909" s="62" t="s">
        <v>13482</v>
      </c>
      <c r="D1909" s="63">
        <v>35</v>
      </c>
      <c r="E1909" s="64" t="s">
        <v>12146</v>
      </c>
    </row>
    <row r="1910" spans="1:5" ht="15" x14ac:dyDescent="0.2">
      <c r="A1910" s="60">
        <v>1909</v>
      </c>
      <c r="B1910" s="61">
        <v>10663</v>
      </c>
      <c r="C1910" s="62" t="s">
        <v>13483</v>
      </c>
      <c r="D1910" s="63">
        <v>36</v>
      </c>
      <c r="E1910" s="65">
        <v>4</v>
      </c>
    </row>
    <row r="1911" spans="1:5" ht="15" x14ac:dyDescent="0.2">
      <c r="A1911" s="60">
        <v>1910</v>
      </c>
      <c r="B1911" s="61">
        <v>10749</v>
      </c>
      <c r="C1911" s="62" t="s">
        <v>13484</v>
      </c>
      <c r="D1911" s="63">
        <v>37</v>
      </c>
      <c r="E1911" s="65">
        <v>6</v>
      </c>
    </row>
    <row r="1912" spans="1:5" ht="15" x14ac:dyDescent="0.2">
      <c r="A1912" s="60">
        <v>1911</v>
      </c>
      <c r="B1912" s="61">
        <v>10755</v>
      </c>
      <c r="C1912" s="62" t="s">
        <v>12048</v>
      </c>
      <c r="D1912" s="63">
        <v>38</v>
      </c>
      <c r="E1912" s="65">
        <v>5</v>
      </c>
    </row>
    <row r="1913" spans="1:5" ht="15" x14ac:dyDescent="0.2">
      <c r="A1913" s="60">
        <v>1912</v>
      </c>
      <c r="B1913" s="61">
        <v>10757</v>
      </c>
      <c r="C1913" s="62" t="s">
        <v>12049</v>
      </c>
      <c r="D1913" s="63">
        <v>39</v>
      </c>
      <c r="E1913" s="65">
        <v>6</v>
      </c>
    </row>
    <row r="1914" spans="1:5" ht="15" x14ac:dyDescent="0.2">
      <c r="A1914" s="60">
        <v>1913</v>
      </c>
      <c r="B1914" s="61">
        <v>10763</v>
      </c>
      <c r="C1914" s="62" t="s">
        <v>11999</v>
      </c>
      <c r="D1914" s="63">
        <v>40</v>
      </c>
      <c r="E1914" s="65">
        <v>5</v>
      </c>
    </row>
    <row r="1915" spans="1:5" ht="15" x14ac:dyDescent="0.2">
      <c r="A1915" s="60">
        <v>1914</v>
      </c>
      <c r="B1915" s="61">
        <v>10767</v>
      </c>
      <c r="C1915" s="62" t="s">
        <v>12000</v>
      </c>
      <c r="D1915" s="63">
        <v>41</v>
      </c>
      <c r="E1915" s="64" t="s">
        <v>12151</v>
      </c>
    </row>
    <row r="1916" spans="1:5" ht="15" x14ac:dyDescent="0.2">
      <c r="A1916" s="60">
        <v>1915</v>
      </c>
      <c r="B1916" s="61">
        <v>10775</v>
      </c>
      <c r="C1916" s="62" t="s">
        <v>12001</v>
      </c>
      <c r="D1916" s="63">
        <v>42</v>
      </c>
      <c r="E1916" s="64" t="s">
        <v>12104</v>
      </c>
    </row>
    <row r="1917" spans="1:5" ht="15" x14ac:dyDescent="0.2">
      <c r="A1917" s="60">
        <v>1916</v>
      </c>
      <c r="B1917" s="61">
        <v>10788</v>
      </c>
      <c r="C1917" s="62" t="s">
        <v>12002</v>
      </c>
      <c r="D1917" s="63">
        <v>43</v>
      </c>
      <c r="E1917" s="65">
        <v>5</v>
      </c>
    </row>
    <row r="1918" spans="1:5" ht="15" x14ac:dyDescent="0.2">
      <c r="A1918" s="60">
        <v>1917</v>
      </c>
      <c r="B1918" s="61">
        <v>10790</v>
      </c>
      <c r="C1918" s="62" t="s">
        <v>12003</v>
      </c>
      <c r="D1918" s="63">
        <v>44</v>
      </c>
      <c r="E1918" s="64" t="s">
        <v>12151</v>
      </c>
    </row>
    <row r="1919" spans="1:5" ht="15" x14ac:dyDescent="0.2">
      <c r="A1919" s="60">
        <v>1918</v>
      </c>
      <c r="B1919" s="61">
        <v>10798</v>
      </c>
      <c r="C1919" s="62" t="s">
        <v>12004</v>
      </c>
      <c r="D1919" s="63">
        <v>45</v>
      </c>
      <c r="E1919" s="64" t="s">
        <v>13766</v>
      </c>
    </row>
    <row r="1920" spans="1:5" ht="15" x14ac:dyDescent="0.2">
      <c r="A1920" s="60">
        <v>1919</v>
      </c>
      <c r="B1920" s="61">
        <v>10800</v>
      </c>
      <c r="C1920" s="62" t="s">
        <v>12005</v>
      </c>
      <c r="D1920" s="63">
        <v>46</v>
      </c>
      <c r="E1920" s="64" t="s">
        <v>13308</v>
      </c>
    </row>
    <row r="1921" spans="1:5" ht="15" x14ac:dyDescent="0.2">
      <c r="A1921" s="60">
        <v>1920</v>
      </c>
      <c r="B1921" s="61">
        <v>10804</v>
      </c>
      <c r="C1921" s="62" t="s">
        <v>12006</v>
      </c>
      <c r="D1921" s="63">
        <v>47</v>
      </c>
      <c r="E1921" s="65">
        <v>5</v>
      </c>
    </row>
    <row r="1922" spans="1:5" ht="15" x14ac:dyDescent="0.2">
      <c r="A1922" s="60">
        <v>1921</v>
      </c>
      <c r="B1922" s="61">
        <v>10812</v>
      </c>
      <c r="C1922" s="62" t="s">
        <v>12007</v>
      </c>
      <c r="D1922" s="63">
        <v>48</v>
      </c>
      <c r="E1922" s="64" t="s">
        <v>14951</v>
      </c>
    </row>
    <row r="1923" spans="1:5" ht="15" x14ac:dyDescent="0.2">
      <c r="A1923" s="60">
        <v>1922</v>
      </c>
      <c r="B1923" s="61">
        <v>10817</v>
      </c>
      <c r="C1923" s="62" t="s">
        <v>12008</v>
      </c>
      <c r="D1923" s="63">
        <v>49</v>
      </c>
      <c r="E1923" s="65">
        <v>5</v>
      </c>
    </row>
    <row r="1924" spans="1:5" ht="15" x14ac:dyDescent="0.2">
      <c r="A1924" s="60">
        <v>1923</v>
      </c>
      <c r="B1924" s="61">
        <v>10819</v>
      </c>
      <c r="C1924" s="62" t="s">
        <v>12009</v>
      </c>
      <c r="D1924" s="63">
        <v>50</v>
      </c>
      <c r="E1924" s="65">
        <v>6</v>
      </c>
    </row>
    <row r="1925" spans="1:5" ht="15" x14ac:dyDescent="0.2">
      <c r="A1925" s="60">
        <v>1924</v>
      </c>
      <c r="B1925" s="61">
        <v>10821</v>
      </c>
      <c r="C1925" s="62" t="s">
        <v>12010</v>
      </c>
      <c r="D1925" s="63">
        <v>51</v>
      </c>
      <c r="E1925" s="65">
        <v>3</v>
      </c>
    </row>
    <row r="1926" spans="1:5" ht="15" x14ac:dyDescent="0.2">
      <c r="A1926" s="60">
        <v>1925</v>
      </c>
      <c r="B1926" s="61">
        <v>10838</v>
      </c>
      <c r="C1926" s="62" t="s">
        <v>12073</v>
      </c>
      <c r="D1926" s="63">
        <v>52</v>
      </c>
      <c r="E1926" s="65">
        <v>5</v>
      </c>
    </row>
    <row r="1927" spans="1:5" ht="15" x14ac:dyDescent="0.2">
      <c r="A1927" s="60">
        <v>1926</v>
      </c>
      <c r="B1927" s="61">
        <v>10842</v>
      </c>
      <c r="C1927" s="62" t="s">
        <v>12074</v>
      </c>
      <c r="D1927" s="63">
        <v>53</v>
      </c>
      <c r="E1927" s="64" t="s">
        <v>14951</v>
      </c>
    </row>
    <row r="1928" spans="1:5" ht="15" x14ac:dyDescent="0.2">
      <c r="A1928" s="60">
        <v>1927</v>
      </c>
      <c r="B1928" s="61">
        <v>10854</v>
      </c>
      <c r="C1928" s="62" t="s">
        <v>12075</v>
      </c>
      <c r="D1928" s="63">
        <v>54</v>
      </c>
      <c r="E1928" s="64" t="s">
        <v>12146</v>
      </c>
    </row>
    <row r="1929" spans="1:5" ht="15" x14ac:dyDescent="0.2">
      <c r="A1929" s="60">
        <v>1928</v>
      </c>
      <c r="B1929" s="61">
        <v>10855</v>
      </c>
      <c r="C1929" s="62" t="s">
        <v>12076</v>
      </c>
      <c r="D1929" s="63">
        <v>55</v>
      </c>
      <c r="E1929" s="65">
        <v>5</v>
      </c>
    </row>
    <row r="1930" spans="1:5" ht="15" x14ac:dyDescent="0.2">
      <c r="A1930" s="60">
        <v>1929</v>
      </c>
      <c r="B1930" s="61">
        <v>10859</v>
      </c>
      <c r="C1930" s="62" t="s">
        <v>12077</v>
      </c>
      <c r="D1930" s="63">
        <v>56</v>
      </c>
      <c r="E1930" s="64" t="s">
        <v>14951</v>
      </c>
    </row>
    <row r="1931" spans="1:5" ht="15" x14ac:dyDescent="0.2">
      <c r="A1931" s="60">
        <v>1930</v>
      </c>
      <c r="B1931" s="61">
        <v>10865</v>
      </c>
      <c r="C1931" s="62" t="s">
        <v>12078</v>
      </c>
      <c r="D1931" s="63">
        <v>57</v>
      </c>
      <c r="E1931" s="64" t="s">
        <v>12146</v>
      </c>
    </row>
    <row r="1932" spans="1:5" ht="15" x14ac:dyDescent="0.2">
      <c r="A1932" s="60">
        <v>1931</v>
      </c>
      <c r="B1932" s="61">
        <v>10872</v>
      </c>
      <c r="C1932" s="62" t="s">
        <v>12079</v>
      </c>
      <c r="D1932" s="63">
        <v>58</v>
      </c>
      <c r="E1932" s="65">
        <v>3</v>
      </c>
    </row>
    <row r="1933" spans="1:5" ht="15" x14ac:dyDescent="0.2">
      <c r="A1933" s="60">
        <v>1932</v>
      </c>
      <c r="B1933" s="61">
        <v>10874</v>
      </c>
      <c r="C1933" s="62" t="s">
        <v>12080</v>
      </c>
      <c r="D1933" s="63">
        <v>59</v>
      </c>
      <c r="E1933" s="64" t="s">
        <v>14951</v>
      </c>
    </row>
    <row r="1934" spans="1:5" ht="15" x14ac:dyDescent="0.2">
      <c r="A1934" s="60">
        <v>1933</v>
      </c>
      <c r="B1934" s="61">
        <v>10878</v>
      </c>
      <c r="C1934" s="62" t="s">
        <v>12081</v>
      </c>
      <c r="D1934" s="63">
        <v>60</v>
      </c>
      <c r="E1934" s="65">
        <v>4</v>
      </c>
    </row>
    <row r="1935" spans="1:5" ht="15" x14ac:dyDescent="0.2">
      <c r="A1935" s="60">
        <v>1934</v>
      </c>
      <c r="B1935" s="61">
        <v>10882</v>
      </c>
      <c r="C1935" s="62" t="s">
        <v>12082</v>
      </c>
      <c r="D1935" s="63">
        <v>61</v>
      </c>
      <c r="E1935" s="65">
        <v>6</v>
      </c>
    </row>
    <row r="1936" spans="1:5" ht="15" x14ac:dyDescent="0.2">
      <c r="A1936" s="60">
        <v>1935</v>
      </c>
      <c r="B1936" s="61">
        <v>10919</v>
      </c>
      <c r="C1936" s="62" t="s">
        <v>12083</v>
      </c>
      <c r="D1936" s="63">
        <v>62</v>
      </c>
      <c r="E1936" s="64" t="s">
        <v>14951</v>
      </c>
    </row>
    <row r="1937" spans="1:5" ht="15" x14ac:dyDescent="0.2">
      <c r="A1937" s="60">
        <v>1936</v>
      </c>
      <c r="B1937" s="61">
        <v>10925</v>
      </c>
      <c r="C1937" s="62" t="s">
        <v>12084</v>
      </c>
      <c r="D1937" s="63">
        <v>63</v>
      </c>
      <c r="E1937" s="65">
        <v>4</v>
      </c>
    </row>
    <row r="1938" spans="1:5" ht="15" x14ac:dyDescent="0.2">
      <c r="A1938" s="60">
        <v>1937</v>
      </c>
      <c r="B1938" s="61">
        <v>11517</v>
      </c>
      <c r="C1938" s="62" t="s">
        <v>12085</v>
      </c>
      <c r="D1938" s="63">
        <v>64</v>
      </c>
      <c r="E1938" s="65">
        <v>4</v>
      </c>
    </row>
    <row r="1939" spans="1:5" ht="15" x14ac:dyDescent="0.2">
      <c r="A1939" s="60">
        <v>1938</v>
      </c>
      <c r="B1939" s="61">
        <v>16490</v>
      </c>
      <c r="C1939" s="62" t="s">
        <v>12086</v>
      </c>
      <c r="D1939" s="63">
        <v>65</v>
      </c>
      <c r="E1939" s="64" t="s">
        <v>12146</v>
      </c>
    </row>
    <row r="1940" spans="1:5" ht="15" x14ac:dyDescent="0.2">
      <c r="A1940" s="60">
        <v>1939</v>
      </c>
      <c r="B1940" s="61">
        <v>17916</v>
      </c>
      <c r="C1940" s="62" t="s">
        <v>14689</v>
      </c>
      <c r="D1940" s="63">
        <v>66</v>
      </c>
      <c r="E1940" s="65">
        <v>3</v>
      </c>
    </row>
    <row r="1941" spans="1:5" ht="15" x14ac:dyDescent="0.2">
      <c r="A1941" s="60">
        <v>1940</v>
      </c>
      <c r="B1941" s="61">
        <v>18255</v>
      </c>
      <c r="C1941" s="62" t="s">
        <v>14690</v>
      </c>
      <c r="D1941" s="63">
        <v>67</v>
      </c>
      <c r="E1941" s="65">
        <v>2</v>
      </c>
    </row>
    <row r="1942" spans="1:5" ht="15" x14ac:dyDescent="0.2">
      <c r="A1942" s="60">
        <v>1941</v>
      </c>
      <c r="B1942" s="61">
        <v>19418</v>
      </c>
      <c r="C1942" s="62" t="s">
        <v>14691</v>
      </c>
      <c r="D1942" s="63">
        <v>68</v>
      </c>
      <c r="E1942" s="64" t="s">
        <v>12146</v>
      </c>
    </row>
    <row r="1943" spans="1:5" ht="15" x14ac:dyDescent="0.2">
      <c r="A1943" s="60">
        <v>1942</v>
      </c>
      <c r="B1943" s="61">
        <v>10080</v>
      </c>
      <c r="C1943" s="62" t="s">
        <v>14692</v>
      </c>
      <c r="D1943" s="63">
        <v>1</v>
      </c>
      <c r="E1943" s="64" t="s">
        <v>12106</v>
      </c>
    </row>
    <row r="1944" spans="1:5" ht="15" x14ac:dyDescent="0.2">
      <c r="A1944" s="60">
        <v>1943</v>
      </c>
      <c r="B1944" s="61">
        <v>10088</v>
      </c>
      <c r="C1944" s="62" t="s">
        <v>14693</v>
      </c>
      <c r="D1944" s="63">
        <v>2</v>
      </c>
      <c r="E1944" s="64" t="s">
        <v>14951</v>
      </c>
    </row>
    <row r="1945" spans="1:5" ht="15" x14ac:dyDescent="0.2">
      <c r="A1945" s="60">
        <v>1944</v>
      </c>
      <c r="B1945" s="61">
        <v>10743</v>
      </c>
      <c r="C1945" s="62" t="s">
        <v>14694</v>
      </c>
      <c r="D1945" s="63">
        <v>3</v>
      </c>
      <c r="E1945" s="64" t="s">
        <v>14951</v>
      </c>
    </row>
    <row r="1946" spans="1:5" ht="15" x14ac:dyDescent="0.2">
      <c r="A1946" s="60">
        <v>1945</v>
      </c>
      <c r="B1946" s="61">
        <v>10796</v>
      </c>
      <c r="C1946" s="62" t="s">
        <v>14695</v>
      </c>
      <c r="D1946" s="63">
        <v>4</v>
      </c>
      <c r="E1946" s="65">
        <v>4</v>
      </c>
    </row>
    <row r="1947" spans="1:5" ht="15" x14ac:dyDescent="0.2">
      <c r="A1947" s="60">
        <v>1946</v>
      </c>
      <c r="B1947" s="61">
        <v>10876</v>
      </c>
      <c r="C1947" s="62" t="s">
        <v>14696</v>
      </c>
      <c r="D1947" s="63">
        <v>5</v>
      </c>
      <c r="E1947" s="64" t="s">
        <v>13766</v>
      </c>
    </row>
    <row r="1948" spans="1:5" ht="15" x14ac:dyDescent="0.2">
      <c r="A1948" s="60">
        <v>1947</v>
      </c>
      <c r="B1948" s="61">
        <v>10887</v>
      </c>
      <c r="C1948" s="62" t="s">
        <v>14697</v>
      </c>
      <c r="D1948" s="63">
        <v>6</v>
      </c>
      <c r="E1948" s="65">
        <v>4</v>
      </c>
    </row>
    <row r="1949" spans="1:5" ht="15" x14ac:dyDescent="0.2">
      <c r="A1949" s="60">
        <v>1948</v>
      </c>
      <c r="B1949" s="61">
        <v>10959</v>
      </c>
      <c r="C1949" s="62" t="s">
        <v>13277</v>
      </c>
      <c r="D1949" s="63">
        <v>7</v>
      </c>
      <c r="E1949" s="64" t="s">
        <v>14951</v>
      </c>
    </row>
    <row r="1950" spans="1:5" ht="15" x14ac:dyDescent="0.2">
      <c r="A1950" s="60">
        <v>1949</v>
      </c>
      <c r="B1950" s="61">
        <v>11052</v>
      </c>
      <c r="C1950" s="62" t="s">
        <v>13278</v>
      </c>
      <c r="D1950" s="63">
        <v>8</v>
      </c>
      <c r="E1950" s="65">
        <v>5</v>
      </c>
    </row>
    <row r="1951" spans="1:5" ht="15" x14ac:dyDescent="0.2">
      <c r="A1951" s="60">
        <v>1950</v>
      </c>
      <c r="B1951" s="61">
        <v>10111</v>
      </c>
      <c r="C1951" s="66" t="s">
        <v>13279</v>
      </c>
      <c r="D1951" s="63">
        <v>9</v>
      </c>
      <c r="E1951" s="65">
        <v>4</v>
      </c>
    </row>
    <row r="1952" spans="1:5" ht="15" x14ac:dyDescent="0.2">
      <c r="A1952" s="60">
        <v>1951</v>
      </c>
      <c r="B1952" s="61">
        <v>10247</v>
      </c>
      <c r="C1952" s="66" t="s">
        <v>13280</v>
      </c>
      <c r="D1952" s="63">
        <v>10</v>
      </c>
      <c r="E1952" s="64" t="s">
        <v>12146</v>
      </c>
    </row>
    <row r="1953" spans="1:5" ht="15" x14ac:dyDescent="0.2">
      <c r="A1953" s="60">
        <v>1952</v>
      </c>
      <c r="B1953" s="61">
        <v>10285</v>
      </c>
      <c r="C1953" s="66" t="s">
        <v>13281</v>
      </c>
      <c r="D1953" s="63">
        <v>11</v>
      </c>
      <c r="E1953" s="65">
        <v>4</v>
      </c>
    </row>
    <row r="1954" spans="1:5" ht="15" x14ac:dyDescent="0.2">
      <c r="A1954" s="60">
        <v>1953</v>
      </c>
      <c r="B1954" s="61">
        <v>10331</v>
      </c>
      <c r="C1954" s="66" t="s">
        <v>13282</v>
      </c>
      <c r="D1954" s="63">
        <v>12</v>
      </c>
      <c r="E1954" s="64" t="s">
        <v>12146</v>
      </c>
    </row>
    <row r="1955" spans="1:5" ht="15" x14ac:dyDescent="0.2">
      <c r="A1955" s="60">
        <v>1954</v>
      </c>
      <c r="B1955" s="61">
        <v>10344</v>
      </c>
      <c r="C1955" s="66" t="s">
        <v>13283</v>
      </c>
      <c r="D1955" s="63">
        <v>13</v>
      </c>
      <c r="E1955" s="64" t="s">
        <v>12106</v>
      </c>
    </row>
    <row r="1956" spans="1:5" ht="15" x14ac:dyDescent="0.2">
      <c r="A1956" s="60">
        <v>1955</v>
      </c>
      <c r="B1956" s="61">
        <v>10377</v>
      </c>
      <c r="C1956" s="62" t="s">
        <v>13284</v>
      </c>
      <c r="D1956" s="63">
        <v>14</v>
      </c>
      <c r="E1956" s="65">
        <v>5</v>
      </c>
    </row>
    <row r="1957" spans="1:5" ht="15" x14ac:dyDescent="0.2">
      <c r="A1957" s="60">
        <v>1956</v>
      </c>
      <c r="B1957" s="61">
        <v>10955</v>
      </c>
      <c r="C1957" s="62" t="s">
        <v>13285</v>
      </c>
      <c r="D1957" s="63">
        <v>15</v>
      </c>
      <c r="E1957" s="64" t="s">
        <v>14951</v>
      </c>
    </row>
    <row r="1958" spans="1:5" ht="15" x14ac:dyDescent="0.2">
      <c r="A1958" s="60">
        <v>1957</v>
      </c>
      <c r="B1958" s="61">
        <v>11063</v>
      </c>
      <c r="C1958" s="66" t="s">
        <v>13286</v>
      </c>
      <c r="D1958" s="63">
        <v>16</v>
      </c>
      <c r="E1958" s="65">
        <v>4</v>
      </c>
    </row>
    <row r="1959" spans="1:5" ht="15" x14ac:dyDescent="0.2">
      <c r="A1959" s="60">
        <v>1958</v>
      </c>
      <c r="B1959" s="61">
        <v>11100</v>
      </c>
      <c r="C1959" s="62" t="s">
        <v>14677</v>
      </c>
      <c r="D1959" s="63">
        <v>17</v>
      </c>
      <c r="E1959" s="64" t="s">
        <v>12106</v>
      </c>
    </row>
    <row r="1960" spans="1:5" ht="15" x14ac:dyDescent="0.2">
      <c r="A1960" s="60">
        <v>1959</v>
      </c>
      <c r="B1960" s="61">
        <v>11209</v>
      </c>
      <c r="C1960" s="66" t="s">
        <v>14678</v>
      </c>
      <c r="D1960" s="63">
        <v>18</v>
      </c>
      <c r="E1960" s="65">
        <v>3</v>
      </c>
    </row>
    <row r="1961" spans="1:5" ht="15" x14ac:dyDescent="0.2">
      <c r="A1961" s="60">
        <v>1960</v>
      </c>
      <c r="B1961" s="61">
        <v>12399</v>
      </c>
      <c r="C1961" s="62" t="s">
        <v>14679</v>
      </c>
      <c r="D1961" s="63">
        <v>19</v>
      </c>
      <c r="E1961" s="64" t="s">
        <v>12159</v>
      </c>
    </row>
    <row r="1962" spans="1:5" ht="15" x14ac:dyDescent="0.2">
      <c r="A1962" s="60">
        <v>1961</v>
      </c>
      <c r="B1962" s="61">
        <v>13028</v>
      </c>
      <c r="C1962" s="66" t="s">
        <v>14680</v>
      </c>
      <c r="D1962" s="63">
        <v>20</v>
      </c>
      <c r="E1962" s="65">
        <v>4</v>
      </c>
    </row>
    <row r="1963" spans="1:5" ht="15" x14ac:dyDescent="0.2">
      <c r="A1963" s="60">
        <v>1962</v>
      </c>
      <c r="B1963" s="61">
        <v>13581</v>
      </c>
      <c r="C1963" s="66" t="s">
        <v>14681</v>
      </c>
      <c r="D1963" s="63">
        <v>21</v>
      </c>
      <c r="E1963" s="64" t="s">
        <v>13766</v>
      </c>
    </row>
    <row r="1964" spans="1:5" ht="15" x14ac:dyDescent="0.2">
      <c r="A1964" s="60">
        <v>1963</v>
      </c>
      <c r="B1964" s="61">
        <v>13811</v>
      </c>
      <c r="C1964" s="62" t="s">
        <v>14682</v>
      </c>
      <c r="D1964" s="63">
        <v>22</v>
      </c>
      <c r="E1964" s="64" t="s">
        <v>12106</v>
      </c>
    </row>
    <row r="1965" spans="1:5" ht="15" x14ac:dyDescent="0.2">
      <c r="A1965" s="60">
        <v>1964</v>
      </c>
      <c r="B1965" s="61">
        <v>15171</v>
      </c>
      <c r="C1965" s="62" t="s">
        <v>14683</v>
      </c>
      <c r="D1965" s="63">
        <v>23</v>
      </c>
      <c r="E1965" s="64" t="s">
        <v>12146</v>
      </c>
    </row>
    <row r="1966" spans="1:5" ht="15" x14ac:dyDescent="0.2">
      <c r="A1966" s="60">
        <v>1965</v>
      </c>
      <c r="B1966" s="61">
        <v>16513</v>
      </c>
      <c r="C1966" s="66" t="s">
        <v>14684</v>
      </c>
      <c r="D1966" s="63">
        <v>24</v>
      </c>
      <c r="E1966" s="64" t="s">
        <v>12146</v>
      </c>
    </row>
    <row r="1967" spans="1:5" ht="15" x14ac:dyDescent="0.2">
      <c r="A1967" s="60">
        <v>1966</v>
      </c>
      <c r="B1967" s="61">
        <v>16968</v>
      </c>
      <c r="C1967" s="62" t="s">
        <v>14685</v>
      </c>
      <c r="D1967" s="63">
        <v>25</v>
      </c>
      <c r="E1967" s="65">
        <v>4</v>
      </c>
    </row>
    <row r="1968" spans="1:5" ht="15" x14ac:dyDescent="0.2">
      <c r="A1968" s="60">
        <v>1967</v>
      </c>
      <c r="B1968" s="61">
        <v>17598</v>
      </c>
      <c r="C1968" s="62" t="s">
        <v>14686</v>
      </c>
      <c r="D1968" s="63">
        <v>26</v>
      </c>
      <c r="E1968" s="65">
        <v>3</v>
      </c>
    </row>
    <row r="1969" spans="1:5" ht="15" x14ac:dyDescent="0.2">
      <c r="A1969" s="60">
        <v>1968</v>
      </c>
      <c r="B1969" s="61">
        <v>10221</v>
      </c>
      <c r="C1969" s="62" t="s">
        <v>14687</v>
      </c>
      <c r="D1969" s="63">
        <v>27</v>
      </c>
      <c r="E1969" s="64" t="s">
        <v>12159</v>
      </c>
    </row>
    <row r="1970" spans="1:5" ht="15" x14ac:dyDescent="0.2">
      <c r="A1970" s="60">
        <v>1969</v>
      </c>
      <c r="B1970" s="61">
        <v>10443</v>
      </c>
      <c r="C1970" s="66" t="s">
        <v>14688</v>
      </c>
      <c r="D1970" s="63">
        <v>28</v>
      </c>
      <c r="E1970" s="64" t="s">
        <v>12159</v>
      </c>
    </row>
    <row r="1971" spans="1:5" ht="15" x14ac:dyDescent="0.2">
      <c r="A1971" s="60">
        <v>1970</v>
      </c>
      <c r="B1971" s="61">
        <v>10558</v>
      </c>
      <c r="C1971" s="62" t="s">
        <v>15612</v>
      </c>
      <c r="D1971" s="63">
        <v>29</v>
      </c>
      <c r="E1971" s="64" t="s">
        <v>12106</v>
      </c>
    </row>
    <row r="1972" spans="1:5" ht="15" x14ac:dyDescent="0.2">
      <c r="A1972" s="60">
        <v>1971</v>
      </c>
      <c r="B1972" s="61">
        <v>10571</v>
      </c>
      <c r="C1972" s="62" t="s">
        <v>15613</v>
      </c>
      <c r="D1972" s="63">
        <v>30</v>
      </c>
      <c r="E1972" s="64" t="s">
        <v>12159</v>
      </c>
    </row>
    <row r="1973" spans="1:5" ht="15" x14ac:dyDescent="0.2">
      <c r="A1973" s="60">
        <v>1972</v>
      </c>
      <c r="B1973" s="61">
        <v>10573</v>
      </c>
      <c r="C1973" s="62" t="s">
        <v>15614</v>
      </c>
      <c r="D1973" s="63">
        <v>31</v>
      </c>
      <c r="E1973" s="64" t="s">
        <v>13766</v>
      </c>
    </row>
    <row r="1974" spans="1:5" ht="15" x14ac:dyDescent="0.2">
      <c r="A1974" s="60">
        <v>1973</v>
      </c>
      <c r="B1974" s="61">
        <v>10575</v>
      </c>
      <c r="C1974" s="62" t="s">
        <v>15615</v>
      </c>
      <c r="D1974" s="63">
        <v>32</v>
      </c>
      <c r="E1974" s="64" t="s">
        <v>13766</v>
      </c>
    </row>
    <row r="1975" spans="1:5" ht="15" x14ac:dyDescent="0.2">
      <c r="A1975" s="60">
        <v>1974</v>
      </c>
      <c r="B1975" s="61">
        <v>10579</v>
      </c>
      <c r="C1975" s="62" t="s">
        <v>15616</v>
      </c>
      <c r="D1975" s="63">
        <v>33</v>
      </c>
      <c r="E1975" s="64" t="s">
        <v>14951</v>
      </c>
    </row>
    <row r="1976" spans="1:5" ht="15" x14ac:dyDescent="0.2">
      <c r="A1976" s="60">
        <v>1975</v>
      </c>
      <c r="B1976" s="61">
        <v>10673</v>
      </c>
      <c r="C1976" s="62" t="s">
        <v>15617</v>
      </c>
      <c r="D1976" s="63">
        <v>34</v>
      </c>
      <c r="E1976" s="64" t="s">
        <v>14951</v>
      </c>
    </row>
    <row r="1977" spans="1:5" ht="15" x14ac:dyDescent="0.2">
      <c r="A1977" s="60">
        <v>1976</v>
      </c>
      <c r="B1977" s="61">
        <v>10806</v>
      </c>
      <c r="C1977" s="62" t="s">
        <v>15618</v>
      </c>
      <c r="D1977" s="63">
        <v>35</v>
      </c>
      <c r="E1977" s="65">
        <v>5</v>
      </c>
    </row>
    <row r="1978" spans="1:5" ht="15" x14ac:dyDescent="0.2">
      <c r="A1978" s="60">
        <v>1977</v>
      </c>
      <c r="B1978" s="61">
        <v>10886</v>
      </c>
      <c r="C1978" s="62" t="s">
        <v>15619</v>
      </c>
      <c r="D1978" s="63">
        <v>36</v>
      </c>
      <c r="E1978" s="65">
        <v>5</v>
      </c>
    </row>
    <row r="1979" spans="1:5" ht="15" x14ac:dyDescent="0.2">
      <c r="A1979" s="60">
        <v>1978</v>
      </c>
      <c r="B1979" s="61">
        <v>10912</v>
      </c>
      <c r="C1979" s="62" t="s">
        <v>15620</v>
      </c>
      <c r="D1979" s="63">
        <v>37</v>
      </c>
      <c r="E1979" s="64" t="s">
        <v>13766</v>
      </c>
    </row>
    <row r="1980" spans="1:5" ht="15" x14ac:dyDescent="0.2">
      <c r="A1980" s="60">
        <v>1979</v>
      </c>
      <c r="B1980" s="61">
        <v>10945</v>
      </c>
      <c r="C1980" s="66" t="s">
        <v>15621</v>
      </c>
      <c r="D1980" s="63">
        <v>38</v>
      </c>
      <c r="E1980" s="64" t="s">
        <v>12146</v>
      </c>
    </row>
    <row r="1981" spans="1:5" ht="15" x14ac:dyDescent="0.2">
      <c r="A1981" s="60">
        <v>1980</v>
      </c>
      <c r="B1981" s="61">
        <v>10967</v>
      </c>
      <c r="C1981" s="62" t="s">
        <v>15622</v>
      </c>
      <c r="D1981" s="63">
        <v>39</v>
      </c>
      <c r="E1981" s="64" t="s">
        <v>14951</v>
      </c>
    </row>
    <row r="1982" spans="1:5" ht="15" x14ac:dyDescent="0.2">
      <c r="A1982" s="60">
        <v>1981</v>
      </c>
      <c r="B1982" s="61">
        <v>10973</v>
      </c>
      <c r="C1982" s="62" t="s">
        <v>15623</v>
      </c>
      <c r="D1982" s="63">
        <v>40</v>
      </c>
      <c r="E1982" s="64" t="s">
        <v>14951</v>
      </c>
    </row>
    <row r="1983" spans="1:5" ht="15" x14ac:dyDescent="0.2">
      <c r="A1983" s="60">
        <v>1982</v>
      </c>
      <c r="B1983" s="61">
        <v>12828</v>
      </c>
      <c r="C1983" s="62" t="s">
        <v>15624</v>
      </c>
      <c r="D1983" s="63">
        <v>41</v>
      </c>
      <c r="E1983" s="64" t="s">
        <v>12106</v>
      </c>
    </row>
    <row r="1984" spans="1:5" ht="15" x14ac:dyDescent="0.2">
      <c r="A1984" s="60">
        <v>1983</v>
      </c>
      <c r="B1984" s="61">
        <v>13191</v>
      </c>
      <c r="C1984" s="62" t="s">
        <v>15625</v>
      </c>
      <c r="D1984" s="63">
        <v>42</v>
      </c>
      <c r="E1984" s="64" t="s">
        <v>13647</v>
      </c>
    </row>
    <row r="1985" spans="1:5" ht="15" x14ac:dyDescent="0.2">
      <c r="A1985" s="60">
        <v>1984</v>
      </c>
      <c r="B1985" s="61">
        <v>14962</v>
      </c>
      <c r="C1985" s="62" t="s">
        <v>15626</v>
      </c>
      <c r="D1985" s="63">
        <v>43</v>
      </c>
      <c r="E1985" s="64" t="s">
        <v>12106</v>
      </c>
    </row>
    <row r="1986" spans="1:5" ht="15" x14ac:dyDescent="0.2">
      <c r="A1986" s="60">
        <v>1985</v>
      </c>
      <c r="B1986" s="61">
        <v>15179</v>
      </c>
      <c r="C1986" s="62" t="s">
        <v>15627</v>
      </c>
      <c r="D1986" s="63">
        <v>44</v>
      </c>
      <c r="E1986" s="64" t="s">
        <v>12144</v>
      </c>
    </row>
    <row r="1987" spans="1:5" ht="15" x14ac:dyDescent="0.2">
      <c r="A1987" s="60">
        <v>1986</v>
      </c>
      <c r="B1987" s="61">
        <v>15904</v>
      </c>
      <c r="C1987" s="62" t="s">
        <v>15628</v>
      </c>
      <c r="D1987" s="63">
        <v>45</v>
      </c>
      <c r="E1987" s="65">
        <v>6</v>
      </c>
    </row>
    <row r="1988" spans="1:5" ht="15" x14ac:dyDescent="0.2">
      <c r="A1988" s="60">
        <v>1987</v>
      </c>
      <c r="B1988" s="61">
        <v>15906</v>
      </c>
      <c r="C1988" s="62" t="s">
        <v>15629</v>
      </c>
      <c r="D1988" s="63">
        <v>46</v>
      </c>
      <c r="E1988" s="64" t="s">
        <v>12106</v>
      </c>
    </row>
    <row r="1989" spans="1:5" ht="15" x14ac:dyDescent="0.2">
      <c r="A1989" s="60">
        <v>1988</v>
      </c>
      <c r="B1989" s="61">
        <v>10085</v>
      </c>
      <c r="C1989" s="62" t="s">
        <v>15630</v>
      </c>
      <c r="D1989" s="63">
        <v>1</v>
      </c>
      <c r="E1989" s="64" t="s">
        <v>13766</v>
      </c>
    </row>
    <row r="1990" spans="1:5" ht="15" x14ac:dyDescent="0.2">
      <c r="A1990" s="60">
        <v>1989</v>
      </c>
      <c r="B1990" s="61">
        <v>10097</v>
      </c>
      <c r="C1990" s="62" t="s">
        <v>15631</v>
      </c>
      <c r="D1990" s="63">
        <v>2</v>
      </c>
      <c r="E1990" s="64" t="s">
        <v>14951</v>
      </c>
    </row>
    <row r="1991" spans="1:5" ht="15" x14ac:dyDescent="0.2">
      <c r="A1991" s="60">
        <v>1990</v>
      </c>
      <c r="B1991" s="61">
        <v>10162</v>
      </c>
      <c r="C1991" s="62" t="s">
        <v>15632</v>
      </c>
      <c r="D1991" s="63">
        <v>3</v>
      </c>
      <c r="E1991" s="64" t="s">
        <v>12106</v>
      </c>
    </row>
    <row r="1992" spans="1:5" ht="15" x14ac:dyDescent="0.2">
      <c r="A1992" s="60">
        <v>1991</v>
      </c>
      <c r="B1992" s="61">
        <v>10195</v>
      </c>
      <c r="C1992" s="62" t="s">
        <v>15633</v>
      </c>
      <c r="D1992" s="63">
        <v>4</v>
      </c>
      <c r="E1992" s="64" t="s">
        <v>13766</v>
      </c>
    </row>
    <row r="1993" spans="1:5" ht="15" x14ac:dyDescent="0.2">
      <c r="A1993" s="60">
        <v>1992</v>
      </c>
      <c r="B1993" s="61">
        <v>10212</v>
      </c>
      <c r="C1993" s="62" t="s">
        <v>15634</v>
      </c>
      <c r="D1993" s="63">
        <v>5</v>
      </c>
      <c r="E1993" s="64" t="s">
        <v>13766</v>
      </c>
    </row>
    <row r="1994" spans="1:5" ht="15" x14ac:dyDescent="0.2">
      <c r="A1994" s="60">
        <v>1993</v>
      </c>
      <c r="B1994" s="61">
        <v>10232</v>
      </c>
      <c r="C1994" s="62" t="s">
        <v>15635</v>
      </c>
      <c r="D1994" s="63">
        <v>6</v>
      </c>
      <c r="E1994" s="65">
        <v>4</v>
      </c>
    </row>
    <row r="1995" spans="1:5" ht="15" x14ac:dyDescent="0.2">
      <c r="A1995" s="60">
        <v>1994</v>
      </c>
      <c r="B1995" s="61">
        <v>10277</v>
      </c>
      <c r="C1995" s="62" t="s">
        <v>15636</v>
      </c>
      <c r="D1995" s="63">
        <v>7</v>
      </c>
      <c r="E1995" s="65">
        <v>4</v>
      </c>
    </row>
    <row r="1996" spans="1:5" ht="15" x14ac:dyDescent="0.2">
      <c r="A1996" s="60">
        <v>1995</v>
      </c>
      <c r="B1996" s="61">
        <v>10414</v>
      </c>
      <c r="C1996" s="62" t="s">
        <v>15637</v>
      </c>
      <c r="D1996" s="63">
        <v>8</v>
      </c>
      <c r="E1996" s="65">
        <v>4</v>
      </c>
    </row>
    <row r="1997" spans="1:5" ht="15" x14ac:dyDescent="0.2">
      <c r="A1997" s="60">
        <v>1996</v>
      </c>
      <c r="B1997" s="61">
        <v>10455</v>
      </c>
      <c r="C1997" s="62" t="s">
        <v>15638</v>
      </c>
      <c r="D1997" s="63">
        <v>9</v>
      </c>
      <c r="E1997" s="64" t="s">
        <v>14951</v>
      </c>
    </row>
    <row r="1998" spans="1:5" ht="15" x14ac:dyDescent="0.2">
      <c r="A1998" s="60">
        <v>1997</v>
      </c>
      <c r="B1998" s="61">
        <v>10457</v>
      </c>
      <c r="C1998" s="62" t="s">
        <v>15639</v>
      </c>
      <c r="D1998" s="63">
        <v>10</v>
      </c>
      <c r="E1998" s="64" t="s">
        <v>14951</v>
      </c>
    </row>
    <row r="1999" spans="1:5" ht="15" x14ac:dyDescent="0.2">
      <c r="A1999" s="60">
        <v>1998</v>
      </c>
      <c r="B1999" s="61">
        <v>10461</v>
      </c>
      <c r="C1999" s="62" t="s">
        <v>15640</v>
      </c>
      <c r="D1999" s="63">
        <v>11</v>
      </c>
      <c r="E1999" s="64" t="s">
        <v>12146</v>
      </c>
    </row>
    <row r="2000" spans="1:5" ht="15" x14ac:dyDescent="0.2">
      <c r="A2000" s="60">
        <v>1999</v>
      </c>
      <c r="B2000" s="61">
        <v>10683</v>
      </c>
      <c r="C2000" s="62" t="s">
        <v>15641</v>
      </c>
      <c r="D2000" s="63">
        <v>12</v>
      </c>
      <c r="E2000" s="64" t="s">
        <v>13766</v>
      </c>
    </row>
    <row r="2001" spans="1:5" ht="15" x14ac:dyDescent="0.2">
      <c r="A2001" s="60">
        <v>2000</v>
      </c>
      <c r="B2001" s="61">
        <v>10704</v>
      </c>
      <c r="C2001" s="62" t="s">
        <v>15642</v>
      </c>
      <c r="D2001" s="63">
        <v>13</v>
      </c>
      <c r="E2001" s="65">
        <v>3</v>
      </c>
    </row>
    <row r="2002" spans="1:5" ht="15" x14ac:dyDescent="0.2">
      <c r="A2002" s="60">
        <v>2001</v>
      </c>
      <c r="B2002" s="61">
        <v>10708</v>
      </c>
      <c r="C2002" s="62" t="s">
        <v>15643</v>
      </c>
      <c r="D2002" s="63">
        <v>14</v>
      </c>
      <c r="E2002" s="65">
        <v>4</v>
      </c>
    </row>
    <row r="2003" spans="1:5" ht="15" x14ac:dyDescent="0.2">
      <c r="A2003" s="60">
        <v>2002</v>
      </c>
      <c r="B2003" s="61">
        <v>10947</v>
      </c>
      <c r="C2003" s="62" t="s">
        <v>15644</v>
      </c>
      <c r="D2003" s="63">
        <v>15</v>
      </c>
      <c r="E2003" s="65">
        <v>2</v>
      </c>
    </row>
    <row r="2004" spans="1:5" ht="15" x14ac:dyDescent="0.2">
      <c r="A2004" s="60">
        <v>2003</v>
      </c>
      <c r="B2004" s="61">
        <v>10969</v>
      </c>
      <c r="C2004" s="62" t="s">
        <v>15645</v>
      </c>
      <c r="D2004" s="63">
        <v>16</v>
      </c>
      <c r="E2004" s="64" t="s">
        <v>13766</v>
      </c>
    </row>
    <row r="2005" spans="1:5" ht="15" x14ac:dyDescent="0.2">
      <c r="A2005" s="60">
        <v>2004</v>
      </c>
      <c r="B2005" s="61">
        <v>10974</v>
      </c>
      <c r="C2005" s="62" t="s">
        <v>15646</v>
      </c>
      <c r="D2005" s="63">
        <v>17</v>
      </c>
      <c r="E2005" s="64" t="s">
        <v>12146</v>
      </c>
    </row>
    <row r="2006" spans="1:5" ht="15" x14ac:dyDescent="0.2">
      <c r="A2006" s="60">
        <v>2005</v>
      </c>
      <c r="B2006" s="61">
        <v>11021</v>
      </c>
      <c r="C2006" s="62" t="s">
        <v>15647</v>
      </c>
      <c r="D2006" s="63">
        <v>18</v>
      </c>
      <c r="E2006" s="65">
        <v>4</v>
      </c>
    </row>
    <row r="2007" spans="1:5" ht="15" x14ac:dyDescent="0.2">
      <c r="A2007" s="60">
        <v>2006</v>
      </c>
      <c r="B2007" s="61">
        <v>11025</v>
      </c>
      <c r="C2007" s="62" t="s">
        <v>13043</v>
      </c>
      <c r="D2007" s="63">
        <v>19</v>
      </c>
      <c r="E2007" s="64" t="s">
        <v>12159</v>
      </c>
    </row>
    <row r="2008" spans="1:5" ht="15" x14ac:dyDescent="0.2">
      <c r="A2008" s="60">
        <v>2007</v>
      </c>
      <c r="B2008" s="61">
        <v>11070</v>
      </c>
      <c r="C2008" s="62" t="s">
        <v>13044</v>
      </c>
      <c r="D2008" s="63">
        <v>20</v>
      </c>
      <c r="E2008" s="64" t="s">
        <v>12146</v>
      </c>
    </row>
    <row r="2009" spans="1:5" ht="15" x14ac:dyDescent="0.2">
      <c r="A2009" s="60">
        <v>2008</v>
      </c>
      <c r="B2009" s="61">
        <v>11505</v>
      </c>
      <c r="C2009" s="62" t="s">
        <v>14485</v>
      </c>
      <c r="D2009" s="63">
        <v>21</v>
      </c>
      <c r="E2009" s="65">
        <v>2</v>
      </c>
    </row>
    <row r="2010" spans="1:5" ht="15" x14ac:dyDescent="0.2">
      <c r="A2010" s="60">
        <v>2009</v>
      </c>
      <c r="B2010" s="61">
        <v>11728</v>
      </c>
      <c r="C2010" s="62" t="s">
        <v>14486</v>
      </c>
      <c r="D2010" s="63">
        <v>22</v>
      </c>
      <c r="E2010" s="65">
        <v>3</v>
      </c>
    </row>
    <row r="2011" spans="1:5" ht="15" x14ac:dyDescent="0.2">
      <c r="A2011" s="60">
        <v>2010</v>
      </c>
      <c r="B2011" s="61">
        <v>11851</v>
      </c>
      <c r="C2011" s="62" t="s">
        <v>14487</v>
      </c>
      <c r="D2011" s="63">
        <v>23</v>
      </c>
      <c r="E2011" s="64" t="s">
        <v>12140</v>
      </c>
    </row>
    <row r="2012" spans="1:5" ht="15" x14ac:dyDescent="0.2">
      <c r="A2012" s="60">
        <v>2011</v>
      </c>
      <c r="B2012" s="61">
        <v>12185</v>
      </c>
      <c r="C2012" s="62" t="s">
        <v>14488</v>
      </c>
      <c r="D2012" s="63">
        <v>24</v>
      </c>
      <c r="E2012" s="64" t="s">
        <v>12159</v>
      </c>
    </row>
    <row r="2013" spans="1:5" ht="15" x14ac:dyDescent="0.2">
      <c r="A2013" s="60">
        <v>2012</v>
      </c>
      <c r="B2013" s="61">
        <v>12294</v>
      </c>
      <c r="C2013" s="62" t="s">
        <v>14489</v>
      </c>
      <c r="D2013" s="63">
        <v>25</v>
      </c>
      <c r="E2013" s="64" t="s">
        <v>13766</v>
      </c>
    </row>
    <row r="2014" spans="1:5" ht="15" x14ac:dyDescent="0.2">
      <c r="A2014" s="60">
        <v>2013</v>
      </c>
      <c r="B2014" s="61">
        <v>12310</v>
      </c>
      <c r="C2014" s="62" t="s">
        <v>14490</v>
      </c>
      <c r="D2014" s="63">
        <v>26</v>
      </c>
      <c r="E2014" s="64" t="s">
        <v>13651</v>
      </c>
    </row>
    <row r="2015" spans="1:5" ht="15" x14ac:dyDescent="0.2">
      <c r="A2015" s="60">
        <v>2014</v>
      </c>
      <c r="B2015" s="61">
        <v>12319</v>
      </c>
      <c r="C2015" s="62" t="s">
        <v>14491</v>
      </c>
      <c r="D2015" s="63">
        <v>27</v>
      </c>
      <c r="E2015" s="64" t="s">
        <v>12144</v>
      </c>
    </row>
    <row r="2016" spans="1:5" ht="15" x14ac:dyDescent="0.2">
      <c r="A2016" s="60">
        <v>2015</v>
      </c>
      <c r="B2016" s="61">
        <v>12325</v>
      </c>
      <c r="C2016" s="62" t="s">
        <v>14492</v>
      </c>
      <c r="D2016" s="63">
        <v>28</v>
      </c>
      <c r="E2016" s="64" t="s">
        <v>12138</v>
      </c>
    </row>
    <row r="2017" spans="1:5" ht="15" x14ac:dyDescent="0.2">
      <c r="A2017" s="60">
        <v>2016</v>
      </c>
      <c r="B2017" s="61">
        <v>12353</v>
      </c>
      <c r="C2017" s="62" t="s">
        <v>14493</v>
      </c>
      <c r="D2017" s="63">
        <v>29</v>
      </c>
      <c r="E2017" s="64" t="s">
        <v>12144</v>
      </c>
    </row>
    <row r="2018" spans="1:5" ht="15" x14ac:dyDescent="0.2">
      <c r="A2018" s="60">
        <v>2017</v>
      </c>
      <c r="B2018" s="61">
        <v>12363</v>
      </c>
      <c r="C2018" s="62" t="s">
        <v>14494</v>
      </c>
      <c r="D2018" s="63">
        <v>30</v>
      </c>
      <c r="E2018" s="64" t="s">
        <v>14951</v>
      </c>
    </row>
    <row r="2019" spans="1:5" ht="15" x14ac:dyDescent="0.2">
      <c r="A2019" s="60">
        <v>2018</v>
      </c>
      <c r="B2019" s="61">
        <v>12393</v>
      </c>
      <c r="C2019" s="62" t="s">
        <v>14495</v>
      </c>
      <c r="D2019" s="63">
        <v>31</v>
      </c>
      <c r="E2019" s="64" t="s">
        <v>14951</v>
      </c>
    </row>
    <row r="2020" spans="1:5" ht="15" x14ac:dyDescent="0.2">
      <c r="A2020" s="60">
        <v>2019</v>
      </c>
      <c r="B2020" s="61">
        <v>12401</v>
      </c>
      <c r="C2020" s="62" t="s">
        <v>14496</v>
      </c>
      <c r="D2020" s="63">
        <v>32</v>
      </c>
      <c r="E2020" s="64" t="s">
        <v>12106</v>
      </c>
    </row>
    <row r="2021" spans="1:5" ht="15" x14ac:dyDescent="0.2">
      <c r="A2021" s="60">
        <v>2020</v>
      </c>
      <c r="B2021" s="61">
        <v>12463</v>
      </c>
      <c r="C2021" s="62" t="s">
        <v>14497</v>
      </c>
      <c r="D2021" s="63">
        <v>33</v>
      </c>
      <c r="E2021" s="64" t="s">
        <v>13766</v>
      </c>
    </row>
    <row r="2022" spans="1:5" ht="15" x14ac:dyDescent="0.2">
      <c r="A2022" s="60">
        <v>2021</v>
      </c>
      <c r="B2022" s="61">
        <v>12471</v>
      </c>
      <c r="C2022" s="62" t="s">
        <v>14498</v>
      </c>
      <c r="D2022" s="63">
        <v>34</v>
      </c>
      <c r="E2022" s="64" t="s">
        <v>12159</v>
      </c>
    </row>
    <row r="2023" spans="1:5" ht="15" x14ac:dyDescent="0.2">
      <c r="A2023" s="60">
        <v>2022</v>
      </c>
      <c r="B2023" s="61">
        <v>12487</v>
      </c>
      <c r="C2023" s="62" t="s">
        <v>14499</v>
      </c>
      <c r="D2023" s="63">
        <v>35</v>
      </c>
      <c r="E2023" s="64" t="s">
        <v>13651</v>
      </c>
    </row>
    <row r="2024" spans="1:5" ht="15" x14ac:dyDescent="0.2">
      <c r="A2024" s="60">
        <v>2023</v>
      </c>
      <c r="B2024" s="61">
        <v>12491</v>
      </c>
      <c r="C2024" s="62" t="s">
        <v>14500</v>
      </c>
      <c r="D2024" s="63">
        <v>36</v>
      </c>
      <c r="E2024" s="64" t="s">
        <v>14954</v>
      </c>
    </row>
    <row r="2025" spans="1:5" ht="15" x14ac:dyDescent="0.2">
      <c r="A2025" s="60">
        <v>2024</v>
      </c>
      <c r="B2025" s="61">
        <v>12666</v>
      </c>
      <c r="C2025" s="62" t="s">
        <v>14501</v>
      </c>
      <c r="D2025" s="63">
        <v>37</v>
      </c>
      <c r="E2025" s="64" t="s">
        <v>12144</v>
      </c>
    </row>
    <row r="2026" spans="1:5" ht="15" x14ac:dyDescent="0.2">
      <c r="A2026" s="60">
        <v>2025</v>
      </c>
      <c r="B2026" s="61">
        <v>12668</v>
      </c>
      <c r="C2026" s="62" t="s">
        <v>14502</v>
      </c>
      <c r="D2026" s="63">
        <v>38</v>
      </c>
      <c r="E2026" s="64" t="s">
        <v>12146</v>
      </c>
    </row>
    <row r="2027" spans="1:5" ht="15" x14ac:dyDescent="0.2">
      <c r="A2027" s="60">
        <v>2026</v>
      </c>
      <c r="B2027" s="61">
        <v>12805</v>
      </c>
      <c r="C2027" s="62" t="s">
        <v>14503</v>
      </c>
      <c r="D2027" s="63">
        <v>39</v>
      </c>
      <c r="E2027" s="64" t="s">
        <v>12159</v>
      </c>
    </row>
    <row r="2028" spans="1:5" ht="15" x14ac:dyDescent="0.2">
      <c r="A2028" s="60">
        <v>2027</v>
      </c>
      <c r="B2028" s="61">
        <v>13016</v>
      </c>
      <c r="C2028" s="62" t="s">
        <v>14504</v>
      </c>
      <c r="D2028" s="63">
        <v>40</v>
      </c>
      <c r="E2028" s="65">
        <v>4</v>
      </c>
    </row>
    <row r="2029" spans="1:5" ht="15" x14ac:dyDescent="0.2">
      <c r="A2029" s="60">
        <v>2028</v>
      </c>
      <c r="B2029" s="61">
        <v>13022</v>
      </c>
      <c r="C2029" s="62" t="s">
        <v>14505</v>
      </c>
      <c r="D2029" s="63">
        <v>41</v>
      </c>
      <c r="E2029" s="64" t="s">
        <v>12104</v>
      </c>
    </row>
    <row r="2030" spans="1:5" ht="15" x14ac:dyDescent="0.2">
      <c r="A2030" s="60">
        <v>2029</v>
      </c>
      <c r="B2030" s="61">
        <v>13399</v>
      </c>
      <c r="C2030" s="62" t="s">
        <v>14506</v>
      </c>
      <c r="D2030" s="63">
        <v>42</v>
      </c>
      <c r="E2030" s="64" t="s">
        <v>12138</v>
      </c>
    </row>
    <row r="2031" spans="1:5" ht="15" x14ac:dyDescent="0.2">
      <c r="A2031" s="60">
        <v>2030</v>
      </c>
      <c r="B2031" s="61">
        <v>13428</v>
      </c>
      <c r="C2031" s="62" t="s">
        <v>14507</v>
      </c>
      <c r="D2031" s="63">
        <v>43</v>
      </c>
      <c r="E2031" s="65">
        <v>4</v>
      </c>
    </row>
    <row r="2032" spans="1:5" ht="15" x14ac:dyDescent="0.2">
      <c r="A2032" s="60">
        <v>2031</v>
      </c>
      <c r="B2032" s="61">
        <v>13523</v>
      </c>
      <c r="C2032" s="62" t="s">
        <v>14508</v>
      </c>
      <c r="D2032" s="63">
        <v>44</v>
      </c>
      <c r="E2032" s="64" t="s">
        <v>13766</v>
      </c>
    </row>
    <row r="2033" spans="1:5" ht="15" x14ac:dyDescent="0.2">
      <c r="A2033" s="60">
        <v>2032</v>
      </c>
      <c r="B2033" s="61">
        <v>13604</v>
      </c>
      <c r="C2033" s="62" t="s">
        <v>14509</v>
      </c>
      <c r="D2033" s="63">
        <v>45</v>
      </c>
      <c r="E2033" s="64" t="s">
        <v>12159</v>
      </c>
    </row>
    <row r="2034" spans="1:5" ht="15" x14ac:dyDescent="0.2">
      <c r="A2034" s="60">
        <v>2033</v>
      </c>
      <c r="B2034" s="61">
        <v>13637</v>
      </c>
      <c r="C2034" s="62" t="s">
        <v>14510</v>
      </c>
      <c r="D2034" s="63">
        <v>46</v>
      </c>
      <c r="E2034" s="64" t="s">
        <v>12159</v>
      </c>
    </row>
    <row r="2035" spans="1:5" ht="15" x14ac:dyDescent="0.2">
      <c r="A2035" s="60">
        <v>2034</v>
      </c>
      <c r="B2035" s="61">
        <v>13677</v>
      </c>
      <c r="C2035" s="62" t="s">
        <v>14511</v>
      </c>
      <c r="D2035" s="63">
        <v>47</v>
      </c>
      <c r="E2035" s="64" t="s">
        <v>12104</v>
      </c>
    </row>
    <row r="2036" spans="1:5" ht="15" x14ac:dyDescent="0.2">
      <c r="A2036" s="60">
        <v>2035</v>
      </c>
      <c r="B2036" s="61">
        <v>13717</v>
      </c>
      <c r="C2036" s="62" t="s">
        <v>14512</v>
      </c>
      <c r="D2036" s="63">
        <v>48</v>
      </c>
      <c r="E2036" s="64" t="s">
        <v>12159</v>
      </c>
    </row>
    <row r="2037" spans="1:5" ht="15" x14ac:dyDescent="0.2">
      <c r="A2037" s="60">
        <v>2036</v>
      </c>
      <c r="B2037" s="61">
        <v>13743</v>
      </c>
      <c r="C2037" s="62" t="s">
        <v>14513</v>
      </c>
      <c r="D2037" s="63">
        <v>49</v>
      </c>
      <c r="E2037" s="64" t="s">
        <v>12146</v>
      </c>
    </row>
    <row r="2038" spans="1:5" ht="15" x14ac:dyDescent="0.2">
      <c r="A2038" s="60">
        <v>2037</v>
      </c>
      <c r="B2038" s="61">
        <v>13888</v>
      </c>
      <c r="C2038" s="62" t="s">
        <v>14514</v>
      </c>
      <c r="D2038" s="63">
        <v>50</v>
      </c>
      <c r="E2038" s="64" t="s">
        <v>12146</v>
      </c>
    </row>
    <row r="2039" spans="1:5" ht="15" x14ac:dyDescent="0.2">
      <c r="A2039" s="60">
        <v>2038</v>
      </c>
      <c r="B2039" s="61">
        <v>14311</v>
      </c>
      <c r="C2039" s="62" t="s">
        <v>14515</v>
      </c>
      <c r="D2039" s="63">
        <v>51</v>
      </c>
      <c r="E2039" s="64" t="s">
        <v>13766</v>
      </c>
    </row>
    <row r="2040" spans="1:5" ht="15" x14ac:dyDescent="0.2">
      <c r="A2040" s="60">
        <v>2039</v>
      </c>
      <c r="B2040" s="61">
        <v>14393</v>
      </c>
      <c r="C2040" s="62" t="s">
        <v>14516</v>
      </c>
      <c r="D2040" s="63">
        <v>52</v>
      </c>
      <c r="E2040" s="64" t="s">
        <v>12138</v>
      </c>
    </row>
    <row r="2041" spans="1:5" ht="15" x14ac:dyDescent="0.2">
      <c r="A2041" s="60">
        <v>2040</v>
      </c>
      <c r="B2041" s="61">
        <v>14824</v>
      </c>
      <c r="C2041" s="62" t="s">
        <v>14517</v>
      </c>
      <c r="D2041" s="63">
        <v>53</v>
      </c>
      <c r="E2041" s="64" t="s">
        <v>12144</v>
      </c>
    </row>
    <row r="2042" spans="1:5" ht="15" x14ac:dyDescent="0.2">
      <c r="A2042" s="60">
        <v>2041</v>
      </c>
      <c r="B2042" s="61">
        <v>14925</v>
      </c>
      <c r="C2042" s="62" t="s">
        <v>14518</v>
      </c>
      <c r="D2042" s="63">
        <v>54</v>
      </c>
      <c r="E2042" s="64" t="s">
        <v>12106</v>
      </c>
    </row>
    <row r="2043" spans="1:5" ht="15" x14ac:dyDescent="0.2">
      <c r="A2043" s="60">
        <v>2042</v>
      </c>
      <c r="B2043" s="61">
        <v>15287</v>
      </c>
      <c r="C2043" s="62" t="s">
        <v>14519</v>
      </c>
      <c r="D2043" s="63">
        <v>55</v>
      </c>
      <c r="E2043" s="64" t="s">
        <v>12142</v>
      </c>
    </row>
    <row r="2044" spans="1:5" ht="15" x14ac:dyDescent="0.2">
      <c r="A2044" s="60">
        <v>2043</v>
      </c>
      <c r="B2044" s="61">
        <v>15343</v>
      </c>
      <c r="C2044" s="62" t="s">
        <v>14520</v>
      </c>
      <c r="D2044" s="63">
        <v>56</v>
      </c>
      <c r="E2044" s="65">
        <v>3</v>
      </c>
    </row>
    <row r="2045" spans="1:5" ht="15" x14ac:dyDescent="0.2">
      <c r="A2045" s="60">
        <v>2044</v>
      </c>
      <c r="B2045" s="61">
        <v>15517</v>
      </c>
      <c r="C2045" s="62" t="s">
        <v>14521</v>
      </c>
      <c r="D2045" s="63">
        <v>57</v>
      </c>
      <c r="E2045" s="65">
        <v>6</v>
      </c>
    </row>
    <row r="2046" spans="1:5" ht="15" x14ac:dyDescent="0.2">
      <c r="A2046" s="60">
        <v>2045</v>
      </c>
      <c r="B2046" s="61">
        <v>15846</v>
      </c>
      <c r="C2046" s="62" t="s">
        <v>14522</v>
      </c>
      <c r="D2046" s="63">
        <v>58</v>
      </c>
      <c r="E2046" s="65">
        <v>6</v>
      </c>
    </row>
    <row r="2047" spans="1:5" ht="15" x14ac:dyDescent="0.2">
      <c r="A2047" s="60">
        <v>2046</v>
      </c>
      <c r="B2047" s="61">
        <v>15932</v>
      </c>
      <c r="C2047" s="62" t="s">
        <v>14523</v>
      </c>
      <c r="D2047" s="63">
        <v>59</v>
      </c>
      <c r="E2047" s="64" t="s">
        <v>12104</v>
      </c>
    </row>
    <row r="2048" spans="1:5" ht="15" x14ac:dyDescent="0.2">
      <c r="A2048" s="60">
        <v>2047</v>
      </c>
      <c r="B2048" s="61">
        <v>16008</v>
      </c>
      <c r="C2048" s="62" t="s">
        <v>14524</v>
      </c>
      <c r="D2048" s="63">
        <v>60</v>
      </c>
      <c r="E2048" s="64" t="s">
        <v>12146</v>
      </c>
    </row>
    <row r="2049" spans="1:5" ht="15" x14ac:dyDescent="0.2">
      <c r="A2049" s="60">
        <v>2048</v>
      </c>
      <c r="B2049" s="61">
        <v>16225</v>
      </c>
      <c r="C2049" s="62" t="s">
        <v>14525</v>
      </c>
      <c r="D2049" s="63">
        <v>61</v>
      </c>
      <c r="E2049" s="65">
        <v>2</v>
      </c>
    </row>
    <row r="2050" spans="1:5" ht="15" x14ac:dyDescent="0.2">
      <c r="A2050" s="60">
        <v>2049</v>
      </c>
      <c r="B2050" s="61">
        <v>16534</v>
      </c>
      <c r="C2050" s="62" t="s">
        <v>14526</v>
      </c>
      <c r="D2050" s="63">
        <v>62</v>
      </c>
      <c r="E2050" s="64" t="s">
        <v>12144</v>
      </c>
    </row>
    <row r="2051" spans="1:5" ht="15" x14ac:dyDescent="0.2">
      <c r="A2051" s="60">
        <v>2050</v>
      </c>
      <c r="B2051" s="61">
        <v>16558</v>
      </c>
      <c r="C2051" s="62" t="s">
        <v>14527</v>
      </c>
      <c r="D2051" s="63">
        <v>63</v>
      </c>
      <c r="E2051" s="64" t="s">
        <v>12104</v>
      </c>
    </row>
    <row r="2052" spans="1:5" ht="15" x14ac:dyDescent="0.2">
      <c r="A2052" s="60">
        <v>2051</v>
      </c>
      <c r="B2052" s="61">
        <v>16692</v>
      </c>
      <c r="C2052" s="62" t="s">
        <v>14528</v>
      </c>
      <c r="D2052" s="63">
        <v>64</v>
      </c>
      <c r="E2052" s="65">
        <v>3</v>
      </c>
    </row>
    <row r="2053" spans="1:5" ht="15" x14ac:dyDescent="0.2">
      <c r="A2053" s="60">
        <v>2052</v>
      </c>
      <c r="B2053" s="61">
        <v>16801</v>
      </c>
      <c r="C2053" s="62" t="s">
        <v>14529</v>
      </c>
      <c r="D2053" s="63">
        <v>65</v>
      </c>
      <c r="E2053" s="65">
        <v>3</v>
      </c>
    </row>
    <row r="2054" spans="1:5" ht="15" x14ac:dyDescent="0.2">
      <c r="A2054" s="60">
        <v>2053</v>
      </c>
      <c r="B2054" s="61">
        <v>16977</v>
      </c>
      <c r="C2054" s="62" t="s">
        <v>14530</v>
      </c>
      <c r="D2054" s="63">
        <v>66</v>
      </c>
      <c r="E2054" s="64" t="s">
        <v>12140</v>
      </c>
    </row>
    <row r="2055" spans="1:5" ht="15" x14ac:dyDescent="0.2">
      <c r="A2055" s="60">
        <v>2054</v>
      </c>
      <c r="B2055" s="61">
        <v>16989</v>
      </c>
      <c r="C2055" s="66" t="s">
        <v>14531</v>
      </c>
      <c r="D2055" s="63">
        <v>67</v>
      </c>
      <c r="E2055" s="65">
        <v>3</v>
      </c>
    </row>
    <row r="2056" spans="1:5" ht="15" x14ac:dyDescent="0.2">
      <c r="A2056" s="60">
        <v>2055</v>
      </c>
      <c r="B2056" s="61">
        <v>17008</v>
      </c>
      <c r="C2056" s="62" t="s">
        <v>14532</v>
      </c>
      <c r="D2056" s="63">
        <v>68</v>
      </c>
      <c r="E2056" s="64" t="s">
        <v>12159</v>
      </c>
    </row>
    <row r="2057" spans="1:5" ht="15" x14ac:dyDescent="0.2">
      <c r="A2057" s="60">
        <v>2056</v>
      </c>
      <c r="B2057" s="61">
        <v>17042</v>
      </c>
      <c r="C2057" s="62" t="s">
        <v>14533</v>
      </c>
      <c r="D2057" s="63">
        <v>69</v>
      </c>
      <c r="E2057" s="64" t="s">
        <v>12138</v>
      </c>
    </row>
    <row r="2058" spans="1:5" ht="15" x14ac:dyDescent="0.2">
      <c r="A2058" s="60">
        <v>2057</v>
      </c>
      <c r="B2058" s="61">
        <v>17079</v>
      </c>
      <c r="C2058" s="62" t="s">
        <v>14534</v>
      </c>
      <c r="D2058" s="63">
        <v>70</v>
      </c>
      <c r="E2058" s="64" t="s">
        <v>12151</v>
      </c>
    </row>
    <row r="2059" spans="1:5" ht="15" x14ac:dyDescent="0.2">
      <c r="A2059" s="60">
        <v>2058</v>
      </c>
      <c r="B2059" s="61">
        <v>17125</v>
      </c>
      <c r="C2059" s="62" t="s">
        <v>14535</v>
      </c>
      <c r="D2059" s="63">
        <v>71</v>
      </c>
      <c r="E2059" s="64" t="s">
        <v>12146</v>
      </c>
    </row>
    <row r="2060" spans="1:5" ht="15" x14ac:dyDescent="0.2">
      <c r="A2060" s="60">
        <v>2059</v>
      </c>
      <c r="B2060" s="61">
        <v>17134</v>
      </c>
      <c r="C2060" s="62" t="s">
        <v>14536</v>
      </c>
      <c r="D2060" s="63">
        <v>72</v>
      </c>
      <c r="E2060" s="65">
        <v>3</v>
      </c>
    </row>
    <row r="2061" spans="1:5" ht="15" x14ac:dyDescent="0.2">
      <c r="A2061" s="60">
        <v>2060</v>
      </c>
      <c r="B2061" s="61">
        <v>17373</v>
      </c>
      <c r="C2061" s="62" t="s">
        <v>14537</v>
      </c>
      <c r="D2061" s="63">
        <v>73</v>
      </c>
      <c r="E2061" s="64" t="s">
        <v>12146</v>
      </c>
    </row>
    <row r="2062" spans="1:5" ht="15" x14ac:dyDescent="0.2">
      <c r="A2062" s="60">
        <v>2061</v>
      </c>
      <c r="B2062" s="61">
        <v>17473</v>
      </c>
      <c r="C2062" s="62" t="s">
        <v>14538</v>
      </c>
      <c r="D2062" s="63">
        <v>74</v>
      </c>
      <c r="E2062" s="65">
        <v>2</v>
      </c>
    </row>
    <row r="2063" spans="1:5" ht="15" x14ac:dyDescent="0.2">
      <c r="A2063" s="60">
        <v>2062</v>
      </c>
      <c r="B2063" s="61">
        <v>17475</v>
      </c>
      <c r="C2063" s="62" t="s">
        <v>14539</v>
      </c>
      <c r="D2063" s="63">
        <v>75</v>
      </c>
      <c r="E2063" s="65">
        <v>3</v>
      </c>
    </row>
    <row r="2064" spans="1:5" ht="15" x14ac:dyDescent="0.2">
      <c r="A2064" s="60">
        <v>2063</v>
      </c>
      <c r="B2064" s="61">
        <v>17487</v>
      </c>
      <c r="C2064" s="62" t="s">
        <v>14540</v>
      </c>
      <c r="D2064" s="63">
        <v>76</v>
      </c>
      <c r="E2064" s="65">
        <v>3</v>
      </c>
    </row>
    <row r="2065" spans="1:5" ht="15" x14ac:dyDescent="0.2">
      <c r="A2065" s="60">
        <v>2064</v>
      </c>
      <c r="B2065" s="61">
        <v>17736</v>
      </c>
      <c r="C2065" s="62" t="s">
        <v>14541</v>
      </c>
      <c r="D2065" s="63">
        <v>77</v>
      </c>
      <c r="E2065" s="64" t="s">
        <v>12142</v>
      </c>
    </row>
    <row r="2066" spans="1:5" ht="15" x14ac:dyDescent="0.2">
      <c r="A2066" s="60">
        <v>2065</v>
      </c>
      <c r="B2066" s="61">
        <v>17746</v>
      </c>
      <c r="C2066" s="62" t="s">
        <v>14542</v>
      </c>
      <c r="D2066" s="63">
        <v>78</v>
      </c>
      <c r="E2066" s="64" t="s">
        <v>12104</v>
      </c>
    </row>
    <row r="2067" spans="1:5" ht="15" x14ac:dyDescent="0.2">
      <c r="A2067" s="60">
        <v>2066</v>
      </c>
      <c r="B2067" s="61">
        <v>17762</v>
      </c>
      <c r="C2067" s="62" t="s">
        <v>14767</v>
      </c>
      <c r="D2067" s="63">
        <v>79</v>
      </c>
      <c r="E2067" s="64" t="s">
        <v>14954</v>
      </c>
    </row>
    <row r="2068" spans="1:5" ht="15" x14ac:dyDescent="0.2">
      <c r="A2068" s="60">
        <v>2067</v>
      </c>
      <c r="B2068" s="61">
        <v>17822</v>
      </c>
      <c r="C2068" s="62" t="s">
        <v>14768</v>
      </c>
      <c r="D2068" s="63">
        <v>80</v>
      </c>
      <c r="E2068" s="65">
        <v>3</v>
      </c>
    </row>
    <row r="2069" spans="1:5" ht="15" x14ac:dyDescent="0.2">
      <c r="A2069" s="60">
        <v>2068</v>
      </c>
      <c r="B2069" s="61">
        <v>17895</v>
      </c>
      <c r="C2069" s="62" t="s">
        <v>14769</v>
      </c>
      <c r="D2069" s="63">
        <v>81</v>
      </c>
      <c r="E2069" s="64" t="s">
        <v>12142</v>
      </c>
    </row>
    <row r="2070" spans="1:5" ht="15" x14ac:dyDescent="0.2">
      <c r="A2070" s="60">
        <v>2069</v>
      </c>
      <c r="B2070" s="61">
        <v>18165</v>
      </c>
      <c r="C2070" s="62" t="s">
        <v>14770</v>
      </c>
      <c r="D2070" s="63">
        <v>82</v>
      </c>
      <c r="E2070" s="64" t="s">
        <v>12136</v>
      </c>
    </row>
    <row r="2071" spans="1:5" ht="15" x14ac:dyDescent="0.2">
      <c r="A2071" s="60">
        <v>2070</v>
      </c>
      <c r="B2071" s="61">
        <v>18299</v>
      </c>
      <c r="C2071" s="62" t="s">
        <v>13584</v>
      </c>
      <c r="D2071" s="63">
        <v>83</v>
      </c>
      <c r="E2071" s="65">
        <v>1</v>
      </c>
    </row>
    <row r="2072" spans="1:5" ht="15" x14ac:dyDescent="0.2">
      <c r="A2072" s="60">
        <v>2071</v>
      </c>
      <c r="B2072" s="61">
        <v>18346</v>
      </c>
      <c r="C2072" s="62" t="s">
        <v>13585</v>
      </c>
      <c r="D2072" s="63">
        <v>84</v>
      </c>
      <c r="E2072" s="64" t="s">
        <v>12142</v>
      </c>
    </row>
    <row r="2073" spans="1:5" ht="15" x14ac:dyDescent="0.2">
      <c r="A2073" s="60">
        <v>2072</v>
      </c>
      <c r="B2073" s="61">
        <v>18953</v>
      </c>
      <c r="C2073" s="62" t="s">
        <v>13586</v>
      </c>
      <c r="D2073" s="63">
        <v>85</v>
      </c>
      <c r="E2073" s="64" t="s">
        <v>12146</v>
      </c>
    </row>
    <row r="2074" spans="1:5" ht="15" x14ac:dyDescent="0.2">
      <c r="A2074" s="60">
        <v>2073</v>
      </c>
      <c r="B2074" s="61">
        <v>19194</v>
      </c>
      <c r="C2074" s="62" t="s">
        <v>13587</v>
      </c>
      <c r="D2074" s="63">
        <v>86</v>
      </c>
      <c r="E2074" s="65">
        <v>3</v>
      </c>
    </row>
    <row r="2075" spans="1:5" ht="15" x14ac:dyDescent="0.2">
      <c r="A2075" s="60">
        <v>2074</v>
      </c>
      <c r="B2075" s="61">
        <v>19387</v>
      </c>
      <c r="C2075" s="62" t="s">
        <v>13588</v>
      </c>
      <c r="D2075" s="63">
        <v>87</v>
      </c>
      <c r="E2075" s="65">
        <v>3</v>
      </c>
    </row>
    <row r="2076" spans="1:5" ht="15" x14ac:dyDescent="0.2">
      <c r="A2076" s="60">
        <v>2075</v>
      </c>
      <c r="B2076" s="61">
        <v>19609</v>
      </c>
      <c r="C2076" s="62" t="s">
        <v>13589</v>
      </c>
      <c r="D2076" s="63">
        <v>88</v>
      </c>
      <c r="E2076" s="65">
        <v>5</v>
      </c>
    </row>
    <row r="2077" spans="1:5" ht="15" x14ac:dyDescent="0.2">
      <c r="A2077" s="60">
        <v>2076</v>
      </c>
      <c r="B2077" s="61">
        <v>10166</v>
      </c>
      <c r="C2077" s="62" t="s">
        <v>13590</v>
      </c>
      <c r="D2077" s="63">
        <v>1</v>
      </c>
      <c r="E2077" s="64" t="s">
        <v>12146</v>
      </c>
    </row>
    <row r="2078" spans="1:5" ht="15" x14ac:dyDescent="0.2">
      <c r="A2078" s="60">
        <v>2077</v>
      </c>
      <c r="B2078" s="61">
        <v>10261</v>
      </c>
      <c r="C2078" s="62" t="s">
        <v>13591</v>
      </c>
      <c r="D2078" s="63">
        <v>2</v>
      </c>
      <c r="E2078" s="64" t="s">
        <v>12104</v>
      </c>
    </row>
    <row r="2079" spans="1:5" ht="15" x14ac:dyDescent="0.2">
      <c r="A2079" s="60">
        <v>2078</v>
      </c>
      <c r="B2079" s="61">
        <v>10267</v>
      </c>
      <c r="C2079" s="62" t="s">
        <v>13592</v>
      </c>
      <c r="D2079" s="63">
        <v>3</v>
      </c>
      <c r="E2079" s="64" t="s">
        <v>14951</v>
      </c>
    </row>
    <row r="2080" spans="1:5" ht="15" x14ac:dyDescent="0.2">
      <c r="A2080" s="60">
        <v>2079</v>
      </c>
      <c r="B2080" s="61">
        <v>10279</v>
      </c>
      <c r="C2080" s="62" t="s">
        <v>13593</v>
      </c>
      <c r="D2080" s="63">
        <v>4</v>
      </c>
      <c r="E2080" s="64" t="s">
        <v>12140</v>
      </c>
    </row>
    <row r="2081" spans="1:5" ht="15" x14ac:dyDescent="0.2">
      <c r="A2081" s="60">
        <v>2080</v>
      </c>
      <c r="B2081" s="61">
        <v>10324</v>
      </c>
      <c r="C2081" s="62" t="s">
        <v>13594</v>
      </c>
      <c r="D2081" s="63">
        <v>5</v>
      </c>
      <c r="E2081" s="64" t="s">
        <v>12146</v>
      </c>
    </row>
    <row r="2082" spans="1:5" ht="15" x14ac:dyDescent="0.2">
      <c r="A2082" s="60">
        <v>2081</v>
      </c>
      <c r="B2082" s="61">
        <v>10342</v>
      </c>
      <c r="C2082" s="62" t="s">
        <v>13595</v>
      </c>
      <c r="D2082" s="63">
        <v>6</v>
      </c>
      <c r="E2082" s="64" t="s">
        <v>12106</v>
      </c>
    </row>
    <row r="2083" spans="1:5" ht="15" x14ac:dyDescent="0.2">
      <c r="A2083" s="60">
        <v>2082</v>
      </c>
      <c r="B2083" s="61">
        <v>10348</v>
      </c>
      <c r="C2083" s="62" t="s">
        <v>13596</v>
      </c>
      <c r="D2083" s="63">
        <v>7</v>
      </c>
      <c r="E2083" s="65">
        <v>4</v>
      </c>
    </row>
    <row r="2084" spans="1:5" ht="15" x14ac:dyDescent="0.2">
      <c r="A2084" s="60">
        <v>2083</v>
      </c>
      <c r="B2084" s="61">
        <v>10350</v>
      </c>
      <c r="C2084" s="62" t="s">
        <v>13597</v>
      </c>
      <c r="D2084" s="63">
        <v>8</v>
      </c>
      <c r="E2084" s="65">
        <v>3</v>
      </c>
    </row>
    <row r="2085" spans="1:5" ht="15" x14ac:dyDescent="0.2">
      <c r="A2085" s="60">
        <v>2084</v>
      </c>
      <c r="B2085" s="61">
        <v>10388</v>
      </c>
      <c r="C2085" s="62" t="s">
        <v>13598</v>
      </c>
      <c r="D2085" s="63">
        <v>9</v>
      </c>
      <c r="E2085" s="65">
        <v>4</v>
      </c>
    </row>
    <row r="2086" spans="1:5" ht="15" x14ac:dyDescent="0.2">
      <c r="A2086" s="60">
        <v>2085</v>
      </c>
      <c r="B2086" s="61">
        <v>10396</v>
      </c>
      <c r="C2086" s="62" t="s">
        <v>13599</v>
      </c>
      <c r="D2086" s="63">
        <v>10</v>
      </c>
      <c r="E2086" s="65">
        <v>4</v>
      </c>
    </row>
    <row r="2087" spans="1:5" ht="15" x14ac:dyDescent="0.2">
      <c r="A2087" s="60">
        <v>2086</v>
      </c>
      <c r="B2087" s="61">
        <v>10400</v>
      </c>
      <c r="C2087" s="62" t="s">
        <v>14782</v>
      </c>
      <c r="D2087" s="63">
        <v>11</v>
      </c>
      <c r="E2087" s="64" t="s">
        <v>14951</v>
      </c>
    </row>
    <row r="2088" spans="1:5" ht="15" x14ac:dyDescent="0.2">
      <c r="A2088" s="60">
        <v>2087</v>
      </c>
      <c r="B2088" s="61">
        <v>10420</v>
      </c>
      <c r="C2088" s="62" t="s">
        <v>14783</v>
      </c>
      <c r="D2088" s="63">
        <v>12</v>
      </c>
      <c r="E2088" s="64" t="s">
        <v>12159</v>
      </c>
    </row>
    <row r="2089" spans="1:5" ht="15" x14ac:dyDescent="0.2">
      <c r="A2089" s="60">
        <v>2088</v>
      </c>
      <c r="B2089" s="61">
        <v>10463</v>
      </c>
      <c r="C2089" s="62" t="s">
        <v>14784</v>
      </c>
      <c r="D2089" s="63">
        <v>13</v>
      </c>
      <c r="E2089" s="64" t="s">
        <v>12146</v>
      </c>
    </row>
    <row r="2090" spans="1:5" ht="15" x14ac:dyDescent="0.2">
      <c r="A2090" s="60">
        <v>2089</v>
      </c>
      <c r="B2090" s="61">
        <v>10509</v>
      </c>
      <c r="C2090" s="62" t="s">
        <v>14785</v>
      </c>
      <c r="D2090" s="63">
        <v>14</v>
      </c>
      <c r="E2090" s="65">
        <v>5</v>
      </c>
    </row>
    <row r="2091" spans="1:5" ht="15" x14ac:dyDescent="0.2">
      <c r="A2091" s="60">
        <v>2090</v>
      </c>
      <c r="B2091" s="61">
        <v>10583</v>
      </c>
      <c r="C2091" s="62" t="s">
        <v>14786</v>
      </c>
      <c r="D2091" s="63">
        <v>15</v>
      </c>
      <c r="E2091" s="65">
        <v>5</v>
      </c>
    </row>
    <row r="2092" spans="1:5" ht="15" x14ac:dyDescent="0.2">
      <c r="A2092" s="60">
        <v>2091</v>
      </c>
      <c r="B2092" s="61">
        <v>10589</v>
      </c>
      <c r="C2092" s="66" t="s">
        <v>14787</v>
      </c>
      <c r="D2092" s="63">
        <v>16</v>
      </c>
      <c r="E2092" s="64" t="s">
        <v>12104</v>
      </c>
    </row>
    <row r="2093" spans="1:5" ht="15" x14ac:dyDescent="0.2">
      <c r="A2093" s="60">
        <v>2092</v>
      </c>
      <c r="B2093" s="61">
        <v>10714</v>
      </c>
      <c r="C2093" s="62" t="s">
        <v>14788</v>
      </c>
      <c r="D2093" s="63">
        <v>17</v>
      </c>
      <c r="E2093" s="64" t="s">
        <v>12138</v>
      </c>
    </row>
    <row r="2094" spans="1:5" ht="15" x14ac:dyDescent="0.2">
      <c r="A2094" s="60">
        <v>2093</v>
      </c>
      <c r="B2094" s="61">
        <v>11059</v>
      </c>
      <c r="C2094" s="62" t="s">
        <v>14789</v>
      </c>
      <c r="D2094" s="63">
        <v>18</v>
      </c>
      <c r="E2094" s="64" t="s">
        <v>12140</v>
      </c>
    </row>
    <row r="2095" spans="1:5" ht="15" x14ac:dyDescent="0.2">
      <c r="A2095" s="60">
        <v>2094</v>
      </c>
      <c r="B2095" s="61">
        <v>11067</v>
      </c>
      <c r="C2095" s="62" t="s">
        <v>14790</v>
      </c>
      <c r="D2095" s="63">
        <v>19</v>
      </c>
      <c r="E2095" s="64" t="s">
        <v>12106</v>
      </c>
    </row>
    <row r="2096" spans="1:5" ht="15" x14ac:dyDescent="0.2">
      <c r="A2096" s="60">
        <v>2095</v>
      </c>
      <c r="B2096" s="61">
        <v>11068</v>
      </c>
      <c r="C2096" s="62" t="s">
        <v>14791</v>
      </c>
      <c r="D2096" s="63">
        <v>20</v>
      </c>
      <c r="E2096" s="64" t="s">
        <v>14951</v>
      </c>
    </row>
    <row r="2097" spans="1:5" ht="15" x14ac:dyDescent="0.2">
      <c r="A2097" s="60">
        <v>2096</v>
      </c>
      <c r="B2097" s="61">
        <v>11117</v>
      </c>
      <c r="C2097" s="62" t="s">
        <v>14792</v>
      </c>
      <c r="D2097" s="63">
        <v>21</v>
      </c>
      <c r="E2097" s="65">
        <v>4</v>
      </c>
    </row>
    <row r="2098" spans="1:5" ht="15" x14ac:dyDescent="0.2">
      <c r="A2098" s="60">
        <v>2097</v>
      </c>
      <c r="B2098" s="61">
        <v>11592</v>
      </c>
      <c r="C2098" s="62" t="s">
        <v>14793</v>
      </c>
      <c r="D2098" s="63">
        <v>22</v>
      </c>
      <c r="E2098" s="64" t="s">
        <v>12146</v>
      </c>
    </row>
    <row r="2099" spans="1:5" ht="15" x14ac:dyDescent="0.2">
      <c r="A2099" s="60">
        <v>2098</v>
      </c>
      <c r="B2099" s="61">
        <v>11636</v>
      </c>
      <c r="C2099" s="62" t="s">
        <v>14794</v>
      </c>
      <c r="D2099" s="63">
        <v>23</v>
      </c>
      <c r="E2099" s="64" t="s">
        <v>12140</v>
      </c>
    </row>
    <row r="2100" spans="1:5" ht="15" x14ac:dyDescent="0.2">
      <c r="A2100" s="60">
        <v>2099</v>
      </c>
      <c r="B2100" s="61">
        <v>12439</v>
      </c>
      <c r="C2100" s="62" t="s">
        <v>14795</v>
      </c>
      <c r="D2100" s="63">
        <v>24</v>
      </c>
      <c r="E2100" s="64" t="s">
        <v>12159</v>
      </c>
    </row>
    <row r="2101" spans="1:5" ht="15" x14ac:dyDescent="0.2">
      <c r="A2101" s="60">
        <v>2100</v>
      </c>
      <c r="B2101" s="61">
        <v>12441</v>
      </c>
      <c r="C2101" s="62" t="s">
        <v>14796</v>
      </c>
      <c r="D2101" s="63">
        <v>25</v>
      </c>
      <c r="E2101" s="64" t="s">
        <v>12104</v>
      </c>
    </row>
    <row r="2102" spans="1:5" ht="15" x14ac:dyDescent="0.2">
      <c r="A2102" s="60">
        <v>2101</v>
      </c>
      <c r="B2102" s="61">
        <v>12605</v>
      </c>
      <c r="C2102" s="62" t="s">
        <v>14797</v>
      </c>
      <c r="D2102" s="63">
        <v>26</v>
      </c>
      <c r="E2102" s="64" t="s">
        <v>12146</v>
      </c>
    </row>
    <row r="2103" spans="1:5" ht="15" x14ac:dyDescent="0.2">
      <c r="A2103" s="60">
        <v>2102</v>
      </c>
      <c r="B2103" s="61">
        <v>13043</v>
      </c>
      <c r="C2103" s="62" t="s">
        <v>14798</v>
      </c>
      <c r="D2103" s="63">
        <v>27</v>
      </c>
      <c r="E2103" s="64" t="s">
        <v>12159</v>
      </c>
    </row>
    <row r="2104" spans="1:5" ht="15" x14ac:dyDescent="0.2">
      <c r="A2104" s="60">
        <v>2103</v>
      </c>
      <c r="B2104" s="61">
        <v>13102</v>
      </c>
      <c r="C2104" s="62" t="s">
        <v>14799</v>
      </c>
      <c r="D2104" s="63">
        <v>28</v>
      </c>
      <c r="E2104" s="64" t="s">
        <v>12140</v>
      </c>
    </row>
    <row r="2105" spans="1:5" ht="15" x14ac:dyDescent="0.2">
      <c r="A2105" s="60">
        <v>2104</v>
      </c>
      <c r="B2105" s="61">
        <v>14165</v>
      </c>
      <c r="C2105" s="62" t="s">
        <v>14800</v>
      </c>
      <c r="D2105" s="63">
        <v>29</v>
      </c>
      <c r="E2105" s="64" t="s">
        <v>12144</v>
      </c>
    </row>
    <row r="2106" spans="1:5" ht="15" x14ac:dyDescent="0.2">
      <c r="A2106" s="60">
        <v>2105</v>
      </c>
      <c r="B2106" s="61">
        <v>14502</v>
      </c>
      <c r="C2106" s="62" t="s">
        <v>14801</v>
      </c>
      <c r="D2106" s="63">
        <v>30</v>
      </c>
      <c r="E2106" s="64" t="s">
        <v>12104</v>
      </c>
    </row>
    <row r="2107" spans="1:5" ht="15" x14ac:dyDescent="0.2">
      <c r="A2107" s="60">
        <v>2106</v>
      </c>
      <c r="B2107" s="61">
        <v>14692</v>
      </c>
      <c r="C2107" s="62" t="s">
        <v>14802</v>
      </c>
      <c r="D2107" s="63">
        <v>31</v>
      </c>
      <c r="E2107" s="64" t="s">
        <v>12144</v>
      </c>
    </row>
    <row r="2108" spans="1:5" ht="15" x14ac:dyDescent="0.2">
      <c r="A2108" s="60">
        <v>2107</v>
      </c>
      <c r="B2108" s="61">
        <v>14946</v>
      </c>
      <c r="C2108" s="62" t="s">
        <v>14803</v>
      </c>
      <c r="D2108" s="63">
        <v>32</v>
      </c>
      <c r="E2108" s="64" t="s">
        <v>12106</v>
      </c>
    </row>
    <row r="2109" spans="1:5" ht="15" x14ac:dyDescent="0.2">
      <c r="A2109" s="60">
        <v>2108</v>
      </c>
      <c r="B2109" s="61">
        <v>15279</v>
      </c>
      <c r="C2109" s="62" t="s">
        <v>14804</v>
      </c>
      <c r="D2109" s="63">
        <v>33</v>
      </c>
      <c r="E2109" s="64" t="s">
        <v>12140</v>
      </c>
    </row>
    <row r="2110" spans="1:5" ht="15" x14ac:dyDescent="0.2">
      <c r="A2110" s="60">
        <v>2109</v>
      </c>
      <c r="B2110" s="61">
        <v>15428</v>
      </c>
      <c r="C2110" s="66" t="s">
        <v>14805</v>
      </c>
      <c r="D2110" s="63">
        <v>34</v>
      </c>
      <c r="E2110" s="64" t="s">
        <v>14954</v>
      </c>
    </row>
    <row r="2111" spans="1:5" ht="15" x14ac:dyDescent="0.2">
      <c r="A2111" s="60">
        <v>2110</v>
      </c>
      <c r="B2111" s="61">
        <v>15446</v>
      </c>
      <c r="C2111" s="62" t="s">
        <v>14806</v>
      </c>
      <c r="D2111" s="63">
        <v>35</v>
      </c>
      <c r="E2111" s="64" t="s">
        <v>12144</v>
      </c>
    </row>
    <row r="2112" spans="1:5" ht="15" x14ac:dyDescent="0.2">
      <c r="A2112" s="60">
        <v>2111</v>
      </c>
      <c r="B2112" s="61">
        <v>15608</v>
      </c>
      <c r="C2112" s="66" t="s">
        <v>14807</v>
      </c>
      <c r="D2112" s="63">
        <v>36</v>
      </c>
      <c r="E2112" s="64" t="s">
        <v>14951</v>
      </c>
    </row>
    <row r="2113" spans="1:5" ht="15" x14ac:dyDescent="0.2">
      <c r="A2113" s="60">
        <v>2112</v>
      </c>
      <c r="B2113" s="61">
        <v>15651</v>
      </c>
      <c r="C2113" s="62" t="s">
        <v>14808</v>
      </c>
      <c r="D2113" s="63">
        <v>37</v>
      </c>
      <c r="E2113" s="64" t="s">
        <v>13308</v>
      </c>
    </row>
    <row r="2114" spans="1:5" ht="15" x14ac:dyDescent="0.2">
      <c r="A2114" s="60">
        <v>2113</v>
      </c>
      <c r="B2114" s="61">
        <v>15653</v>
      </c>
      <c r="C2114" s="62" t="s">
        <v>13029</v>
      </c>
      <c r="D2114" s="63">
        <v>38</v>
      </c>
      <c r="E2114" s="64" t="s">
        <v>13766</v>
      </c>
    </row>
    <row r="2115" spans="1:5" ht="15" x14ac:dyDescent="0.2">
      <c r="A2115" s="60">
        <v>2114</v>
      </c>
      <c r="B2115" s="61">
        <v>15840</v>
      </c>
      <c r="C2115" s="62" t="s">
        <v>13030</v>
      </c>
      <c r="D2115" s="63">
        <v>39</v>
      </c>
      <c r="E2115" s="64" t="s">
        <v>13709</v>
      </c>
    </row>
    <row r="2116" spans="1:5" ht="15" x14ac:dyDescent="0.2">
      <c r="A2116" s="60">
        <v>2115</v>
      </c>
      <c r="B2116" s="61">
        <v>15842</v>
      </c>
      <c r="C2116" s="62" t="s">
        <v>13031</v>
      </c>
      <c r="D2116" s="63">
        <v>40</v>
      </c>
      <c r="E2116" s="64" t="s">
        <v>12104</v>
      </c>
    </row>
    <row r="2117" spans="1:5" ht="15" x14ac:dyDescent="0.2">
      <c r="A2117" s="60">
        <v>2116</v>
      </c>
      <c r="B2117" s="61">
        <v>15844</v>
      </c>
      <c r="C2117" s="62" t="s">
        <v>13032</v>
      </c>
      <c r="D2117" s="63">
        <v>41</v>
      </c>
      <c r="E2117" s="64" t="s">
        <v>12159</v>
      </c>
    </row>
    <row r="2118" spans="1:5" ht="15" x14ac:dyDescent="0.2">
      <c r="A2118" s="60">
        <v>2117</v>
      </c>
      <c r="B2118" s="61">
        <v>15848</v>
      </c>
      <c r="C2118" s="62" t="s">
        <v>13033</v>
      </c>
      <c r="D2118" s="63">
        <v>42</v>
      </c>
      <c r="E2118" s="64" t="s">
        <v>13766</v>
      </c>
    </row>
    <row r="2119" spans="1:5" ht="15" x14ac:dyDescent="0.2">
      <c r="A2119" s="60">
        <v>2118</v>
      </c>
      <c r="B2119" s="61">
        <v>15850</v>
      </c>
      <c r="C2119" s="62" t="s">
        <v>13034</v>
      </c>
      <c r="D2119" s="63">
        <v>43</v>
      </c>
      <c r="E2119" s="65">
        <v>4</v>
      </c>
    </row>
    <row r="2120" spans="1:5" ht="15" x14ac:dyDescent="0.2">
      <c r="A2120" s="60">
        <v>2119</v>
      </c>
      <c r="B2120" s="61">
        <v>15852</v>
      </c>
      <c r="C2120" s="62" t="s">
        <v>13035</v>
      </c>
      <c r="D2120" s="63">
        <v>44</v>
      </c>
      <c r="E2120" s="64" t="s">
        <v>12104</v>
      </c>
    </row>
    <row r="2121" spans="1:5" ht="15" x14ac:dyDescent="0.2">
      <c r="A2121" s="60">
        <v>2120</v>
      </c>
      <c r="B2121" s="61">
        <v>15930</v>
      </c>
      <c r="C2121" s="62" t="s">
        <v>13036</v>
      </c>
      <c r="D2121" s="63">
        <v>45</v>
      </c>
      <c r="E2121" s="64" t="s">
        <v>12146</v>
      </c>
    </row>
    <row r="2122" spans="1:5" ht="15" x14ac:dyDescent="0.2">
      <c r="A2122" s="60">
        <v>2121</v>
      </c>
      <c r="B2122" s="61">
        <v>15962</v>
      </c>
      <c r="C2122" s="62" t="s">
        <v>13037</v>
      </c>
      <c r="D2122" s="63">
        <v>46</v>
      </c>
      <c r="E2122" s="65">
        <v>5</v>
      </c>
    </row>
    <row r="2123" spans="1:5" ht="15" x14ac:dyDescent="0.2">
      <c r="A2123" s="60">
        <v>2122</v>
      </c>
      <c r="B2123" s="61">
        <v>16012</v>
      </c>
      <c r="C2123" s="66" t="s">
        <v>13038</v>
      </c>
      <c r="D2123" s="63">
        <v>47</v>
      </c>
      <c r="E2123" s="65">
        <v>3</v>
      </c>
    </row>
    <row r="2124" spans="1:5" ht="15" x14ac:dyDescent="0.2">
      <c r="A2124" s="60">
        <v>2123</v>
      </c>
      <c r="B2124" s="61">
        <v>16119</v>
      </c>
      <c r="C2124" s="62" t="s">
        <v>13434</v>
      </c>
      <c r="D2124" s="63">
        <v>48</v>
      </c>
      <c r="E2124" s="64" t="s">
        <v>13766</v>
      </c>
    </row>
    <row r="2125" spans="1:5" ht="15" x14ac:dyDescent="0.2">
      <c r="A2125" s="60">
        <v>2124</v>
      </c>
      <c r="B2125" s="61">
        <v>16133</v>
      </c>
      <c r="C2125" s="62" t="s">
        <v>13435</v>
      </c>
      <c r="D2125" s="63">
        <v>49</v>
      </c>
      <c r="E2125" s="64" t="s">
        <v>12106</v>
      </c>
    </row>
    <row r="2126" spans="1:5" ht="15" x14ac:dyDescent="0.2">
      <c r="A2126" s="60">
        <v>2125</v>
      </c>
      <c r="B2126" s="61">
        <v>16336</v>
      </c>
      <c r="C2126" s="62" t="s">
        <v>13436</v>
      </c>
      <c r="D2126" s="63">
        <v>50</v>
      </c>
      <c r="E2126" s="64" t="s">
        <v>12140</v>
      </c>
    </row>
    <row r="2127" spans="1:5" ht="15" x14ac:dyDescent="0.2">
      <c r="A2127" s="60">
        <v>2126</v>
      </c>
      <c r="B2127" s="61">
        <v>16495</v>
      </c>
      <c r="C2127" s="62" t="s">
        <v>13437</v>
      </c>
      <c r="D2127" s="63">
        <v>51</v>
      </c>
      <c r="E2127" s="64" t="s">
        <v>12144</v>
      </c>
    </row>
    <row r="2128" spans="1:5" ht="15" x14ac:dyDescent="0.2">
      <c r="A2128" s="60">
        <v>2127</v>
      </c>
      <c r="B2128" s="61">
        <v>16507</v>
      </c>
      <c r="C2128" s="62" t="s">
        <v>13438</v>
      </c>
      <c r="D2128" s="63">
        <v>52</v>
      </c>
      <c r="E2128" s="65">
        <v>4</v>
      </c>
    </row>
    <row r="2129" spans="1:5" ht="15" x14ac:dyDescent="0.2">
      <c r="A2129" s="60">
        <v>2128</v>
      </c>
      <c r="B2129" s="61">
        <v>16515</v>
      </c>
      <c r="C2129" s="62" t="s">
        <v>13439</v>
      </c>
      <c r="D2129" s="63">
        <v>53</v>
      </c>
      <c r="E2129" s="65">
        <v>3</v>
      </c>
    </row>
    <row r="2130" spans="1:5" ht="15" x14ac:dyDescent="0.2">
      <c r="A2130" s="60">
        <v>2129</v>
      </c>
      <c r="B2130" s="61">
        <v>16644</v>
      </c>
      <c r="C2130" s="62" t="s">
        <v>13440</v>
      </c>
      <c r="D2130" s="63">
        <v>54</v>
      </c>
      <c r="E2130" s="65">
        <v>4</v>
      </c>
    </row>
    <row r="2131" spans="1:5" ht="15" x14ac:dyDescent="0.2">
      <c r="A2131" s="60">
        <v>2130</v>
      </c>
      <c r="B2131" s="61">
        <v>16731</v>
      </c>
      <c r="C2131" s="62" t="s">
        <v>13441</v>
      </c>
      <c r="D2131" s="63">
        <v>55</v>
      </c>
      <c r="E2131" s="64" t="s">
        <v>13647</v>
      </c>
    </row>
    <row r="2132" spans="1:5" ht="15" x14ac:dyDescent="0.2">
      <c r="A2132" s="60">
        <v>2131</v>
      </c>
      <c r="B2132" s="61">
        <v>17132</v>
      </c>
      <c r="C2132" s="62" t="s">
        <v>13442</v>
      </c>
      <c r="D2132" s="63">
        <v>56</v>
      </c>
      <c r="E2132" s="64" t="s">
        <v>12146</v>
      </c>
    </row>
    <row r="2133" spans="1:5" ht="15" x14ac:dyDescent="0.2">
      <c r="A2133" s="60">
        <v>2132</v>
      </c>
      <c r="B2133" s="61">
        <v>17302</v>
      </c>
      <c r="C2133" s="62" t="s">
        <v>13443</v>
      </c>
      <c r="D2133" s="63">
        <v>57</v>
      </c>
      <c r="E2133" s="64" t="s">
        <v>12140</v>
      </c>
    </row>
    <row r="2134" spans="1:5" ht="15" x14ac:dyDescent="0.2">
      <c r="A2134" s="60">
        <v>2133</v>
      </c>
      <c r="B2134" s="61">
        <v>17425</v>
      </c>
      <c r="C2134" s="62" t="s">
        <v>12924</v>
      </c>
      <c r="D2134" s="63">
        <v>58</v>
      </c>
      <c r="E2134" s="64" t="s">
        <v>13647</v>
      </c>
    </row>
    <row r="2135" spans="1:5" ht="15" x14ac:dyDescent="0.2">
      <c r="A2135" s="60">
        <v>2134</v>
      </c>
      <c r="B2135" s="61">
        <v>17614</v>
      </c>
      <c r="C2135" s="62" t="s">
        <v>13444</v>
      </c>
      <c r="D2135" s="63">
        <v>59</v>
      </c>
      <c r="E2135" s="64" t="s">
        <v>12159</v>
      </c>
    </row>
    <row r="2136" spans="1:5" ht="15" x14ac:dyDescent="0.2">
      <c r="A2136" s="60">
        <v>2135</v>
      </c>
      <c r="B2136" s="61">
        <v>17671</v>
      </c>
      <c r="C2136" s="62" t="s">
        <v>13445</v>
      </c>
      <c r="D2136" s="63">
        <v>60</v>
      </c>
      <c r="E2136" s="64" t="s">
        <v>14951</v>
      </c>
    </row>
    <row r="2137" spans="1:5" ht="15" x14ac:dyDescent="0.2">
      <c r="A2137" s="60">
        <v>2136</v>
      </c>
      <c r="B2137" s="61">
        <v>17752</v>
      </c>
      <c r="C2137" s="62" t="s">
        <v>13446</v>
      </c>
      <c r="D2137" s="63">
        <v>61</v>
      </c>
      <c r="E2137" s="64" t="s">
        <v>12142</v>
      </c>
    </row>
    <row r="2138" spans="1:5" ht="15" x14ac:dyDescent="0.2">
      <c r="A2138" s="60">
        <v>2137</v>
      </c>
      <c r="B2138" s="61">
        <v>17956</v>
      </c>
      <c r="C2138" s="62" t="s">
        <v>13447</v>
      </c>
      <c r="D2138" s="63">
        <v>62</v>
      </c>
      <c r="E2138" s="64" t="s">
        <v>12144</v>
      </c>
    </row>
    <row r="2139" spans="1:5" ht="15" x14ac:dyDescent="0.2">
      <c r="A2139" s="60">
        <v>2138</v>
      </c>
      <c r="B2139" s="61">
        <v>17970</v>
      </c>
      <c r="C2139" s="62" t="s">
        <v>13448</v>
      </c>
      <c r="D2139" s="63">
        <v>63</v>
      </c>
      <c r="E2139" s="64" t="s">
        <v>12144</v>
      </c>
    </row>
    <row r="2140" spans="1:5" ht="15" x14ac:dyDescent="0.2">
      <c r="A2140" s="60">
        <v>2139</v>
      </c>
      <c r="B2140" s="61">
        <v>18245</v>
      </c>
      <c r="C2140" s="62" t="s">
        <v>13449</v>
      </c>
      <c r="D2140" s="63">
        <v>64</v>
      </c>
      <c r="E2140" s="64" t="s">
        <v>12146</v>
      </c>
    </row>
    <row r="2141" spans="1:5" ht="15" x14ac:dyDescent="0.2">
      <c r="A2141" s="60">
        <v>2140</v>
      </c>
      <c r="B2141" s="61">
        <v>18747</v>
      </c>
      <c r="C2141" s="62" t="s">
        <v>13450</v>
      </c>
      <c r="D2141" s="63">
        <v>65</v>
      </c>
      <c r="E2141" s="64" t="s">
        <v>12159</v>
      </c>
    </row>
    <row r="2142" spans="1:5" ht="15" x14ac:dyDescent="0.2">
      <c r="A2142" s="60">
        <v>2141</v>
      </c>
      <c r="B2142" s="61">
        <v>18762</v>
      </c>
      <c r="C2142" s="62" t="s">
        <v>13451</v>
      </c>
      <c r="D2142" s="63">
        <v>66</v>
      </c>
      <c r="E2142" s="64" t="s">
        <v>12140</v>
      </c>
    </row>
    <row r="2143" spans="1:5" ht="15" x14ac:dyDescent="0.2">
      <c r="A2143" s="60">
        <v>2142</v>
      </c>
      <c r="B2143" s="61">
        <v>19032</v>
      </c>
      <c r="C2143" s="62" t="s">
        <v>13452</v>
      </c>
      <c r="D2143" s="63">
        <v>67</v>
      </c>
      <c r="E2143" s="64" t="s">
        <v>12140</v>
      </c>
    </row>
    <row r="2144" spans="1:5" ht="15" x14ac:dyDescent="0.2">
      <c r="A2144" s="60">
        <v>2143</v>
      </c>
      <c r="B2144" s="61">
        <v>19045</v>
      </c>
      <c r="C2144" s="62" t="s">
        <v>13453</v>
      </c>
      <c r="D2144" s="63">
        <v>68</v>
      </c>
      <c r="E2144" s="64" t="s">
        <v>12144</v>
      </c>
    </row>
    <row r="2145" spans="1:5" ht="15" x14ac:dyDescent="0.2">
      <c r="A2145" s="60">
        <v>2144</v>
      </c>
      <c r="B2145" s="61">
        <v>19290</v>
      </c>
      <c r="C2145" s="62" t="s">
        <v>13454</v>
      </c>
      <c r="D2145" s="63">
        <v>69</v>
      </c>
      <c r="E2145" s="64" t="s">
        <v>12140</v>
      </c>
    </row>
    <row r="2146" spans="1:5" ht="15" x14ac:dyDescent="0.2">
      <c r="A2146" s="60">
        <v>2145</v>
      </c>
      <c r="B2146" s="61">
        <v>19321</v>
      </c>
      <c r="C2146" s="62" t="s">
        <v>13455</v>
      </c>
      <c r="D2146" s="63">
        <v>70</v>
      </c>
      <c r="E2146" s="64" t="s">
        <v>14951</v>
      </c>
    </row>
    <row r="2147" spans="1:5" ht="15" x14ac:dyDescent="0.2">
      <c r="A2147" s="60">
        <v>2146</v>
      </c>
      <c r="B2147" s="61">
        <v>19426</v>
      </c>
      <c r="C2147" s="62" t="s">
        <v>13456</v>
      </c>
      <c r="D2147" s="63">
        <v>71</v>
      </c>
      <c r="E2147" s="64" t="s">
        <v>12144</v>
      </c>
    </row>
    <row r="2148" spans="1:5" ht="15" x14ac:dyDescent="0.2">
      <c r="A2148" s="60">
        <v>2147</v>
      </c>
      <c r="B2148" s="61">
        <v>19433</v>
      </c>
      <c r="C2148" s="62" t="s">
        <v>13457</v>
      </c>
      <c r="D2148" s="63">
        <v>72</v>
      </c>
      <c r="E2148" s="64" t="s">
        <v>13651</v>
      </c>
    </row>
    <row r="2149" spans="1:5" ht="15" x14ac:dyDescent="0.2">
      <c r="A2149" s="60">
        <v>2148</v>
      </c>
      <c r="B2149" s="61">
        <v>19565</v>
      </c>
      <c r="C2149" s="62" t="s">
        <v>13458</v>
      </c>
      <c r="D2149" s="63">
        <v>73</v>
      </c>
      <c r="E2149" s="64" t="s">
        <v>12144</v>
      </c>
    </row>
    <row r="2150" spans="1:5" ht="15" x14ac:dyDescent="0.2">
      <c r="A2150" s="60">
        <v>2149</v>
      </c>
      <c r="B2150" s="61">
        <v>19751</v>
      </c>
      <c r="C2150" s="62" t="s">
        <v>13459</v>
      </c>
      <c r="D2150" s="63">
        <v>74</v>
      </c>
      <c r="E2150" s="64" t="s">
        <v>12140</v>
      </c>
    </row>
    <row r="2151" spans="1:5" ht="15" x14ac:dyDescent="0.2">
      <c r="A2151" s="60">
        <v>2150</v>
      </c>
      <c r="B2151" s="61">
        <v>10067</v>
      </c>
      <c r="C2151" s="62" t="s">
        <v>14833</v>
      </c>
      <c r="D2151" s="63">
        <v>1</v>
      </c>
      <c r="E2151" s="65">
        <v>3</v>
      </c>
    </row>
    <row r="2152" spans="1:5" ht="15" x14ac:dyDescent="0.2">
      <c r="A2152" s="60">
        <v>2151</v>
      </c>
      <c r="B2152" s="61">
        <v>10206</v>
      </c>
      <c r="C2152" s="62" t="s">
        <v>14834</v>
      </c>
      <c r="D2152" s="63">
        <v>2</v>
      </c>
      <c r="E2152" s="64" t="s">
        <v>14951</v>
      </c>
    </row>
    <row r="2153" spans="1:5" ht="15" x14ac:dyDescent="0.2">
      <c r="A2153" s="60">
        <v>2152</v>
      </c>
      <c r="B2153" s="61">
        <v>10240</v>
      </c>
      <c r="C2153" s="62" t="s">
        <v>14835</v>
      </c>
      <c r="D2153" s="63">
        <v>3</v>
      </c>
      <c r="E2153" s="64" t="s">
        <v>14951</v>
      </c>
    </row>
    <row r="2154" spans="1:5" ht="15" x14ac:dyDescent="0.2">
      <c r="A2154" s="60">
        <v>2153</v>
      </c>
      <c r="B2154" s="61">
        <v>10275</v>
      </c>
      <c r="C2154" s="62" t="s">
        <v>13485</v>
      </c>
      <c r="D2154" s="63">
        <v>4</v>
      </c>
      <c r="E2154" s="64" t="s">
        <v>12146</v>
      </c>
    </row>
    <row r="2155" spans="1:5" ht="15" x14ac:dyDescent="0.2">
      <c r="A2155" s="60">
        <v>2154</v>
      </c>
      <c r="B2155" s="61">
        <v>10287</v>
      </c>
      <c r="C2155" s="62" t="s">
        <v>13486</v>
      </c>
      <c r="D2155" s="63">
        <v>5</v>
      </c>
      <c r="E2155" s="65">
        <v>4</v>
      </c>
    </row>
    <row r="2156" spans="1:5" ht="15" x14ac:dyDescent="0.2">
      <c r="A2156" s="60">
        <v>2155</v>
      </c>
      <c r="B2156" s="61">
        <v>10289</v>
      </c>
      <c r="C2156" s="62" t="s">
        <v>13487</v>
      </c>
      <c r="D2156" s="63">
        <v>6</v>
      </c>
      <c r="E2156" s="64" t="s">
        <v>14951</v>
      </c>
    </row>
    <row r="2157" spans="1:5" ht="15" x14ac:dyDescent="0.2">
      <c r="A2157" s="60">
        <v>2156</v>
      </c>
      <c r="B2157" s="61">
        <v>10441</v>
      </c>
      <c r="C2157" s="62" t="s">
        <v>13488</v>
      </c>
      <c r="D2157" s="63">
        <v>7</v>
      </c>
      <c r="E2157" s="65">
        <v>5</v>
      </c>
    </row>
    <row r="2158" spans="1:5" ht="15" x14ac:dyDescent="0.2">
      <c r="A2158" s="60">
        <v>2157</v>
      </c>
      <c r="B2158" s="61">
        <v>10511</v>
      </c>
      <c r="C2158" s="62" t="s">
        <v>13489</v>
      </c>
      <c r="D2158" s="63">
        <v>8</v>
      </c>
      <c r="E2158" s="64" t="s">
        <v>12140</v>
      </c>
    </row>
    <row r="2159" spans="1:5" ht="15" x14ac:dyDescent="0.2">
      <c r="A2159" s="60">
        <v>2158</v>
      </c>
      <c r="B2159" s="61">
        <v>10556</v>
      </c>
      <c r="C2159" s="62" t="s">
        <v>13490</v>
      </c>
      <c r="D2159" s="63">
        <v>9</v>
      </c>
      <c r="E2159" s="64" t="s">
        <v>13766</v>
      </c>
    </row>
    <row r="2160" spans="1:5" ht="15" x14ac:dyDescent="0.2">
      <c r="A2160" s="60">
        <v>2159</v>
      </c>
      <c r="B2160" s="61">
        <v>10566</v>
      </c>
      <c r="C2160" s="62" t="s">
        <v>13491</v>
      </c>
      <c r="D2160" s="63">
        <v>10</v>
      </c>
      <c r="E2160" s="65">
        <v>4</v>
      </c>
    </row>
    <row r="2161" spans="1:5" ht="15" x14ac:dyDescent="0.2">
      <c r="A2161" s="60">
        <v>2160</v>
      </c>
      <c r="B2161" s="61">
        <v>10591</v>
      </c>
      <c r="C2161" s="62" t="s">
        <v>14849</v>
      </c>
      <c r="D2161" s="63">
        <v>11</v>
      </c>
      <c r="E2161" s="64" t="s">
        <v>12104</v>
      </c>
    </row>
    <row r="2162" spans="1:5" ht="15" x14ac:dyDescent="0.2">
      <c r="A2162" s="60">
        <v>2161</v>
      </c>
      <c r="B2162" s="61">
        <v>10593</v>
      </c>
      <c r="C2162" s="62" t="s">
        <v>14850</v>
      </c>
      <c r="D2162" s="63">
        <v>12</v>
      </c>
      <c r="E2162" s="64" t="s">
        <v>12106</v>
      </c>
    </row>
    <row r="2163" spans="1:5" ht="15" x14ac:dyDescent="0.2">
      <c r="A2163" s="60">
        <v>2162</v>
      </c>
      <c r="B2163" s="61">
        <v>10675</v>
      </c>
      <c r="C2163" s="62" t="s">
        <v>13499</v>
      </c>
      <c r="D2163" s="63">
        <v>13</v>
      </c>
      <c r="E2163" s="64" t="s">
        <v>12140</v>
      </c>
    </row>
    <row r="2164" spans="1:5" ht="15" x14ac:dyDescent="0.2">
      <c r="A2164" s="60">
        <v>2163</v>
      </c>
      <c r="B2164" s="61">
        <v>10695</v>
      </c>
      <c r="C2164" s="62" t="s">
        <v>13500</v>
      </c>
      <c r="D2164" s="63">
        <v>14</v>
      </c>
      <c r="E2164" s="64" t="s">
        <v>12140</v>
      </c>
    </row>
    <row r="2165" spans="1:5" ht="15" x14ac:dyDescent="0.2">
      <c r="A2165" s="60">
        <v>2164</v>
      </c>
      <c r="B2165" s="61">
        <v>10722</v>
      </c>
      <c r="C2165" s="62" t="s">
        <v>13501</v>
      </c>
      <c r="D2165" s="63">
        <v>15</v>
      </c>
      <c r="E2165" s="64" t="s">
        <v>12140</v>
      </c>
    </row>
    <row r="2166" spans="1:5" ht="15" x14ac:dyDescent="0.2">
      <c r="A2166" s="60">
        <v>2165</v>
      </c>
      <c r="B2166" s="61">
        <v>10753</v>
      </c>
      <c r="C2166" s="62" t="s">
        <v>13502</v>
      </c>
      <c r="D2166" s="63">
        <v>16</v>
      </c>
      <c r="E2166" s="64" t="s">
        <v>12159</v>
      </c>
    </row>
    <row r="2167" spans="1:5" ht="15" x14ac:dyDescent="0.2">
      <c r="A2167" s="60">
        <v>2166</v>
      </c>
      <c r="B2167" s="61">
        <v>10761</v>
      </c>
      <c r="C2167" s="62" t="s">
        <v>13503</v>
      </c>
      <c r="D2167" s="63">
        <v>17</v>
      </c>
      <c r="E2167" s="64" t="s">
        <v>12146</v>
      </c>
    </row>
    <row r="2168" spans="1:5" ht="15" x14ac:dyDescent="0.2">
      <c r="A2168" s="60">
        <v>2167</v>
      </c>
      <c r="B2168" s="61">
        <v>10869</v>
      </c>
      <c r="C2168" s="62" t="s">
        <v>13504</v>
      </c>
      <c r="D2168" s="63">
        <v>18</v>
      </c>
      <c r="E2168" s="64" t="s">
        <v>14951</v>
      </c>
    </row>
    <row r="2169" spans="1:5" ht="15" x14ac:dyDescent="0.2">
      <c r="A2169" s="60">
        <v>2168</v>
      </c>
      <c r="B2169" s="61">
        <v>10965</v>
      </c>
      <c r="C2169" s="62" t="s">
        <v>13505</v>
      </c>
      <c r="D2169" s="63">
        <v>19</v>
      </c>
      <c r="E2169" s="64" t="s">
        <v>12146</v>
      </c>
    </row>
    <row r="2170" spans="1:5" ht="15" x14ac:dyDescent="0.2">
      <c r="A2170" s="60">
        <v>2169</v>
      </c>
      <c r="B2170" s="61">
        <v>10972</v>
      </c>
      <c r="C2170" s="62" t="s">
        <v>13506</v>
      </c>
      <c r="D2170" s="63">
        <v>20</v>
      </c>
      <c r="E2170" s="64" t="s">
        <v>12140</v>
      </c>
    </row>
    <row r="2171" spans="1:5" ht="15" x14ac:dyDescent="0.2">
      <c r="A2171" s="60">
        <v>2170</v>
      </c>
      <c r="B2171" s="61">
        <v>10976</v>
      </c>
      <c r="C2171" s="62" t="s">
        <v>13507</v>
      </c>
      <c r="D2171" s="63">
        <v>21</v>
      </c>
      <c r="E2171" s="64" t="s">
        <v>14951</v>
      </c>
    </row>
    <row r="2172" spans="1:5" ht="15" x14ac:dyDescent="0.2">
      <c r="A2172" s="60">
        <v>2171</v>
      </c>
      <c r="B2172" s="61">
        <v>11056</v>
      </c>
      <c r="C2172" s="62" t="s">
        <v>13508</v>
      </c>
      <c r="D2172" s="63">
        <v>22</v>
      </c>
      <c r="E2172" s="64" t="s">
        <v>14951</v>
      </c>
    </row>
    <row r="2173" spans="1:5" ht="15" x14ac:dyDescent="0.2">
      <c r="A2173" s="60">
        <v>2172</v>
      </c>
      <c r="B2173" s="61">
        <v>11074</v>
      </c>
      <c r="C2173" s="62" t="s">
        <v>13509</v>
      </c>
      <c r="D2173" s="63">
        <v>23</v>
      </c>
      <c r="E2173" s="64" t="s">
        <v>14951</v>
      </c>
    </row>
    <row r="2174" spans="1:5" ht="15" x14ac:dyDescent="0.2">
      <c r="A2174" s="60">
        <v>2173</v>
      </c>
      <c r="B2174" s="61">
        <v>11083</v>
      </c>
      <c r="C2174" s="62" t="s">
        <v>13510</v>
      </c>
      <c r="D2174" s="63">
        <v>24</v>
      </c>
      <c r="E2174" s="65">
        <v>4</v>
      </c>
    </row>
    <row r="2175" spans="1:5" ht="15" x14ac:dyDescent="0.2">
      <c r="A2175" s="60">
        <v>2174</v>
      </c>
      <c r="B2175" s="61">
        <v>11094</v>
      </c>
      <c r="C2175" s="62" t="s">
        <v>13511</v>
      </c>
      <c r="D2175" s="63">
        <v>25</v>
      </c>
      <c r="E2175" s="64" t="s">
        <v>13766</v>
      </c>
    </row>
    <row r="2176" spans="1:5" ht="15" x14ac:dyDescent="0.2">
      <c r="A2176" s="60">
        <v>2175</v>
      </c>
      <c r="B2176" s="61">
        <v>11433</v>
      </c>
      <c r="C2176" s="62" t="s">
        <v>13512</v>
      </c>
      <c r="D2176" s="63">
        <v>26</v>
      </c>
      <c r="E2176" s="64" t="s">
        <v>12142</v>
      </c>
    </row>
    <row r="2177" spans="1:5" ht="15" x14ac:dyDescent="0.2">
      <c r="A2177" s="60">
        <v>2176</v>
      </c>
      <c r="B2177" s="61">
        <v>11752</v>
      </c>
      <c r="C2177" s="62" t="s">
        <v>13513</v>
      </c>
      <c r="D2177" s="63">
        <v>27</v>
      </c>
      <c r="E2177" s="64" t="s">
        <v>12146</v>
      </c>
    </row>
    <row r="2178" spans="1:5" ht="15" x14ac:dyDescent="0.2">
      <c r="A2178" s="60">
        <v>2177</v>
      </c>
      <c r="B2178" s="61">
        <v>11871</v>
      </c>
      <c r="C2178" s="62" t="s">
        <v>13514</v>
      </c>
      <c r="D2178" s="63">
        <v>28</v>
      </c>
      <c r="E2178" s="64" t="s">
        <v>12136</v>
      </c>
    </row>
    <row r="2179" spans="1:5" ht="15" x14ac:dyDescent="0.2">
      <c r="A2179" s="60">
        <v>2178</v>
      </c>
      <c r="B2179" s="61">
        <v>12150</v>
      </c>
      <c r="C2179" s="62" t="s">
        <v>13515</v>
      </c>
      <c r="D2179" s="63">
        <v>29</v>
      </c>
      <c r="E2179" s="64" t="s">
        <v>14954</v>
      </c>
    </row>
    <row r="2180" spans="1:5" ht="15" x14ac:dyDescent="0.2">
      <c r="A2180" s="60">
        <v>2179</v>
      </c>
      <c r="B2180" s="61">
        <v>12152</v>
      </c>
      <c r="C2180" s="62" t="s">
        <v>13516</v>
      </c>
      <c r="D2180" s="63">
        <v>30</v>
      </c>
      <c r="E2180" s="65">
        <v>3</v>
      </c>
    </row>
    <row r="2181" spans="1:5" ht="15" x14ac:dyDescent="0.2">
      <c r="A2181" s="60">
        <v>2180</v>
      </c>
      <c r="B2181" s="61">
        <v>12196</v>
      </c>
      <c r="C2181" s="62" t="s">
        <v>13517</v>
      </c>
      <c r="D2181" s="63">
        <v>31</v>
      </c>
      <c r="E2181" s="64" t="s">
        <v>12144</v>
      </c>
    </row>
    <row r="2182" spans="1:5" ht="15" x14ac:dyDescent="0.2">
      <c r="A2182" s="60">
        <v>2181</v>
      </c>
      <c r="B2182" s="61">
        <v>12227</v>
      </c>
      <c r="C2182" s="62" t="s">
        <v>15782</v>
      </c>
      <c r="D2182" s="63">
        <v>32</v>
      </c>
      <c r="E2182" s="64" t="s">
        <v>14954</v>
      </c>
    </row>
    <row r="2183" spans="1:5" ht="15" x14ac:dyDescent="0.2">
      <c r="A2183" s="60">
        <v>2182</v>
      </c>
      <c r="B2183" s="61">
        <v>12268</v>
      </c>
      <c r="C2183" s="62" t="s">
        <v>15783</v>
      </c>
      <c r="D2183" s="63">
        <v>33</v>
      </c>
      <c r="E2183" s="64" t="s">
        <v>12106</v>
      </c>
    </row>
    <row r="2184" spans="1:5" ht="15" x14ac:dyDescent="0.2">
      <c r="A2184" s="60">
        <v>2183</v>
      </c>
      <c r="B2184" s="61">
        <v>12336</v>
      </c>
      <c r="C2184" s="62" t="s">
        <v>15784</v>
      </c>
      <c r="D2184" s="63">
        <v>34</v>
      </c>
      <c r="E2184" s="64" t="s">
        <v>12140</v>
      </c>
    </row>
    <row r="2185" spans="1:5" ht="15" x14ac:dyDescent="0.2">
      <c r="A2185" s="60">
        <v>2184</v>
      </c>
      <c r="B2185" s="61">
        <v>12640</v>
      </c>
      <c r="C2185" s="62" t="s">
        <v>15785</v>
      </c>
      <c r="D2185" s="63">
        <v>35</v>
      </c>
      <c r="E2185" s="65">
        <v>2</v>
      </c>
    </row>
    <row r="2186" spans="1:5" ht="15" x14ac:dyDescent="0.2">
      <c r="A2186" s="60">
        <v>2185</v>
      </c>
      <c r="B2186" s="61">
        <v>12700</v>
      </c>
      <c r="C2186" s="62" t="s">
        <v>15786</v>
      </c>
      <c r="D2186" s="63">
        <v>36</v>
      </c>
      <c r="E2186" s="65">
        <v>2</v>
      </c>
    </row>
    <row r="2187" spans="1:5" ht="15" x14ac:dyDescent="0.2">
      <c r="A2187" s="60">
        <v>2186</v>
      </c>
      <c r="B2187" s="61">
        <v>12871</v>
      </c>
      <c r="C2187" s="62" t="s">
        <v>15787</v>
      </c>
      <c r="D2187" s="63">
        <v>37</v>
      </c>
      <c r="E2187" s="64" t="s">
        <v>12144</v>
      </c>
    </row>
    <row r="2188" spans="1:5" ht="15" x14ac:dyDescent="0.2">
      <c r="A2188" s="60">
        <v>2187</v>
      </c>
      <c r="B2188" s="61">
        <v>13038</v>
      </c>
      <c r="C2188" s="62" t="s">
        <v>15788</v>
      </c>
      <c r="D2188" s="63">
        <v>38</v>
      </c>
      <c r="E2188" s="65">
        <v>4</v>
      </c>
    </row>
    <row r="2189" spans="1:5" ht="15" x14ac:dyDescent="0.2">
      <c r="A2189" s="60">
        <v>2188</v>
      </c>
      <c r="B2189" s="61">
        <v>13197</v>
      </c>
      <c r="C2189" s="62" t="s">
        <v>15789</v>
      </c>
      <c r="D2189" s="63">
        <v>39</v>
      </c>
      <c r="E2189" s="65">
        <v>3</v>
      </c>
    </row>
    <row r="2190" spans="1:5" ht="15" x14ac:dyDescent="0.2">
      <c r="A2190" s="60">
        <v>2189</v>
      </c>
      <c r="B2190" s="61">
        <v>13278</v>
      </c>
      <c r="C2190" s="62" t="s">
        <v>15790</v>
      </c>
      <c r="D2190" s="63">
        <v>40</v>
      </c>
      <c r="E2190" s="64" t="s">
        <v>12140</v>
      </c>
    </row>
    <row r="2191" spans="1:5" ht="15" x14ac:dyDescent="0.2">
      <c r="A2191" s="60">
        <v>2190</v>
      </c>
      <c r="B2191" s="61">
        <v>13308</v>
      </c>
      <c r="C2191" s="62" t="s">
        <v>15791</v>
      </c>
      <c r="D2191" s="63">
        <v>41</v>
      </c>
      <c r="E2191" s="64" t="s">
        <v>12138</v>
      </c>
    </row>
    <row r="2192" spans="1:5" ht="15" x14ac:dyDescent="0.2">
      <c r="A2192" s="60">
        <v>2191</v>
      </c>
      <c r="B2192" s="61">
        <v>14220</v>
      </c>
      <c r="C2192" s="62" t="s">
        <v>15792</v>
      </c>
      <c r="D2192" s="63">
        <v>42</v>
      </c>
      <c r="E2192" s="65">
        <v>4</v>
      </c>
    </row>
    <row r="2193" spans="1:5" ht="15" x14ac:dyDescent="0.2">
      <c r="A2193" s="60">
        <v>2192</v>
      </c>
      <c r="B2193" s="61">
        <v>14236</v>
      </c>
      <c r="C2193" s="66" t="s">
        <v>15793</v>
      </c>
      <c r="D2193" s="63">
        <v>43</v>
      </c>
      <c r="E2193" s="64" t="s">
        <v>12146</v>
      </c>
    </row>
    <row r="2194" spans="1:5" ht="15" x14ac:dyDescent="0.2">
      <c r="A2194" s="60">
        <v>2193</v>
      </c>
      <c r="B2194" s="61">
        <v>14523</v>
      </c>
      <c r="C2194" s="62" t="s">
        <v>15794</v>
      </c>
      <c r="D2194" s="63">
        <v>44</v>
      </c>
      <c r="E2194" s="64" t="s">
        <v>13647</v>
      </c>
    </row>
    <row r="2195" spans="1:5" ht="15" x14ac:dyDescent="0.2">
      <c r="A2195" s="60">
        <v>2194</v>
      </c>
      <c r="B2195" s="61">
        <v>14544</v>
      </c>
      <c r="C2195" s="62" t="s">
        <v>15795</v>
      </c>
      <c r="D2195" s="63">
        <v>45</v>
      </c>
      <c r="E2195" s="64" t="s">
        <v>12144</v>
      </c>
    </row>
    <row r="2196" spans="1:5" ht="15" x14ac:dyDescent="0.2">
      <c r="A2196" s="60">
        <v>2195</v>
      </c>
      <c r="B2196" s="61">
        <v>15066</v>
      </c>
      <c r="C2196" s="62" t="s">
        <v>15796</v>
      </c>
      <c r="D2196" s="63">
        <v>46</v>
      </c>
      <c r="E2196" s="64" t="s">
        <v>13647</v>
      </c>
    </row>
    <row r="2197" spans="1:5" ht="15" x14ac:dyDescent="0.2">
      <c r="A2197" s="60">
        <v>2196</v>
      </c>
      <c r="B2197" s="61">
        <v>15275</v>
      </c>
      <c r="C2197" s="62" t="s">
        <v>15797</v>
      </c>
      <c r="D2197" s="63">
        <v>47</v>
      </c>
      <c r="E2197" s="64" t="s">
        <v>13647</v>
      </c>
    </row>
    <row r="2198" spans="1:5" ht="15" x14ac:dyDescent="0.2">
      <c r="A2198" s="60">
        <v>2197</v>
      </c>
      <c r="B2198" s="61">
        <v>15709</v>
      </c>
      <c r="C2198" s="62" t="s">
        <v>15798</v>
      </c>
      <c r="D2198" s="63">
        <v>48</v>
      </c>
      <c r="E2198" s="65">
        <v>4</v>
      </c>
    </row>
    <row r="2199" spans="1:5" ht="15" x14ac:dyDescent="0.2">
      <c r="A2199" s="60">
        <v>2198</v>
      </c>
      <c r="B2199" s="61">
        <v>15748</v>
      </c>
      <c r="C2199" s="66" t="s">
        <v>15799</v>
      </c>
      <c r="D2199" s="63">
        <v>49</v>
      </c>
      <c r="E2199" s="65">
        <v>5</v>
      </c>
    </row>
    <row r="2200" spans="1:5" ht="15" x14ac:dyDescent="0.2">
      <c r="A2200" s="60">
        <v>2199</v>
      </c>
      <c r="B2200" s="61">
        <v>16614</v>
      </c>
      <c r="C2200" s="62" t="s">
        <v>12922</v>
      </c>
      <c r="D2200" s="63">
        <v>50</v>
      </c>
      <c r="E2200" s="64" t="s">
        <v>14951</v>
      </c>
    </row>
    <row r="2201" spans="1:5" ht="15" x14ac:dyDescent="0.2">
      <c r="A2201" s="60">
        <v>2200</v>
      </c>
      <c r="B2201" s="61">
        <v>16961</v>
      </c>
      <c r="C2201" s="62" t="s">
        <v>15800</v>
      </c>
      <c r="D2201" s="63">
        <v>51</v>
      </c>
      <c r="E2201" s="64" t="s">
        <v>12142</v>
      </c>
    </row>
    <row r="2202" spans="1:5" ht="15" x14ac:dyDescent="0.2">
      <c r="A2202" s="60">
        <v>2201</v>
      </c>
      <c r="B2202" s="61">
        <v>16963</v>
      </c>
      <c r="C2202" s="62" t="s">
        <v>15801</v>
      </c>
      <c r="D2202" s="63">
        <v>52</v>
      </c>
      <c r="E2202" s="65">
        <v>3</v>
      </c>
    </row>
    <row r="2203" spans="1:5" ht="15" x14ac:dyDescent="0.2">
      <c r="A2203" s="60">
        <v>2202</v>
      </c>
      <c r="B2203" s="61">
        <v>17077</v>
      </c>
      <c r="C2203" s="62" t="s">
        <v>15802</v>
      </c>
      <c r="D2203" s="63">
        <v>53</v>
      </c>
      <c r="E2203" s="65">
        <v>3</v>
      </c>
    </row>
    <row r="2204" spans="1:5" ht="15" x14ac:dyDescent="0.2">
      <c r="A2204" s="60">
        <v>2203</v>
      </c>
      <c r="B2204" s="61">
        <v>17219</v>
      </c>
      <c r="C2204" s="62" t="s">
        <v>15803</v>
      </c>
      <c r="D2204" s="63">
        <v>54</v>
      </c>
      <c r="E2204" s="64" t="s">
        <v>12144</v>
      </c>
    </row>
    <row r="2205" spans="1:5" ht="15" x14ac:dyDescent="0.2">
      <c r="A2205" s="60">
        <v>2204</v>
      </c>
      <c r="B2205" s="61">
        <v>17403</v>
      </c>
      <c r="C2205" s="62" t="s">
        <v>15804</v>
      </c>
      <c r="D2205" s="63">
        <v>55</v>
      </c>
      <c r="E2205" s="65">
        <v>3</v>
      </c>
    </row>
    <row r="2206" spans="1:5" ht="15" x14ac:dyDescent="0.2">
      <c r="A2206" s="60">
        <v>2205</v>
      </c>
      <c r="B2206" s="61">
        <v>17471</v>
      </c>
      <c r="C2206" s="62" t="s">
        <v>15805</v>
      </c>
      <c r="D2206" s="63">
        <v>56</v>
      </c>
      <c r="E2206" s="64" t="s">
        <v>13647</v>
      </c>
    </row>
    <row r="2207" spans="1:5" ht="15" x14ac:dyDescent="0.2">
      <c r="A2207" s="60">
        <v>2206</v>
      </c>
      <c r="B2207" s="61">
        <v>17629</v>
      </c>
      <c r="C2207" s="62" t="s">
        <v>15806</v>
      </c>
      <c r="D2207" s="63">
        <v>57</v>
      </c>
      <c r="E2207" s="64" t="s">
        <v>12144</v>
      </c>
    </row>
    <row r="2208" spans="1:5" ht="15" x14ac:dyDescent="0.2">
      <c r="A2208" s="60">
        <v>2207</v>
      </c>
      <c r="B2208" s="61">
        <v>17657</v>
      </c>
      <c r="C2208" s="62" t="s">
        <v>15807</v>
      </c>
      <c r="D2208" s="63">
        <v>58</v>
      </c>
      <c r="E2208" s="65">
        <v>3</v>
      </c>
    </row>
    <row r="2209" spans="1:5" ht="15" x14ac:dyDescent="0.2">
      <c r="A2209" s="60">
        <v>2208</v>
      </c>
      <c r="B2209" s="61">
        <v>17798</v>
      </c>
      <c r="C2209" s="62" t="s">
        <v>15808</v>
      </c>
      <c r="D2209" s="63">
        <v>59</v>
      </c>
      <c r="E2209" s="64" t="s">
        <v>12146</v>
      </c>
    </row>
    <row r="2210" spans="1:5" ht="15" x14ac:dyDescent="0.2">
      <c r="A2210" s="60">
        <v>2209</v>
      </c>
      <c r="B2210" s="61">
        <v>17876</v>
      </c>
      <c r="C2210" s="62" t="s">
        <v>16778</v>
      </c>
      <c r="D2210" s="63">
        <v>60</v>
      </c>
      <c r="E2210" s="64" t="s">
        <v>14954</v>
      </c>
    </row>
    <row r="2211" spans="1:5" ht="15" x14ac:dyDescent="0.2">
      <c r="A2211" s="60">
        <v>2210</v>
      </c>
      <c r="B2211" s="61">
        <v>17962</v>
      </c>
      <c r="C2211" s="62" t="s">
        <v>16779</v>
      </c>
      <c r="D2211" s="63">
        <v>61</v>
      </c>
      <c r="E2211" s="64" t="s">
        <v>12144</v>
      </c>
    </row>
    <row r="2212" spans="1:5" ht="15" x14ac:dyDescent="0.2">
      <c r="A2212" s="60">
        <v>2211</v>
      </c>
      <c r="B2212" s="61">
        <v>18222</v>
      </c>
      <c r="C2212" s="62" t="s">
        <v>16780</v>
      </c>
      <c r="D2212" s="63">
        <v>62</v>
      </c>
      <c r="E2212" s="65">
        <v>2</v>
      </c>
    </row>
    <row r="2213" spans="1:5" ht="15" x14ac:dyDescent="0.2">
      <c r="A2213" s="60">
        <v>2212</v>
      </c>
      <c r="B2213" s="61">
        <v>18756</v>
      </c>
      <c r="C2213" s="62" t="s">
        <v>16781</v>
      </c>
      <c r="D2213" s="63">
        <v>63</v>
      </c>
      <c r="E2213" s="64" t="s">
        <v>12146</v>
      </c>
    </row>
    <row r="2214" spans="1:5" ht="15" x14ac:dyDescent="0.2">
      <c r="A2214" s="60">
        <v>2213</v>
      </c>
      <c r="B2214" s="61">
        <v>18758</v>
      </c>
      <c r="C2214" s="66" t="s">
        <v>12188</v>
      </c>
      <c r="D2214" s="63">
        <v>64</v>
      </c>
      <c r="E2214" s="64" t="s">
        <v>12146</v>
      </c>
    </row>
    <row r="2215" spans="1:5" ht="15" x14ac:dyDescent="0.2">
      <c r="A2215" s="60">
        <v>2214</v>
      </c>
      <c r="B2215" s="61">
        <v>18871</v>
      </c>
      <c r="C2215" s="62" t="s">
        <v>12189</v>
      </c>
      <c r="D2215" s="63">
        <v>65</v>
      </c>
      <c r="E2215" s="64" t="s">
        <v>12140</v>
      </c>
    </row>
    <row r="2216" spans="1:5" ht="15" x14ac:dyDescent="0.2">
      <c r="A2216" s="60">
        <v>2215</v>
      </c>
      <c r="B2216" s="61">
        <v>19132</v>
      </c>
      <c r="C2216" s="62" t="s">
        <v>10285</v>
      </c>
      <c r="D2216" s="63">
        <v>66</v>
      </c>
      <c r="E2216" s="65">
        <v>3</v>
      </c>
    </row>
    <row r="2217" spans="1:5" ht="15" x14ac:dyDescent="0.2">
      <c r="A2217" s="60">
        <v>2216</v>
      </c>
      <c r="B2217" s="61">
        <v>19285</v>
      </c>
      <c r="C2217" s="62" t="s">
        <v>12190</v>
      </c>
      <c r="D2217" s="63">
        <v>67</v>
      </c>
      <c r="E2217" s="64" t="s">
        <v>13647</v>
      </c>
    </row>
    <row r="2218" spans="1:5" ht="15" x14ac:dyDescent="0.2">
      <c r="A2218" s="60">
        <v>2217</v>
      </c>
      <c r="B2218" s="61">
        <v>19348</v>
      </c>
      <c r="C2218" s="62" t="s">
        <v>14228</v>
      </c>
      <c r="D2218" s="63">
        <v>68</v>
      </c>
      <c r="E2218" s="65">
        <v>3</v>
      </c>
    </row>
    <row r="2219" spans="1:5" ht="15" x14ac:dyDescent="0.2">
      <c r="A2219" s="60">
        <v>2218</v>
      </c>
      <c r="B2219" s="61">
        <v>19413</v>
      </c>
      <c r="C2219" s="62" t="s">
        <v>11345</v>
      </c>
      <c r="D2219" s="63">
        <v>69</v>
      </c>
      <c r="E2219" s="64" t="s">
        <v>12159</v>
      </c>
    </row>
    <row r="2220" spans="1:5" ht="15" x14ac:dyDescent="0.2">
      <c r="A2220" s="60">
        <v>2219</v>
      </c>
      <c r="B2220" s="61">
        <v>19534</v>
      </c>
      <c r="C2220" s="62" t="s">
        <v>10481</v>
      </c>
      <c r="D2220" s="63">
        <v>70</v>
      </c>
      <c r="E2220" s="64" t="s">
        <v>12146</v>
      </c>
    </row>
    <row r="2221" spans="1:5" ht="15" x14ac:dyDescent="0.2">
      <c r="A2221" s="60">
        <v>2220</v>
      </c>
      <c r="B2221" s="61">
        <v>19651</v>
      </c>
      <c r="C2221" s="62" t="s">
        <v>12755</v>
      </c>
      <c r="D2221" s="63">
        <v>71</v>
      </c>
      <c r="E2221" s="64" t="s">
        <v>12142</v>
      </c>
    </row>
    <row r="2222" spans="1:5" ht="15" x14ac:dyDescent="0.2">
      <c r="A2222" s="60">
        <v>2221</v>
      </c>
      <c r="B2222" s="61">
        <v>19691</v>
      </c>
      <c r="C2222" s="62" t="s">
        <v>12756</v>
      </c>
      <c r="D2222" s="63">
        <v>72</v>
      </c>
      <c r="E2222" s="64" t="s">
        <v>12146</v>
      </c>
    </row>
    <row r="2223" spans="1:5" ht="15" x14ac:dyDescent="0.2">
      <c r="A2223" s="60">
        <v>2222</v>
      </c>
      <c r="B2223" s="61">
        <v>15541</v>
      </c>
      <c r="C2223" s="62" t="s">
        <v>12757</v>
      </c>
      <c r="D2223" s="63">
        <v>73</v>
      </c>
      <c r="E2223" s="64" t="s">
        <v>12104</v>
      </c>
    </row>
    <row r="2224" spans="1:5" ht="15" x14ac:dyDescent="0.2">
      <c r="A2224" s="60">
        <v>2223</v>
      </c>
      <c r="B2224" s="61">
        <v>15543</v>
      </c>
      <c r="C2224" s="62" t="s">
        <v>12758</v>
      </c>
      <c r="D2224" s="63">
        <v>74</v>
      </c>
      <c r="E2224" s="64" t="s">
        <v>14951</v>
      </c>
    </row>
    <row r="2225" spans="1:5" ht="15" x14ac:dyDescent="0.2">
      <c r="A2225" s="60">
        <v>2224</v>
      </c>
      <c r="B2225" s="61">
        <v>15920</v>
      </c>
      <c r="C2225" s="62" t="s">
        <v>12759</v>
      </c>
      <c r="D2225" s="63">
        <v>75</v>
      </c>
      <c r="E2225" s="64" t="s">
        <v>12159</v>
      </c>
    </row>
    <row r="2226" spans="1:5" ht="15" x14ac:dyDescent="0.2">
      <c r="A2226" s="60">
        <v>2225</v>
      </c>
      <c r="B2226" s="61">
        <v>16113</v>
      </c>
      <c r="C2226" s="62" t="s">
        <v>12760</v>
      </c>
      <c r="D2226" s="63">
        <v>76</v>
      </c>
      <c r="E2226" s="64" t="s">
        <v>12146</v>
      </c>
    </row>
    <row r="2227" spans="1:5" ht="15" x14ac:dyDescent="0.2">
      <c r="A2227" s="60">
        <v>2226</v>
      </c>
      <c r="B2227" s="61">
        <v>18388</v>
      </c>
      <c r="C2227" s="62" t="s">
        <v>12761</v>
      </c>
      <c r="D2227" s="63">
        <v>77</v>
      </c>
      <c r="E2227" s="64" t="s">
        <v>14951</v>
      </c>
    </row>
    <row r="2228" spans="1:5" ht="15" x14ac:dyDescent="0.2">
      <c r="A2228" s="60">
        <v>2227</v>
      </c>
      <c r="B2228" s="61">
        <v>18938</v>
      </c>
      <c r="C2228" s="62" t="s">
        <v>12762</v>
      </c>
      <c r="D2228" s="63">
        <v>78</v>
      </c>
      <c r="E2228" s="64" t="s">
        <v>12159</v>
      </c>
    </row>
    <row r="2229" spans="1:5" ht="15" x14ac:dyDescent="0.2">
      <c r="A2229" s="60">
        <v>2228</v>
      </c>
      <c r="B2229" s="61">
        <v>10013</v>
      </c>
      <c r="C2229" s="62" t="s">
        <v>12763</v>
      </c>
      <c r="D2229" s="63">
        <v>79</v>
      </c>
      <c r="E2229" s="64" t="s">
        <v>12146</v>
      </c>
    </row>
    <row r="2230" spans="1:5" ht="15" x14ac:dyDescent="0.2">
      <c r="A2230" s="60">
        <v>2229</v>
      </c>
      <c r="B2230" s="61">
        <v>18915</v>
      </c>
      <c r="C2230" s="62" t="s">
        <v>10478</v>
      </c>
      <c r="D2230" s="63">
        <v>80</v>
      </c>
      <c r="E2230" s="64" t="s">
        <v>12146</v>
      </c>
    </row>
    <row r="2231" spans="1:5" ht="15" x14ac:dyDescent="0.2">
      <c r="A2231" s="60">
        <v>2230</v>
      </c>
      <c r="B2231" s="61">
        <v>19533</v>
      </c>
      <c r="C2231" s="62" t="s">
        <v>10481</v>
      </c>
      <c r="D2231" s="63">
        <v>81</v>
      </c>
      <c r="E2231" s="64" t="s">
        <v>12146</v>
      </c>
    </row>
    <row r="2232" spans="1:5" ht="15" x14ac:dyDescent="0.2">
      <c r="A2232" s="60">
        <v>2231</v>
      </c>
      <c r="B2232" s="61">
        <v>10094</v>
      </c>
      <c r="C2232" s="62" t="s">
        <v>12764</v>
      </c>
      <c r="D2232" s="63">
        <v>82</v>
      </c>
      <c r="E2232" s="64" t="s">
        <v>12146</v>
      </c>
    </row>
    <row r="2233" spans="1:5" ht="15" x14ac:dyDescent="0.2">
      <c r="A2233" s="60">
        <v>2232</v>
      </c>
      <c r="B2233" s="61">
        <v>10338</v>
      </c>
      <c r="C2233" s="62" t="s">
        <v>12765</v>
      </c>
      <c r="D2233" s="63">
        <v>83</v>
      </c>
      <c r="E2233" s="64" t="s">
        <v>12146</v>
      </c>
    </row>
    <row r="2234" spans="1:5" ht="15" x14ac:dyDescent="0.2">
      <c r="A2234" s="60">
        <v>2233</v>
      </c>
      <c r="B2234" s="61">
        <v>10577</v>
      </c>
      <c r="C2234" s="62" t="s">
        <v>12766</v>
      </c>
      <c r="D2234" s="63">
        <v>84</v>
      </c>
      <c r="E2234" s="64" t="s">
        <v>13766</v>
      </c>
    </row>
    <row r="2235" spans="1:5" ht="15" x14ac:dyDescent="0.2">
      <c r="A2235" s="60">
        <v>2234</v>
      </c>
      <c r="B2235" s="61">
        <v>10618</v>
      </c>
      <c r="C2235" s="62" t="s">
        <v>13574</v>
      </c>
      <c r="D2235" s="63">
        <v>85</v>
      </c>
      <c r="E2235" s="65">
        <v>5</v>
      </c>
    </row>
    <row r="2236" spans="1:5" ht="15" x14ac:dyDescent="0.2">
      <c r="A2236" s="60">
        <v>2235</v>
      </c>
      <c r="B2236" s="61">
        <v>10996</v>
      </c>
      <c r="C2236" s="62" t="s">
        <v>13575</v>
      </c>
      <c r="D2236" s="63">
        <v>86</v>
      </c>
      <c r="E2236" s="64" t="s">
        <v>13766</v>
      </c>
    </row>
    <row r="2237" spans="1:5" ht="15" x14ac:dyDescent="0.2">
      <c r="A2237" s="60">
        <v>2236</v>
      </c>
      <c r="B2237" s="61">
        <v>11011</v>
      </c>
      <c r="C2237" s="62" t="s">
        <v>13576</v>
      </c>
      <c r="D2237" s="63">
        <v>87</v>
      </c>
      <c r="E2237" s="64" t="s">
        <v>12146</v>
      </c>
    </row>
    <row r="2238" spans="1:5" ht="15" x14ac:dyDescent="0.2">
      <c r="A2238" s="60">
        <v>2237</v>
      </c>
      <c r="B2238" s="61">
        <v>11365</v>
      </c>
      <c r="C2238" s="62" t="s">
        <v>13577</v>
      </c>
      <c r="D2238" s="63">
        <v>88</v>
      </c>
      <c r="E2238" s="64" t="s">
        <v>12153</v>
      </c>
    </row>
    <row r="2239" spans="1:5" ht="15" x14ac:dyDescent="0.2">
      <c r="A2239" s="60">
        <v>2238</v>
      </c>
      <c r="B2239" s="61">
        <v>12754</v>
      </c>
      <c r="C2239" s="62" t="s">
        <v>13578</v>
      </c>
      <c r="D2239" s="63">
        <v>89</v>
      </c>
      <c r="E2239" s="64" t="s">
        <v>12146</v>
      </c>
    </row>
    <row r="2240" spans="1:5" ht="15" x14ac:dyDescent="0.2">
      <c r="A2240" s="60">
        <v>2239</v>
      </c>
      <c r="B2240" s="61">
        <v>13390</v>
      </c>
      <c r="C2240" s="62" t="s">
        <v>13579</v>
      </c>
      <c r="D2240" s="63">
        <v>90</v>
      </c>
      <c r="E2240" s="64" t="s">
        <v>12146</v>
      </c>
    </row>
    <row r="2241" spans="1:5" ht="15" x14ac:dyDescent="0.2">
      <c r="A2241" s="60">
        <v>2240</v>
      </c>
      <c r="B2241" s="61">
        <v>14054</v>
      </c>
      <c r="C2241" s="62" t="s">
        <v>14890</v>
      </c>
      <c r="D2241" s="63">
        <v>91</v>
      </c>
      <c r="E2241" s="65">
        <v>3</v>
      </c>
    </row>
    <row r="2242" spans="1:5" ht="15" x14ac:dyDescent="0.2">
      <c r="A2242" s="60">
        <v>2241</v>
      </c>
      <c r="B2242" s="61">
        <v>15117</v>
      </c>
      <c r="C2242" s="62" t="s">
        <v>14891</v>
      </c>
      <c r="D2242" s="63">
        <v>92</v>
      </c>
      <c r="E2242" s="64" t="s">
        <v>12140</v>
      </c>
    </row>
    <row r="2243" spans="1:5" ht="15" x14ac:dyDescent="0.2">
      <c r="A2243" s="60">
        <v>2242</v>
      </c>
      <c r="B2243" s="61">
        <v>15539</v>
      </c>
      <c r="C2243" s="62" t="s">
        <v>14892</v>
      </c>
      <c r="D2243" s="63">
        <v>93</v>
      </c>
      <c r="E2243" s="64" t="s">
        <v>14951</v>
      </c>
    </row>
    <row r="2244" spans="1:5" ht="15" x14ac:dyDescent="0.2">
      <c r="A2244" s="60">
        <v>2243</v>
      </c>
      <c r="B2244" s="61">
        <v>15614</v>
      </c>
      <c r="C2244" s="62" t="s">
        <v>14893</v>
      </c>
      <c r="D2244" s="63">
        <v>94</v>
      </c>
      <c r="E2244" s="64" t="s">
        <v>13709</v>
      </c>
    </row>
    <row r="2245" spans="1:5" ht="15" x14ac:dyDescent="0.2">
      <c r="A2245" s="60">
        <v>2244</v>
      </c>
      <c r="B2245" s="61">
        <v>15780</v>
      </c>
      <c r="C2245" s="62" t="s">
        <v>14894</v>
      </c>
      <c r="D2245" s="63">
        <v>95</v>
      </c>
      <c r="E2245" s="65">
        <v>3</v>
      </c>
    </row>
    <row r="2246" spans="1:5" ht="15" x14ac:dyDescent="0.2">
      <c r="A2246" s="60">
        <v>2245</v>
      </c>
      <c r="B2246" s="61">
        <v>17830</v>
      </c>
      <c r="C2246" s="62" t="s">
        <v>14895</v>
      </c>
      <c r="D2246" s="63">
        <v>96</v>
      </c>
      <c r="E2246" s="64" t="s">
        <v>14951</v>
      </c>
    </row>
    <row r="2247" spans="1:5" ht="15" x14ac:dyDescent="0.2">
      <c r="A2247" s="60">
        <v>2246</v>
      </c>
      <c r="B2247" s="61">
        <v>18928</v>
      </c>
      <c r="C2247" s="62" t="s">
        <v>14896</v>
      </c>
      <c r="D2247" s="63">
        <v>97</v>
      </c>
      <c r="E2247" s="65">
        <v>3</v>
      </c>
    </row>
    <row r="2248" spans="1:5" ht="15" x14ac:dyDescent="0.2">
      <c r="A2248" s="60">
        <v>2247</v>
      </c>
      <c r="B2248" s="61">
        <v>11055</v>
      </c>
      <c r="C2248" s="62" t="s">
        <v>14897</v>
      </c>
      <c r="D2248" s="63">
        <v>98</v>
      </c>
      <c r="E2248" s="64" t="s">
        <v>13766</v>
      </c>
    </row>
    <row r="2249" spans="1:5" ht="15" x14ac:dyDescent="0.2">
      <c r="A2249" s="60">
        <v>2248</v>
      </c>
      <c r="B2249" s="61">
        <v>12548</v>
      </c>
      <c r="C2249" s="62" t="s">
        <v>14898</v>
      </c>
      <c r="D2249" s="63">
        <v>99</v>
      </c>
      <c r="E2249" s="64" t="s">
        <v>12146</v>
      </c>
    </row>
    <row r="2250" spans="1:5" ht="15" x14ac:dyDescent="0.2">
      <c r="A2250" s="60">
        <v>2249</v>
      </c>
      <c r="B2250" s="61">
        <v>15918</v>
      </c>
      <c r="C2250" s="62" t="s">
        <v>14899</v>
      </c>
      <c r="D2250" s="63">
        <v>100</v>
      </c>
      <c r="E2250" s="64" t="s">
        <v>12144</v>
      </c>
    </row>
    <row r="2251" spans="1:5" ht="15" x14ac:dyDescent="0.2">
      <c r="A2251" s="60">
        <v>2250</v>
      </c>
      <c r="B2251" s="61">
        <v>18872</v>
      </c>
      <c r="C2251" s="62" t="s">
        <v>14900</v>
      </c>
      <c r="D2251" s="63">
        <v>101</v>
      </c>
      <c r="E2251" s="65">
        <v>3</v>
      </c>
    </row>
    <row r="2252" spans="1:5" ht="15" x14ac:dyDescent="0.2">
      <c r="A2252" s="60">
        <v>2251</v>
      </c>
      <c r="B2252" s="61">
        <v>10090</v>
      </c>
      <c r="C2252" s="62" t="s">
        <v>14901</v>
      </c>
      <c r="D2252" s="63">
        <v>1</v>
      </c>
      <c r="E2252" s="65">
        <v>4</v>
      </c>
    </row>
    <row r="2253" spans="1:5" ht="15" x14ac:dyDescent="0.2">
      <c r="A2253" s="60">
        <v>2252</v>
      </c>
      <c r="B2253" s="61">
        <v>10103</v>
      </c>
      <c r="C2253" s="66" t="s">
        <v>14902</v>
      </c>
      <c r="D2253" s="63">
        <v>2</v>
      </c>
      <c r="E2253" s="64" t="s">
        <v>12146</v>
      </c>
    </row>
    <row r="2254" spans="1:5" ht="15" x14ac:dyDescent="0.2">
      <c r="A2254" s="60">
        <v>2253</v>
      </c>
      <c r="B2254" s="61">
        <v>10144</v>
      </c>
      <c r="C2254" s="62" t="s">
        <v>14903</v>
      </c>
      <c r="D2254" s="63">
        <v>3</v>
      </c>
      <c r="E2254" s="64" t="s">
        <v>13766</v>
      </c>
    </row>
    <row r="2255" spans="1:5" ht="15" x14ac:dyDescent="0.2">
      <c r="A2255" s="60">
        <v>2254</v>
      </c>
      <c r="B2255" s="61">
        <v>10146</v>
      </c>
      <c r="C2255" s="62" t="s">
        <v>14904</v>
      </c>
      <c r="D2255" s="63">
        <v>4</v>
      </c>
      <c r="E2255" s="64" t="s">
        <v>13766</v>
      </c>
    </row>
    <row r="2256" spans="1:5" ht="15" x14ac:dyDescent="0.2">
      <c r="A2256" s="60">
        <v>2255</v>
      </c>
      <c r="B2256" s="61">
        <v>10148</v>
      </c>
      <c r="C2256" s="62" t="s">
        <v>14905</v>
      </c>
      <c r="D2256" s="63">
        <v>5</v>
      </c>
      <c r="E2256" s="65">
        <v>4</v>
      </c>
    </row>
    <row r="2257" spans="1:5" ht="15" x14ac:dyDescent="0.2">
      <c r="A2257" s="60">
        <v>2256</v>
      </c>
      <c r="B2257" s="61">
        <v>10150</v>
      </c>
      <c r="C2257" s="62" t="s">
        <v>14906</v>
      </c>
      <c r="D2257" s="63">
        <v>6</v>
      </c>
      <c r="E2257" s="64" t="s">
        <v>13766</v>
      </c>
    </row>
    <row r="2258" spans="1:5" ht="15" x14ac:dyDescent="0.2">
      <c r="A2258" s="60">
        <v>2257</v>
      </c>
      <c r="B2258" s="61">
        <v>10151</v>
      </c>
      <c r="C2258" s="62" t="s">
        <v>14907</v>
      </c>
      <c r="D2258" s="63">
        <v>7</v>
      </c>
      <c r="E2258" s="64" t="s">
        <v>13766</v>
      </c>
    </row>
    <row r="2259" spans="1:5" ht="15" x14ac:dyDescent="0.2">
      <c r="A2259" s="60">
        <v>2258</v>
      </c>
      <c r="B2259" s="61">
        <v>10189</v>
      </c>
      <c r="C2259" s="62" t="s">
        <v>14908</v>
      </c>
      <c r="D2259" s="63">
        <v>8</v>
      </c>
      <c r="E2259" s="64" t="s">
        <v>12106</v>
      </c>
    </row>
    <row r="2260" spans="1:5" ht="15" x14ac:dyDescent="0.2">
      <c r="A2260" s="60">
        <v>2259</v>
      </c>
      <c r="B2260" s="61">
        <v>10199</v>
      </c>
      <c r="C2260" s="62" t="s">
        <v>14909</v>
      </c>
      <c r="D2260" s="63">
        <v>9</v>
      </c>
      <c r="E2260" s="65">
        <v>4</v>
      </c>
    </row>
    <row r="2261" spans="1:5" ht="15" x14ac:dyDescent="0.2">
      <c r="A2261" s="60">
        <v>2260</v>
      </c>
      <c r="B2261" s="61">
        <v>10219</v>
      </c>
      <c r="C2261" s="62" t="s">
        <v>14910</v>
      </c>
      <c r="D2261" s="63">
        <v>10</v>
      </c>
      <c r="E2261" s="64" t="s">
        <v>13766</v>
      </c>
    </row>
    <row r="2262" spans="1:5" ht="15" x14ac:dyDescent="0.2">
      <c r="A2262" s="60">
        <v>2261</v>
      </c>
      <c r="B2262" s="61">
        <v>10222</v>
      </c>
      <c r="C2262" s="62" t="s">
        <v>14911</v>
      </c>
      <c r="D2262" s="63">
        <v>11</v>
      </c>
      <c r="E2262" s="64" t="s">
        <v>12146</v>
      </c>
    </row>
    <row r="2263" spans="1:5" ht="15" x14ac:dyDescent="0.2">
      <c r="A2263" s="60">
        <v>2262</v>
      </c>
      <c r="B2263" s="61">
        <v>10224</v>
      </c>
      <c r="C2263" s="62" t="s">
        <v>14912</v>
      </c>
      <c r="D2263" s="63">
        <v>12</v>
      </c>
      <c r="E2263" s="64" t="s">
        <v>13766</v>
      </c>
    </row>
    <row r="2264" spans="1:5" ht="15" x14ac:dyDescent="0.2">
      <c r="A2264" s="60">
        <v>2263</v>
      </c>
      <c r="B2264" s="61">
        <v>10505</v>
      </c>
      <c r="C2264" s="62" t="s">
        <v>14913</v>
      </c>
      <c r="D2264" s="63">
        <v>13</v>
      </c>
      <c r="E2264" s="65">
        <v>4</v>
      </c>
    </row>
    <row r="2265" spans="1:5" ht="15" x14ac:dyDescent="0.2">
      <c r="A2265" s="60">
        <v>2264</v>
      </c>
      <c r="B2265" s="61">
        <v>10698</v>
      </c>
      <c r="C2265" s="62" t="s">
        <v>14914</v>
      </c>
      <c r="D2265" s="63">
        <v>14</v>
      </c>
      <c r="E2265" s="64" t="s">
        <v>12146</v>
      </c>
    </row>
    <row r="2266" spans="1:5" ht="15" x14ac:dyDescent="0.2">
      <c r="A2266" s="60">
        <v>2265</v>
      </c>
      <c r="B2266" s="61">
        <v>11038</v>
      </c>
      <c r="C2266" s="62" t="s">
        <v>14915</v>
      </c>
      <c r="D2266" s="63">
        <v>15</v>
      </c>
      <c r="E2266" s="65">
        <v>3</v>
      </c>
    </row>
    <row r="2267" spans="1:5" ht="15" x14ac:dyDescent="0.2">
      <c r="A2267" s="60">
        <v>2266</v>
      </c>
      <c r="B2267" s="61">
        <v>11065</v>
      </c>
      <c r="C2267" s="62" t="s">
        <v>14916</v>
      </c>
      <c r="D2267" s="63">
        <v>16</v>
      </c>
      <c r="E2267" s="64" t="s">
        <v>13709</v>
      </c>
    </row>
    <row r="2268" spans="1:5" ht="15" x14ac:dyDescent="0.2">
      <c r="A2268" s="60">
        <v>2267</v>
      </c>
      <c r="B2268" s="61">
        <v>11076</v>
      </c>
      <c r="C2268" s="62" t="s">
        <v>14917</v>
      </c>
      <c r="D2268" s="63">
        <v>17</v>
      </c>
      <c r="E2268" s="64" t="s">
        <v>12151</v>
      </c>
    </row>
    <row r="2269" spans="1:5" ht="15" x14ac:dyDescent="0.2">
      <c r="A2269" s="60">
        <v>2268</v>
      </c>
      <c r="B2269" s="61">
        <v>11532</v>
      </c>
      <c r="C2269" s="62" t="s">
        <v>14918</v>
      </c>
      <c r="D2269" s="63">
        <v>18</v>
      </c>
      <c r="E2269" s="64" t="s">
        <v>12140</v>
      </c>
    </row>
    <row r="2270" spans="1:5" ht="15" x14ac:dyDescent="0.2">
      <c r="A2270" s="60">
        <v>2269</v>
      </c>
      <c r="B2270" s="61">
        <v>15317</v>
      </c>
      <c r="C2270" s="62" t="s">
        <v>14919</v>
      </c>
      <c r="D2270" s="63">
        <v>19</v>
      </c>
      <c r="E2270" s="65">
        <v>3</v>
      </c>
    </row>
    <row r="2271" spans="1:5" ht="15" x14ac:dyDescent="0.2">
      <c r="A2271" s="60">
        <v>2270</v>
      </c>
      <c r="B2271" s="61">
        <v>15345</v>
      </c>
      <c r="C2271" s="62" t="s">
        <v>14920</v>
      </c>
      <c r="D2271" s="63">
        <v>20</v>
      </c>
      <c r="E2271" s="64" t="s">
        <v>13647</v>
      </c>
    </row>
    <row r="2272" spans="1:5" ht="15" x14ac:dyDescent="0.2">
      <c r="A2272" s="60">
        <v>2271</v>
      </c>
      <c r="B2272" s="61">
        <v>16065</v>
      </c>
      <c r="C2272" s="62" t="s">
        <v>14921</v>
      </c>
      <c r="D2272" s="63">
        <v>21</v>
      </c>
      <c r="E2272" s="65">
        <v>6</v>
      </c>
    </row>
    <row r="2273" spans="1:5" ht="15" x14ac:dyDescent="0.2">
      <c r="A2273" s="60">
        <v>2272</v>
      </c>
      <c r="B2273" s="61">
        <v>16383</v>
      </c>
      <c r="C2273" s="62" t="s">
        <v>14922</v>
      </c>
      <c r="D2273" s="63">
        <v>22</v>
      </c>
      <c r="E2273" s="65">
        <v>3</v>
      </c>
    </row>
    <row r="2274" spans="1:5" ht="15" x14ac:dyDescent="0.2">
      <c r="A2274" s="60">
        <v>2273</v>
      </c>
      <c r="B2274" s="61">
        <v>18001</v>
      </c>
      <c r="C2274" s="62" t="s">
        <v>16182</v>
      </c>
      <c r="D2274" s="63">
        <v>23</v>
      </c>
      <c r="E2274" s="64" t="s">
        <v>12146</v>
      </c>
    </row>
    <row r="2275" spans="1:5" ht="15" x14ac:dyDescent="0.2">
      <c r="A2275" s="60">
        <v>2274</v>
      </c>
      <c r="B2275" s="61">
        <v>18232</v>
      </c>
      <c r="C2275" s="62" t="s">
        <v>16183</v>
      </c>
      <c r="D2275" s="63">
        <v>24</v>
      </c>
      <c r="E2275" s="64" t="s">
        <v>12146</v>
      </c>
    </row>
    <row r="2276" spans="1:5" ht="15" x14ac:dyDescent="0.2">
      <c r="A2276" s="60">
        <v>2275</v>
      </c>
      <c r="B2276" s="61">
        <v>19579</v>
      </c>
      <c r="C2276" s="62" t="s">
        <v>16184</v>
      </c>
      <c r="D2276" s="63">
        <v>25</v>
      </c>
      <c r="E2276" s="65">
        <v>2</v>
      </c>
    </row>
    <row r="2277" spans="1:5" ht="15" x14ac:dyDescent="0.2">
      <c r="A2277" s="60">
        <v>2276</v>
      </c>
      <c r="B2277" s="61">
        <v>10693</v>
      </c>
      <c r="C2277" s="62" t="s">
        <v>10932</v>
      </c>
      <c r="D2277" s="63">
        <v>1</v>
      </c>
      <c r="E2277" s="64" t="s">
        <v>12140</v>
      </c>
    </row>
    <row r="2278" spans="1:5" ht="15" x14ac:dyDescent="0.2">
      <c r="A2278" s="60">
        <v>2277</v>
      </c>
      <c r="B2278" s="61">
        <v>10716</v>
      </c>
      <c r="C2278" s="62" t="s">
        <v>10933</v>
      </c>
      <c r="D2278" s="63">
        <v>2</v>
      </c>
      <c r="E2278" s="64" t="s">
        <v>12140</v>
      </c>
    </row>
    <row r="2279" spans="1:5" ht="15" x14ac:dyDescent="0.2">
      <c r="A2279" s="60">
        <v>2278</v>
      </c>
      <c r="B2279" s="61">
        <v>11342</v>
      </c>
      <c r="C2279" s="62" t="s">
        <v>10934</v>
      </c>
      <c r="D2279" s="63">
        <v>3</v>
      </c>
      <c r="E2279" s="64" t="s">
        <v>12104</v>
      </c>
    </row>
    <row r="2280" spans="1:5" ht="15" x14ac:dyDescent="0.2">
      <c r="A2280" s="60">
        <v>2279</v>
      </c>
      <c r="B2280" s="61">
        <v>11495</v>
      </c>
      <c r="C2280" s="62" t="s">
        <v>10935</v>
      </c>
      <c r="D2280" s="63">
        <v>4</v>
      </c>
      <c r="E2280" s="64" t="s">
        <v>12153</v>
      </c>
    </row>
    <row r="2281" spans="1:5" ht="15" x14ac:dyDescent="0.2">
      <c r="A2281" s="60">
        <v>2280</v>
      </c>
      <c r="B2281" s="61">
        <v>11574</v>
      </c>
      <c r="C2281" s="62" t="s">
        <v>10936</v>
      </c>
      <c r="D2281" s="63">
        <v>5</v>
      </c>
      <c r="E2281" s="64" t="s">
        <v>12159</v>
      </c>
    </row>
    <row r="2282" spans="1:5" ht="15" x14ac:dyDescent="0.2">
      <c r="A2282" s="60">
        <v>2281</v>
      </c>
      <c r="B2282" s="61">
        <v>11932</v>
      </c>
      <c r="C2282" s="62" t="s">
        <v>10937</v>
      </c>
      <c r="D2282" s="63">
        <v>6</v>
      </c>
      <c r="E2282" s="64" t="s">
        <v>13647</v>
      </c>
    </row>
    <row r="2283" spans="1:5" ht="15" x14ac:dyDescent="0.2">
      <c r="A2283" s="60">
        <v>2282</v>
      </c>
      <c r="B2283" s="61">
        <v>12161</v>
      </c>
      <c r="C2283" s="62" t="s">
        <v>10938</v>
      </c>
      <c r="D2283" s="63">
        <v>7</v>
      </c>
      <c r="E2283" s="64" t="s">
        <v>12142</v>
      </c>
    </row>
    <row r="2284" spans="1:5" ht="15" x14ac:dyDescent="0.2">
      <c r="A2284" s="60">
        <v>2283</v>
      </c>
      <c r="B2284" s="61">
        <v>12601</v>
      </c>
      <c r="C2284" s="62" t="s">
        <v>10939</v>
      </c>
      <c r="D2284" s="63">
        <v>8</v>
      </c>
      <c r="E2284" s="64" t="s">
        <v>12104</v>
      </c>
    </row>
    <row r="2285" spans="1:5" ht="15" x14ac:dyDescent="0.2">
      <c r="A2285" s="60">
        <v>2284</v>
      </c>
      <c r="B2285" s="61">
        <v>12634</v>
      </c>
      <c r="C2285" s="62" t="s">
        <v>10940</v>
      </c>
      <c r="D2285" s="63">
        <v>9</v>
      </c>
      <c r="E2285" s="64" t="s">
        <v>12140</v>
      </c>
    </row>
    <row r="2286" spans="1:5" ht="15" x14ac:dyDescent="0.2">
      <c r="A2286" s="60">
        <v>2285</v>
      </c>
      <c r="B2286" s="61">
        <v>12794</v>
      </c>
      <c r="C2286" s="62" t="s">
        <v>10941</v>
      </c>
      <c r="D2286" s="63">
        <v>10</v>
      </c>
      <c r="E2286" s="64" t="s">
        <v>12136</v>
      </c>
    </row>
    <row r="2287" spans="1:5" ht="15" x14ac:dyDescent="0.2">
      <c r="A2287" s="60">
        <v>2286</v>
      </c>
      <c r="B2287" s="61">
        <v>13744</v>
      </c>
      <c r="C2287" s="62" t="s">
        <v>10942</v>
      </c>
      <c r="D2287" s="63">
        <v>11</v>
      </c>
      <c r="E2287" s="64" t="s">
        <v>11050</v>
      </c>
    </row>
    <row r="2288" spans="1:5" ht="15" x14ac:dyDescent="0.2">
      <c r="A2288" s="60">
        <v>2287</v>
      </c>
      <c r="B2288" s="61">
        <v>14074</v>
      </c>
      <c r="C2288" s="62" t="s">
        <v>10943</v>
      </c>
      <c r="D2288" s="63">
        <v>12</v>
      </c>
      <c r="E2288" s="64" t="s">
        <v>12159</v>
      </c>
    </row>
    <row r="2289" spans="1:5" ht="15" x14ac:dyDescent="0.2">
      <c r="A2289" s="60">
        <v>2288</v>
      </c>
      <c r="B2289" s="61">
        <v>14135</v>
      </c>
      <c r="C2289" s="62" t="s">
        <v>10944</v>
      </c>
      <c r="D2289" s="63">
        <v>13</v>
      </c>
      <c r="E2289" s="64" t="s">
        <v>12104</v>
      </c>
    </row>
    <row r="2290" spans="1:5" ht="15" x14ac:dyDescent="0.2">
      <c r="A2290" s="60">
        <v>2289</v>
      </c>
      <c r="B2290" s="61">
        <v>14218</v>
      </c>
      <c r="C2290" s="62" t="s">
        <v>10945</v>
      </c>
      <c r="D2290" s="63">
        <v>14</v>
      </c>
      <c r="E2290" s="64" t="s">
        <v>12146</v>
      </c>
    </row>
    <row r="2291" spans="1:5" ht="15" x14ac:dyDescent="0.2">
      <c r="A2291" s="60">
        <v>2290</v>
      </c>
      <c r="B2291" s="61">
        <v>15008</v>
      </c>
      <c r="C2291" s="62" t="s">
        <v>10946</v>
      </c>
      <c r="D2291" s="63">
        <v>15</v>
      </c>
      <c r="E2291" s="64" t="s">
        <v>13647</v>
      </c>
    </row>
    <row r="2292" spans="1:5" ht="15" x14ac:dyDescent="0.2">
      <c r="A2292" s="60">
        <v>2291</v>
      </c>
      <c r="B2292" s="61">
        <v>15377</v>
      </c>
      <c r="C2292" s="62" t="s">
        <v>10947</v>
      </c>
      <c r="D2292" s="63">
        <v>16</v>
      </c>
      <c r="E2292" s="64" t="s">
        <v>13647</v>
      </c>
    </row>
    <row r="2293" spans="1:5" ht="15" x14ac:dyDescent="0.2">
      <c r="A2293" s="60">
        <v>2292</v>
      </c>
      <c r="B2293" s="61">
        <v>15454</v>
      </c>
      <c r="C2293" s="62" t="s">
        <v>10948</v>
      </c>
      <c r="D2293" s="63">
        <v>17</v>
      </c>
      <c r="E2293" s="64" t="s">
        <v>12140</v>
      </c>
    </row>
    <row r="2294" spans="1:5" ht="15" x14ac:dyDescent="0.2">
      <c r="A2294" s="60">
        <v>2293</v>
      </c>
      <c r="B2294" s="61">
        <v>16497</v>
      </c>
      <c r="C2294" s="62" t="s">
        <v>10949</v>
      </c>
      <c r="D2294" s="63">
        <v>18</v>
      </c>
      <c r="E2294" s="64" t="s">
        <v>14954</v>
      </c>
    </row>
    <row r="2295" spans="1:5" ht="15" x14ac:dyDescent="0.2">
      <c r="A2295" s="60">
        <v>2294</v>
      </c>
      <c r="B2295" s="61">
        <v>16725</v>
      </c>
      <c r="C2295" s="62" t="s">
        <v>10950</v>
      </c>
      <c r="D2295" s="63">
        <v>19</v>
      </c>
      <c r="E2295" s="65">
        <v>2</v>
      </c>
    </row>
    <row r="2296" spans="1:5" ht="15" x14ac:dyDescent="0.2">
      <c r="A2296" s="60">
        <v>2295</v>
      </c>
      <c r="B2296" s="61">
        <v>16738</v>
      </c>
      <c r="C2296" s="62" t="s">
        <v>10951</v>
      </c>
      <c r="D2296" s="63">
        <v>20</v>
      </c>
      <c r="E2296" s="64" t="s">
        <v>14954</v>
      </c>
    </row>
    <row r="2297" spans="1:5" ht="15" x14ac:dyDescent="0.2">
      <c r="A2297" s="60">
        <v>2296</v>
      </c>
      <c r="B2297" s="61">
        <v>16987</v>
      </c>
      <c r="C2297" s="66" t="s">
        <v>10952</v>
      </c>
      <c r="D2297" s="63">
        <v>21</v>
      </c>
      <c r="E2297" s="64" t="s">
        <v>12153</v>
      </c>
    </row>
    <row r="2298" spans="1:5" ht="15" x14ac:dyDescent="0.2">
      <c r="A2298" s="60">
        <v>2297</v>
      </c>
      <c r="B2298" s="61">
        <v>17977</v>
      </c>
      <c r="C2298" s="62" t="s">
        <v>10953</v>
      </c>
      <c r="D2298" s="63">
        <v>22</v>
      </c>
      <c r="E2298" s="64" t="s">
        <v>13647</v>
      </c>
    </row>
    <row r="2299" spans="1:5" ht="15" x14ac:dyDescent="0.2">
      <c r="A2299" s="60">
        <v>2298</v>
      </c>
      <c r="B2299" s="61">
        <v>18003</v>
      </c>
      <c r="C2299" s="62" t="s">
        <v>10954</v>
      </c>
      <c r="D2299" s="63">
        <v>23</v>
      </c>
      <c r="E2299" s="64" t="s">
        <v>12136</v>
      </c>
    </row>
    <row r="2300" spans="1:5" ht="15" x14ac:dyDescent="0.2">
      <c r="A2300" s="60">
        <v>2299</v>
      </c>
      <c r="B2300" s="61">
        <v>18253</v>
      </c>
      <c r="C2300" s="62" t="s">
        <v>10955</v>
      </c>
      <c r="D2300" s="63">
        <v>24</v>
      </c>
      <c r="E2300" s="64" t="s">
        <v>12136</v>
      </c>
    </row>
    <row r="2301" spans="1:5" ht="15" x14ac:dyDescent="0.2">
      <c r="A2301" s="60">
        <v>2300</v>
      </c>
      <c r="B2301" s="61">
        <v>18719</v>
      </c>
      <c r="C2301" s="62" t="s">
        <v>10956</v>
      </c>
      <c r="D2301" s="63">
        <v>25</v>
      </c>
      <c r="E2301" s="64" t="s">
        <v>12140</v>
      </c>
    </row>
    <row r="2302" spans="1:5" ht="15" x14ac:dyDescent="0.2">
      <c r="A2302" s="60">
        <v>2301</v>
      </c>
      <c r="B2302" s="61">
        <v>18903</v>
      </c>
      <c r="C2302" s="62" t="s">
        <v>10957</v>
      </c>
      <c r="D2302" s="63">
        <v>26</v>
      </c>
      <c r="E2302" s="64" t="s">
        <v>14954</v>
      </c>
    </row>
    <row r="2303" spans="1:5" ht="15" x14ac:dyDescent="0.2">
      <c r="A2303" s="60">
        <v>2302</v>
      </c>
      <c r="B2303" s="61">
        <v>19128</v>
      </c>
      <c r="C2303" s="62" t="s">
        <v>12367</v>
      </c>
      <c r="D2303" s="63">
        <v>27</v>
      </c>
      <c r="E2303" s="64" t="s">
        <v>12140</v>
      </c>
    </row>
    <row r="2304" spans="1:5" ht="15" x14ac:dyDescent="0.2">
      <c r="A2304" s="60">
        <v>2303</v>
      </c>
      <c r="B2304" s="61">
        <v>19514</v>
      </c>
      <c r="C2304" s="62" t="s">
        <v>12368</v>
      </c>
      <c r="D2304" s="63">
        <v>28</v>
      </c>
      <c r="E2304" s="64" t="s">
        <v>12146</v>
      </c>
    </row>
    <row r="2305" spans="1:5" ht="15" x14ac:dyDescent="0.2">
      <c r="A2305" s="60">
        <v>2304</v>
      </c>
      <c r="B2305" s="61">
        <v>19611</v>
      </c>
      <c r="C2305" s="62" t="s">
        <v>12369</v>
      </c>
      <c r="D2305" s="63">
        <v>29</v>
      </c>
      <c r="E2305" s="64" t="s">
        <v>12136</v>
      </c>
    </row>
    <row r="2306" spans="1:5" ht="15" x14ac:dyDescent="0.2">
      <c r="A2306" s="60">
        <v>2305</v>
      </c>
      <c r="B2306" s="61">
        <v>10273</v>
      </c>
      <c r="C2306" s="62" t="s">
        <v>12370</v>
      </c>
      <c r="D2306" s="63">
        <v>30</v>
      </c>
      <c r="E2306" s="64" t="s">
        <v>12159</v>
      </c>
    </row>
    <row r="2307" spans="1:5" ht="15" x14ac:dyDescent="0.2">
      <c r="A2307" s="60">
        <v>2306</v>
      </c>
      <c r="B2307" s="61">
        <v>11733</v>
      </c>
      <c r="C2307" s="62" t="s">
        <v>12371</v>
      </c>
      <c r="D2307" s="63">
        <v>31</v>
      </c>
      <c r="E2307" s="64" t="s">
        <v>12144</v>
      </c>
    </row>
    <row r="2308" spans="1:5" ht="15" x14ac:dyDescent="0.2">
      <c r="A2308" s="60">
        <v>2307</v>
      </c>
      <c r="B2308" s="61">
        <v>11779</v>
      </c>
      <c r="C2308" s="62" t="s">
        <v>12372</v>
      </c>
      <c r="D2308" s="63">
        <v>32</v>
      </c>
      <c r="E2308" s="64" t="s">
        <v>13651</v>
      </c>
    </row>
    <row r="2309" spans="1:5" ht="15" x14ac:dyDescent="0.2">
      <c r="A2309" s="60">
        <v>2308</v>
      </c>
      <c r="B2309" s="61">
        <v>12010</v>
      </c>
      <c r="C2309" s="62" t="s">
        <v>12373</v>
      </c>
      <c r="D2309" s="63">
        <v>33</v>
      </c>
      <c r="E2309" s="64" t="s">
        <v>14954</v>
      </c>
    </row>
    <row r="2310" spans="1:5" ht="15" x14ac:dyDescent="0.2">
      <c r="A2310" s="60">
        <v>2309</v>
      </c>
      <c r="B2310" s="61">
        <v>12055</v>
      </c>
      <c r="C2310" s="62" t="s">
        <v>13952</v>
      </c>
      <c r="D2310" s="63">
        <v>34</v>
      </c>
      <c r="E2310" s="64" t="s">
        <v>12136</v>
      </c>
    </row>
    <row r="2311" spans="1:5" ht="15" x14ac:dyDescent="0.2">
      <c r="A2311" s="60">
        <v>2310</v>
      </c>
      <c r="B2311" s="61">
        <v>12060</v>
      </c>
      <c r="C2311" s="62" t="s">
        <v>13953</v>
      </c>
      <c r="D2311" s="63">
        <v>35</v>
      </c>
      <c r="E2311" s="64" t="s">
        <v>12140</v>
      </c>
    </row>
    <row r="2312" spans="1:5" ht="15" x14ac:dyDescent="0.2">
      <c r="A2312" s="60">
        <v>2311</v>
      </c>
      <c r="B2312" s="61">
        <v>12149</v>
      </c>
      <c r="C2312" s="62" t="s">
        <v>13954</v>
      </c>
      <c r="D2312" s="63">
        <v>36</v>
      </c>
      <c r="E2312" s="64" t="s">
        <v>12144</v>
      </c>
    </row>
    <row r="2313" spans="1:5" ht="15" x14ac:dyDescent="0.2">
      <c r="A2313" s="60">
        <v>2312</v>
      </c>
      <c r="B2313" s="61">
        <v>12355</v>
      </c>
      <c r="C2313" s="62" t="s">
        <v>13955</v>
      </c>
      <c r="D2313" s="63">
        <v>37</v>
      </c>
      <c r="E2313" s="64" t="s">
        <v>14951</v>
      </c>
    </row>
    <row r="2314" spans="1:5" ht="15" x14ac:dyDescent="0.2">
      <c r="A2314" s="60">
        <v>2313</v>
      </c>
      <c r="B2314" s="61">
        <v>12365</v>
      </c>
      <c r="C2314" s="62" t="s">
        <v>13956</v>
      </c>
      <c r="D2314" s="63">
        <v>38</v>
      </c>
      <c r="E2314" s="64" t="s">
        <v>12140</v>
      </c>
    </row>
    <row r="2315" spans="1:5" ht="15" x14ac:dyDescent="0.2">
      <c r="A2315" s="60">
        <v>2314</v>
      </c>
      <c r="B2315" s="61">
        <v>12799</v>
      </c>
      <c r="C2315" s="62" t="s">
        <v>13957</v>
      </c>
      <c r="D2315" s="63">
        <v>39</v>
      </c>
      <c r="E2315" s="64" t="s">
        <v>12104</v>
      </c>
    </row>
    <row r="2316" spans="1:5" ht="15" x14ac:dyDescent="0.2">
      <c r="A2316" s="60">
        <v>2315</v>
      </c>
      <c r="B2316" s="61">
        <v>13540</v>
      </c>
      <c r="C2316" s="62" t="s">
        <v>13958</v>
      </c>
      <c r="D2316" s="63">
        <v>40</v>
      </c>
      <c r="E2316" s="65">
        <v>3</v>
      </c>
    </row>
    <row r="2317" spans="1:5" ht="15" x14ac:dyDescent="0.2">
      <c r="A2317" s="60">
        <v>2316</v>
      </c>
      <c r="B2317" s="61">
        <v>13544</v>
      </c>
      <c r="C2317" s="62" t="s">
        <v>13959</v>
      </c>
      <c r="D2317" s="63">
        <v>41</v>
      </c>
      <c r="E2317" s="64" t="s">
        <v>13766</v>
      </c>
    </row>
    <row r="2318" spans="1:5" ht="15" x14ac:dyDescent="0.2">
      <c r="A2318" s="60">
        <v>2317</v>
      </c>
      <c r="B2318" s="61">
        <v>13757</v>
      </c>
      <c r="C2318" s="62" t="s">
        <v>13960</v>
      </c>
      <c r="D2318" s="63">
        <v>42</v>
      </c>
      <c r="E2318" s="65">
        <v>4</v>
      </c>
    </row>
    <row r="2319" spans="1:5" ht="15" x14ac:dyDescent="0.2">
      <c r="A2319" s="60">
        <v>2318</v>
      </c>
      <c r="B2319" s="61">
        <v>13937</v>
      </c>
      <c r="C2319" s="62" t="s">
        <v>13961</v>
      </c>
      <c r="D2319" s="63">
        <v>43</v>
      </c>
      <c r="E2319" s="64" t="s">
        <v>14951</v>
      </c>
    </row>
    <row r="2320" spans="1:5" ht="15" x14ac:dyDescent="0.2">
      <c r="A2320" s="60">
        <v>2319</v>
      </c>
      <c r="B2320" s="61">
        <v>14052</v>
      </c>
      <c r="C2320" s="62" t="s">
        <v>13962</v>
      </c>
      <c r="D2320" s="63">
        <v>44</v>
      </c>
      <c r="E2320" s="64" t="s">
        <v>12146</v>
      </c>
    </row>
    <row r="2321" spans="1:5" ht="15" x14ac:dyDescent="0.2">
      <c r="A2321" s="60">
        <v>2320</v>
      </c>
      <c r="B2321" s="61">
        <v>14112</v>
      </c>
      <c r="C2321" s="62" t="s">
        <v>13963</v>
      </c>
      <c r="D2321" s="63">
        <v>45</v>
      </c>
      <c r="E2321" s="65">
        <v>4</v>
      </c>
    </row>
    <row r="2322" spans="1:5" ht="15" x14ac:dyDescent="0.2">
      <c r="A2322" s="60">
        <v>2321</v>
      </c>
      <c r="B2322" s="61">
        <v>14499</v>
      </c>
      <c r="C2322" s="62" t="s">
        <v>13964</v>
      </c>
      <c r="D2322" s="63">
        <v>46</v>
      </c>
      <c r="E2322" s="64" t="s">
        <v>14951</v>
      </c>
    </row>
    <row r="2323" spans="1:5" ht="15" x14ac:dyDescent="0.2">
      <c r="A2323" s="60">
        <v>2322</v>
      </c>
      <c r="B2323" s="61">
        <v>14970</v>
      </c>
      <c r="C2323" s="62" t="s">
        <v>11551</v>
      </c>
      <c r="D2323" s="63">
        <v>47</v>
      </c>
      <c r="E2323" s="64" t="s">
        <v>11001</v>
      </c>
    </row>
    <row r="2324" spans="1:5" ht="15" x14ac:dyDescent="0.2">
      <c r="A2324" s="60">
        <v>2323</v>
      </c>
      <c r="B2324" s="61">
        <v>15124</v>
      </c>
      <c r="C2324" s="62" t="s">
        <v>11552</v>
      </c>
      <c r="D2324" s="63">
        <v>48</v>
      </c>
      <c r="E2324" s="65">
        <v>4</v>
      </c>
    </row>
    <row r="2325" spans="1:5" ht="15" x14ac:dyDescent="0.2">
      <c r="A2325" s="60">
        <v>2324</v>
      </c>
      <c r="B2325" s="61">
        <v>15305</v>
      </c>
      <c r="C2325" s="62" t="s">
        <v>11553</v>
      </c>
      <c r="D2325" s="63">
        <v>49</v>
      </c>
      <c r="E2325" s="65">
        <v>3</v>
      </c>
    </row>
    <row r="2326" spans="1:5" ht="15" x14ac:dyDescent="0.2">
      <c r="A2326" s="60">
        <v>2325</v>
      </c>
      <c r="B2326" s="61">
        <v>15337</v>
      </c>
      <c r="C2326" s="62" t="s">
        <v>11554</v>
      </c>
      <c r="D2326" s="63">
        <v>50</v>
      </c>
      <c r="E2326" s="64" t="s">
        <v>12136</v>
      </c>
    </row>
    <row r="2327" spans="1:5" ht="15" x14ac:dyDescent="0.2">
      <c r="A2327" s="60">
        <v>2326</v>
      </c>
      <c r="B2327" s="61">
        <v>16332</v>
      </c>
      <c r="C2327" s="62" t="s">
        <v>11555</v>
      </c>
      <c r="D2327" s="63">
        <v>51</v>
      </c>
      <c r="E2327" s="64" t="s">
        <v>12140</v>
      </c>
    </row>
    <row r="2328" spans="1:5" ht="15" x14ac:dyDescent="0.2">
      <c r="A2328" s="60">
        <v>2327</v>
      </c>
      <c r="B2328" s="61">
        <v>17067</v>
      </c>
      <c r="C2328" s="66" t="s">
        <v>10231</v>
      </c>
      <c r="D2328" s="63">
        <v>52</v>
      </c>
      <c r="E2328" s="64" t="s">
        <v>13766</v>
      </c>
    </row>
    <row r="2329" spans="1:5" ht="15" x14ac:dyDescent="0.2">
      <c r="A2329" s="60">
        <v>2328</v>
      </c>
      <c r="B2329" s="61">
        <v>17357</v>
      </c>
      <c r="C2329" s="62" t="s">
        <v>10232</v>
      </c>
      <c r="D2329" s="63">
        <v>53</v>
      </c>
      <c r="E2329" s="65">
        <v>3</v>
      </c>
    </row>
    <row r="2330" spans="1:5" ht="15" x14ac:dyDescent="0.2">
      <c r="A2330" s="60">
        <v>2329</v>
      </c>
      <c r="B2330" s="61">
        <v>19038</v>
      </c>
      <c r="C2330" s="62" t="s">
        <v>10233</v>
      </c>
      <c r="D2330" s="63">
        <v>54</v>
      </c>
      <c r="E2330" s="64" t="s">
        <v>12142</v>
      </c>
    </row>
    <row r="2331" spans="1:5" ht="15" x14ac:dyDescent="0.2">
      <c r="A2331" s="60">
        <v>2330</v>
      </c>
      <c r="B2331" s="61">
        <v>19041</v>
      </c>
      <c r="C2331" s="62" t="s">
        <v>10234</v>
      </c>
      <c r="D2331" s="63">
        <v>55</v>
      </c>
      <c r="E2331" s="65">
        <v>2</v>
      </c>
    </row>
    <row r="2332" spans="1:5" ht="15" x14ac:dyDescent="0.2">
      <c r="A2332" s="60">
        <v>2331</v>
      </c>
      <c r="B2332" s="61">
        <v>19577</v>
      </c>
      <c r="C2332" s="62" t="s">
        <v>10235</v>
      </c>
      <c r="D2332" s="63">
        <v>56</v>
      </c>
      <c r="E2332" s="64" t="s">
        <v>12144</v>
      </c>
    </row>
    <row r="2333" spans="1:5" ht="15" x14ac:dyDescent="0.2">
      <c r="A2333" s="60">
        <v>2332</v>
      </c>
      <c r="B2333" s="61">
        <v>19715</v>
      </c>
      <c r="C2333" s="62" t="s">
        <v>10236</v>
      </c>
      <c r="D2333" s="63">
        <v>57</v>
      </c>
      <c r="E2333" s="64" t="s">
        <v>12140</v>
      </c>
    </row>
    <row r="2334" spans="1:5" ht="15" x14ac:dyDescent="0.2">
      <c r="A2334" s="60">
        <v>2333</v>
      </c>
      <c r="B2334" s="61">
        <v>10142</v>
      </c>
      <c r="C2334" s="62" t="s">
        <v>10237</v>
      </c>
      <c r="D2334" s="63">
        <v>58</v>
      </c>
      <c r="E2334" s="65">
        <v>3</v>
      </c>
    </row>
    <row r="2335" spans="1:5" ht="15" x14ac:dyDescent="0.2">
      <c r="A2335" s="60">
        <v>2334</v>
      </c>
      <c r="B2335" s="61">
        <v>11166</v>
      </c>
      <c r="C2335" s="62" t="s">
        <v>10238</v>
      </c>
      <c r="D2335" s="63">
        <v>59</v>
      </c>
      <c r="E2335" s="65">
        <v>3</v>
      </c>
    </row>
    <row r="2336" spans="1:5" ht="15" x14ac:dyDescent="0.2">
      <c r="A2336" s="60">
        <v>2335</v>
      </c>
      <c r="B2336" s="61">
        <v>11435</v>
      </c>
      <c r="C2336" s="62" t="s">
        <v>10239</v>
      </c>
      <c r="D2336" s="63">
        <v>60</v>
      </c>
      <c r="E2336" s="65">
        <v>2</v>
      </c>
    </row>
    <row r="2337" spans="1:5" ht="15" x14ac:dyDescent="0.2">
      <c r="A2337" s="60">
        <v>2336</v>
      </c>
      <c r="B2337" s="61">
        <v>11493</v>
      </c>
      <c r="C2337" s="62" t="s">
        <v>10240</v>
      </c>
      <c r="D2337" s="63">
        <v>61</v>
      </c>
      <c r="E2337" s="64" t="s">
        <v>12144</v>
      </c>
    </row>
    <row r="2338" spans="1:5" ht="15" x14ac:dyDescent="0.2">
      <c r="A2338" s="60">
        <v>2337</v>
      </c>
      <c r="B2338" s="61">
        <v>11550</v>
      </c>
      <c r="C2338" s="62" t="s">
        <v>10241</v>
      </c>
      <c r="D2338" s="63">
        <v>62</v>
      </c>
      <c r="E2338" s="64" t="s">
        <v>12146</v>
      </c>
    </row>
    <row r="2339" spans="1:5" ht="15" x14ac:dyDescent="0.2">
      <c r="A2339" s="60">
        <v>2338</v>
      </c>
      <c r="B2339" s="61">
        <v>11754</v>
      </c>
      <c r="C2339" s="62" t="s">
        <v>10242</v>
      </c>
      <c r="D2339" s="63">
        <v>63</v>
      </c>
      <c r="E2339" s="64" t="s">
        <v>13766</v>
      </c>
    </row>
    <row r="2340" spans="1:5" ht="15" x14ac:dyDescent="0.2">
      <c r="A2340" s="60">
        <v>2339</v>
      </c>
      <c r="B2340" s="61">
        <v>12025</v>
      </c>
      <c r="C2340" s="62" t="s">
        <v>10243</v>
      </c>
      <c r="D2340" s="63">
        <v>64</v>
      </c>
      <c r="E2340" s="65">
        <v>2</v>
      </c>
    </row>
    <row r="2341" spans="1:5" ht="15" x14ac:dyDescent="0.2">
      <c r="A2341" s="60">
        <v>2340</v>
      </c>
      <c r="B2341" s="61">
        <v>12044</v>
      </c>
      <c r="C2341" s="62" t="s">
        <v>10244</v>
      </c>
      <c r="D2341" s="63">
        <v>65</v>
      </c>
      <c r="E2341" s="65">
        <v>4</v>
      </c>
    </row>
    <row r="2342" spans="1:5" ht="15" x14ac:dyDescent="0.2">
      <c r="A2342" s="60">
        <v>2341</v>
      </c>
      <c r="B2342" s="61">
        <v>12073</v>
      </c>
      <c r="C2342" s="62" t="s">
        <v>10245</v>
      </c>
      <c r="D2342" s="63">
        <v>66</v>
      </c>
      <c r="E2342" s="64" t="s">
        <v>12144</v>
      </c>
    </row>
    <row r="2343" spans="1:5" ht="15" x14ac:dyDescent="0.2">
      <c r="A2343" s="60">
        <v>2342</v>
      </c>
      <c r="B2343" s="61">
        <v>12076</v>
      </c>
      <c r="C2343" s="62" t="s">
        <v>10246</v>
      </c>
      <c r="D2343" s="63">
        <v>67</v>
      </c>
      <c r="E2343" s="64" t="s">
        <v>14954</v>
      </c>
    </row>
    <row r="2344" spans="1:5" ht="15" x14ac:dyDescent="0.2">
      <c r="A2344" s="60">
        <v>2343</v>
      </c>
      <c r="B2344" s="61">
        <v>12340</v>
      </c>
      <c r="C2344" s="62" t="s">
        <v>10247</v>
      </c>
      <c r="D2344" s="63">
        <v>68</v>
      </c>
      <c r="E2344" s="64" t="s">
        <v>12142</v>
      </c>
    </row>
    <row r="2345" spans="1:5" ht="15" x14ac:dyDescent="0.2">
      <c r="A2345" s="60">
        <v>2344</v>
      </c>
      <c r="B2345" s="61">
        <v>12525</v>
      </c>
      <c r="C2345" s="62" t="s">
        <v>10248</v>
      </c>
      <c r="D2345" s="63">
        <v>69</v>
      </c>
      <c r="E2345" s="64" t="s">
        <v>14954</v>
      </c>
    </row>
    <row r="2346" spans="1:5" ht="15" x14ac:dyDescent="0.2">
      <c r="A2346" s="60">
        <v>2345</v>
      </c>
      <c r="B2346" s="61">
        <v>12527</v>
      </c>
      <c r="C2346" s="62" t="s">
        <v>10249</v>
      </c>
      <c r="D2346" s="63">
        <v>70</v>
      </c>
      <c r="E2346" s="65">
        <v>2</v>
      </c>
    </row>
    <row r="2347" spans="1:5" ht="15" x14ac:dyDescent="0.2">
      <c r="A2347" s="60">
        <v>2346</v>
      </c>
      <c r="B2347" s="61">
        <v>12589</v>
      </c>
      <c r="C2347" s="62" t="s">
        <v>10250</v>
      </c>
      <c r="D2347" s="63">
        <v>71</v>
      </c>
      <c r="E2347" s="65">
        <v>2</v>
      </c>
    </row>
    <row r="2348" spans="1:5" ht="15" x14ac:dyDescent="0.2">
      <c r="A2348" s="60">
        <v>2347</v>
      </c>
      <c r="B2348" s="61">
        <v>12632</v>
      </c>
      <c r="C2348" s="62" t="s">
        <v>10251</v>
      </c>
      <c r="D2348" s="63">
        <v>72</v>
      </c>
      <c r="E2348" s="65">
        <v>4</v>
      </c>
    </row>
    <row r="2349" spans="1:5" ht="15" x14ac:dyDescent="0.2">
      <c r="A2349" s="60">
        <v>2348</v>
      </c>
      <c r="B2349" s="61">
        <v>13091</v>
      </c>
      <c r="C2349" s="62" t="s">
        <v>9293</v>
      </c>
      <c r="D2349" s="63">
        <v>73</v>
      </c>
      <c r="E2349" s="64" t="s">
        <v>12140</v>
      </c>
    </row>
    <row r="2350" spans="1:5" ht="15" x14ac:dyDescent="0.2">
      <c r="A2350" s="60">
        <v>2349</v>
      </c>
      <c r="B2350" s="61">
        <v>13513</v>
      </c>
      <c r="C2350" s="62" t="s">
        <v>9294</v>
      </c>
      <c r="D2350" s="63">
        <v>74</v>
      </c>
      <c r="E2350" s="64" t="s">
        <v>12151</v>
      </c>
    </row>
    <row r="2351" spans="1:5" ht="15" x14ac:dyDescent="0.2">
      <c r="A2351" s="60">
        <v>2350</v>
      </c>
      <c r="B2351" s="61">
        <v>14078</v>
      </c>
      <c r="C2351" s="62" t="s">
        <v>9295</v>
      </c>
      <c r="D2351" s="63">
        <v>75</v>
      </c>
      <c r="E2351" s="64" t="s">
        <v>13680</v>
      </c>
    </row>
    <row r="2352" spans="1:5" ht="15" x14ac:dyDescent="0.2">
      <c r="A2352" s="60">
        <v>2351</v>
      </c>
      <c r="B2352" s="61">
        <v>14179</v>
      </c>
      <c r="C2352" s="62" t="s">
        <v>9296</v>
      </c>
      <c r="D2352" s="63">
        <v>76</v>
      </c>
      <c r="E2352" s="65">
        <v>3</v>
      </c>
    </row>
    <row r="2353" spans="1:5" ht="15" x14ac:dyDescent="0.2">
      <c r="A2353" s="60">
        <v>2352</v>
      </c>
      <c r="B2353" s="61">
        <v>14520</v>
      </c>
      <c r="C2353" s="62" t="s">
        <v>9297</v>
      </c>
      <c r="D2353" s="63">
        <v>77</v>
      </c>
      <c r="E2353" s="65">
        <v>2</v>
      </c>
    </row>
    <row r="2354" spans="1:5" ht="15" x14ac:dyDescent="0.2">
      <c r="A2354" s="60">
        <v>2353</v>
      </c>
      <c r="B2354" s="61">
        <v>14673</v>
      </c>
      <c r="C2354" s="62" t="s">
        <v>9298</v>
      </c>
      <c r="D2354" s="63">
        <v>78</v>
      </c>
      <c r="E2354" s="65">
        <v>2</v>
      </c>
    </row>
    <row r="2355" spans="1:5" ht="15" x14ac:dyDescent="0.2">
      <c r="A2355" s="60">
        <v>2354</v>
      </c>
      <c r="B2355" s="61">
        <v>14700</v>
      </c>
      <c r="C2355" s="62" t="s">
        <v>9299</v>
      </c>
      <c r="D2355" s="63">
        <v>79</v>
      </c>
      <c r="E2355" s="64" t="s">
        <v>12140</v>
      </c>
    </row>
    <row r="2356" spans="1:5" ht="15" x14ac:dyDescent="0.2">
      <c r="A2356" s="60">
        <v>2355</v>
      </c>
      <c r="B2356" s="61">
        <v>14701</v>
      </c>
      <c r="C2356" s="62" t="s">
        <v>9300</v>
      </c>
      <c r="D2356" s="63">
        <v>80</v>
      </c>
      <c r="E2356" s="65">
        <v>3</v>
      </c>
    </row>
    <row r="2357" spans="1:5" ht="15" x14ac:dyDescent="0.2">
      <c r="A2357" s="60">
        <v>2356</v>
      </c>
      <c r="B2357" s="61">
        <v>14835</v>
      </c>
      <c r="C2357" s="62" t="s">
        <v>9301</v>
      </c>
      <c r="D2357" s="63">
        <v>81</v>
      </c>
      <c r="E2357" s="64" t="s">
        <v>14954</v>
      </c>
    </row>
    <row r="2358" spans="1:5" ht="15" x14ac:dyDescent="0.2">
      <c r="A2358" s="60">
        <v>2357</v>
      </c>
      <c r="B2358" s="61">
        <v>14847</v>
      </c>
      <c r="C2358" s="62" t="s">
        <v>9302</v>
      </c>
      <c r="D2358" s="63">
        <v>82</v>
      </c>
      <c r="E2358" s="65">
        <v>4</v>
      </c>
    </row>
    <row r="2359" spans="1:5" ht="15" x14ac:dyDescent="0.2">
      <c r="A2359" s="60">
        <v>2358</v>
      </c>
      <c r="B2359" s="61">
        <v>14866</v>
      </c>
      <c r="C2359" s="62" t="s">
        <v>9303</v>
      </c>
      <c r="D2359" s="63">
        <v>83</v>
      </c>
      <c r="E2359" s="65">
        <v>4</v>
      </c>
    </row>
    <row r="2360" spans="1:5" ht="15" x14ac:dyDescent="0.2">
      <c r="A2360" s="60">
        <v>2359</v>
      </c>
      <c r="B2360" s="61">
        <v>15175</v>
      </c>
      <c r="C2360" s="62" t="s">
        <v>9304</v>
      </c>
      <c r="D2360" s="63">
        <v>84</v>
      </c>
      <c r="E2360" s="64" t="s">
        <v>12146</v>
      </c>
    </row>
    <row r="2361" spans="1:5" ht="15" x14ac:dyDescent="0.2">
      <c r="A2361" s="60">
        <v>2360</v>
      </c>
      <c r="B2361" s="61">
        <v>15257</v>
      </c>
      <c r="C2361" s="62" t="s">
        <v>9305</v>
      </c>
      <c r="D2361" s="63">
        <v>85</v>
      </c>
      <c r="E2361" s="64" t="s">
        <v>12144</v>
      </c>
    </row>
    <row r="2362" spans="1:5" ht="15" x14ac:dyDescent="0.2">
      <c r="A2362" s="60">
        <v>2361</v>
      </c>
      <c r="B2362" s="61">
        <v>15383</v>
      </c>
      <c r="C2362" s="62" t="s">
        <v>9306</v>
      </c>
      <c r="D2362" s="63">
        <v>86</v>
      </c>
      <c r="E2362" s="65">
        <v>2</v>
      </c>
    </row>
    <row r="2363" spans="1:5" ht="15" x14ac:dyDescent="0.2">
      <c r="A2363" s="60">
        <v>2362</v>
      </c>
      <c r="B2363" s="61">
        <v>15820</v>
      </c>
      <c r="C2363" s="62" t="s">
        <v>9307</v>
      </c>
      <c r="D2363" s="63">
        <v>87</v>
      </c>
      <c r="E2363" s="65">
        <v>4</v>
      </c>
    </row>
    <row r="2364" spans="1:5" ht="15" x14ac:dyDescent="0.2">
      <c r="A2364" s="60">
        <v>2363</v>
      </c>
      <c r="B2364" s="61">
        <v>15828</v>
      </c>
      <c r="C2364" s="62" t="s">
        <v>10845</v>
      </c>
      <c r="D2364" s="63">
        <v>88</v>
      </c>
      <c r="E2364" s="64" t="s">
        <v>13766</v>
      </c>
    </row>
    <row r="2365" spans="1:5" ht="15" x14ac:dyDescent="0.2">
      <c r="A2365" s="60">
        <v>2364</v>
      </c>
      <c r="B2365" s="61">
        <v>15864</v>
      </c>
      <c r="C2365" s="62" t="s">
        <v>10846</v>
      </c>
      <c r="D2365" s="63">
        <v>89</v>
      </c>
      <c r="E2365" s="64" t="s">
        <v>12146</v>
      </c>
    </row>
    <row r="2366" spans="1:5" ht="15" x14ac:dyDescent="0.2">
      <c r="A2366" s="60">
        <v>2365</v>
      </c>
      <c r="B2366" s="61">
        <v>15896</v>
      </c>
      <c r="C2366" s="62" t="s">
        <v>10847</v>
      </c>
      <c r="D2366" s="63">
        <v>90</v>
      </c>
      <c r="E2366" s="64" t="s">
        <v>13766</v>
      </c>
    </row>
    <row r="2367" spans="1:5" ht="15" x14ac:dyDescent="0.2">
      <c r="A2367" s="60">
        <v>2366</v>
      </c>
      <c r="B2367" s="61">
        <v>16367</v>
      </c>
      <c r="C2367" s="62" t="s">
        <v>10848</v>
      </c>
      <c r="D2367" s="63">
        <v>91</v>
      </c>
      <c r="E2367" s="64" t="s">
        <v>13647</v>
      </c>
    </row>
    <row r="2368" spans="1:5" ht="15" x14ac:dyDescent="0.2">
      <c r="A2368" s="60">
        <v>2367</v>
      </c>
      <c r="B2368" s="61">
        <v>16492</v>
      </c>
      <c r="C2368" s="62" t="s">
        <v>10849</v>
      </c>
      <c r="D2368" s="63">
        <v>92</v>
      </c>
      <c r="E2368" s="64" t="s">
        <v>12140</v>
      </c>
    </row>
    <row r="2369" spans="1:5" ht="15" x14ac:dyDescent="0.2">
      <c r="A2369" s="60">
        <v>2368</v>
      </c>
      <c r="B2369" s="61">
        <v>16494</v>
      </c>
      <c r="C2369" s="62" t="s">
        <v>10850</v>
      </c>
      <c r="D2369" s="63">
        <v>93</v>
      </c>
      <c r="E2369" s="65">
        <v>3</v>
      </c>
    </row>
    <row r="2370" spans="1:5" ht="15" x14ac:dyDescent="0.2">
      <c r="A2370" s="60">
        <v>2369</v>
      </c>
      <c r="B2370" s="61">
        <v>16663</v>
      </c>
      <c r="C2370" s="62" t="s">
        <v>10851</v>
      </c>
      <c r="D2370" s="63">
        <v>94</v>
      </c>
      <c r="E2370" s="64" t="s">
        <v>12146</v>
      </c>
    </row>
    <row r="2371" spans="1:5" ht="15" x14ac:dyDescent="0.2">
      <c r="A2371" s="60">
        <v>2370</v>
      </c>
      <c r="B2371" s="61">
        <v>16946</v>
      </c>
      <c r="C2371" s="62" t="s">
        <v>10852</v>
      </c>
      <c r="D2371" s="63">
        <v>95</v>
      </c>
      <c r="E2371" s="65">
        <v>2</v>
      </c>
    </row>
    <row r="2372" spans="1:5" ht="15" x14ac:dyDescent="0.2">
      <c r="A2372" s="60">
        <v>2371</v>
      </c>
      <c r="B2372" s="61">
        <v>17272</v>
      </c>
      <c r="C2372" s="62" t="s">
        <v>10853</v>
      </c>
      <c r="D2372" s="63">
        <v>96</v>
      </c>
      <c r="E2372" s="65">
        <v>5</v>
      </c>
    </row>
    <row r="2373" spans="1:5" ht="15" x14ac:dyDescent="0.2">
      <c r="A2373" s="60">
        <v>2372</v>
      </c>
      <c r="B2373" s="61">
        <v>18125</v>
      </c>
      <c r="C2373" s="62" t="s">
        <v>10854</v>
      </c>
      <c r="D2373" s="63">
        <v>97</v>
      </c>
      <c r="E2373" s="65">
        <v>4</v>
      </c>
    </row>
    <row r="2374" spans="1:5" ht="15" x14ac:dyDescent="0.2">
      <c r="A2374" s="60">
        <v>2373</v>
      </c>
      <c r="B2374" s="61">
        <v>18129</v>
      </c>
      <c r="C2374" s="62" t="s">
        <v>10855</v>
      </c>
      <c r="D2374" s="63">
        <v>98</v>
      </c>
      <c r="E2374" s="64" t="s">
        <v>14951</v>
      </c>
    </row>
    <row r="2375" spans="1:5" ht="15" x14ac:dyDescent="0.2">
      <c r="A2375" s="60">
        <v>2374</v>
      </c>
      <c r="B2375" s="61">
        <v>18136</v>
      </c>
      <c r="C2375" s="62" t="s">
        <v>10856</v>
      </c>
      <c r="D2375" s="63">
        <v>99</v>
      </c>
      <c r="E2375" s="65">
        <v>4</v>
      </c>
    </row>
    <row r="2376" spans="1:5" ht="15" x14ac:dyDescent="0.2">
      <c r="A2376" s="60">
        <v>2375</v>
      </c>
      <c r="B2376" s="61">
        <v>18230</v>
      </c>
      <c r="C2376" s="62" t="s">
        <v>10857</v>
      </c>
      <c r="D2376" s="63">
        <v>100</v>
      </c>
      <c r="E2376" s="64" t="s">
        <v>12138</v>
      </c>
    </row>
    <row r="2377" spans="1:5" ht="15" x14ac:dyDescent="0.2">
      <c r="A2377" s="60">
        <v>2376</v>
      </c>
      <c r="B2377" s="61">
        <v>18301</v>
      </c>
      <c r="C2377" s="66" t="s">
        <v>10858</v>
      </c>
      <c r="D2377" s="63">
        <v>101</v>
      </c>
      <c r="E2377" s="65">
        <v>4</v>
      </c>
    </row>
    <row r="2378" spans="1:5" ht="15" x14ac:dyDescent="0.2">
      <c r="A2378" s="60">
        <v>2377</v>
      </c>
      <c r="B2378" s="61">
        <v>18905</v>
      </c>
      <c r="C2378" s="62" t="s">
        <v>10859</v>
      </c>
      <c r="D2378" s="63">
        <v>102</v>
      </c>
      <c r="E2378" s="64" t="s">
        <v>12142</v>
      </c>
    </row>
    <row r="2379" spans="1:5" ht="15" x14ac:dyDescent="0.2">
      <c r="A2379" s="60">
        <v>2378</v>
      </c>
      <c r="B2379" s="61">
        <v>18906</v>
      </c>
      <c r="C2379" s="62" t="s">
        <v>10860</v>
      </c>
      <c r="D2379" s="63">
        <v>103</v>
      </c>
      <c r="E2379" s="65">
        <v>4</v>
      </c>
    </row>
    <row r="2380" spans="1:5" ht="15" x14ac:dyDescent="0.2">
      <c r="A2380" s="60">
        <v>2379</v>
      </c>
      <c r="B2380" s="61">
        <v>19360</v>
      </c>
      <c r="C2380" s="62" t="s">
        <v>10861</v>
      </c>
      <c r="D2380" s="63">
        <v>104</v>
      </c>
      <c r="E2380" s="64" t="s">
        <v>12144</v>
      </c>
    </row>
    <row r="2381" spans="1:5" ht="15" x14ac:dyDescent="0.2">
      <c r="A2381" s="60">
        <v>2380</v>
      </c>
      <c r="B2381" s="61">
        <v>19423</v>
      </c>
      <c r="C2381" s="62" t="s">
        <v>10862</v>
      </c>
      <c r="D2381" s="63">
        <v>105</v>
      </c>
      <c r="E2381" s="64" t="s">
        <v>14951</v>
      </c>
    </row>
    <row r="2382" spans="1:5" ht="15" x14ac:dyDescent="0.2">
      <c r="A2382" s="60">
        <v>2381</v>
      </c>
      <c r="B2382" s="61">
        <v>10609</v>
      </c>
      <c r="C2382" s="62" t="s">
        <v>10863</v>
      </c>
      <c r="D2382" s="63">
        <v>106</v>
      </c>
      <c r="E2382" s="64" t="s">
        <v>12104</v>
      </c>
    </row>
    <row r="2383" spans="1:5" ht="15" x14ac:dyDescent="0.2">
      <c r="A2383" s="60">
        <v>2382</v>
      </c>
      <c r="B2383" s="61">
        <v>11041</v>
      </c>
      <c r="C2383" s="62" t="s">
        <v>10864</v>
      </c>
      <c r="D2383" s="63">
        <v>107</v>
      </c>
      <c r="E2383" s="65">
        <v>4</v>
      </c>
    </row>
    <row r="2384" spans="1:5" ht="15" x14ac:dyDescent="0.2">
      <c r="A2384" s="60">
        <v>2383</v>
      </c>
      <c r="B2384" s="61">
        <v>11790</v>
      </c>
      <c r="C2384" s="62" t="s">
        <v>10865</v>
      </c>
      <c r="D2384" s="63">
        <v>108</v>
      </c>
      <c r="E2384" s="64" t="s">
        <v>13766</v>
      </c>
    </row>
    <row r="2385" spans="1:5" ht="15" x14ac:dyDescent="0.2">
      <c r="A2385" s="60">
        <v>2384</v>
      </c>
      <c r="B2385" s="61">
        <v>17824</v>
      </c>
      <c r="C2385" s="62" t="s">
        <v>9330</v>
      </c>
      <c r="D2385" s="63">
        <v>109</v>
      </c>
      <c r="E2385" s="64" t="s">
        <v>13766</v>
      </c>
    </row>
    <row r="2386" spans="1:5" ht="15" x14ac:dyDescent="0.2">
      <c r="A2386" s="60">
        <v>2385</v>
      </c>
      <c r="B2386" s="61">
        <v>18929</v>
      </c>
      <c r="C2386" s="62" t="s">
        <v>9331</v>
      </c>
      <c r="D2386" s="63">
        <v>110</v>
      </c>
      <c r="E2386" s="65">
        <v>4</v>
      </c>
    </row>
    <row r="2387" spans="1:5" ht="15" x14ac:dyDescent="0.2">
      <c r="A2387" s="60">
        <v>2386</v>
      </c>
      <c r="B2387" s="61">
        <v>10023</v>
      </c>
      <c r="C2387" s="62" t="s">
        <v>9332</v>
      </c>
      <c r="D2387" s="63">
        <v>1</v>
      </c>
      <c r="E2387" s="64" t="s">
        <v>12146</v>
      </c>
    </row>
    <row r="2388" spans="1:5" ht="15" x14ac:dyDescent="0.2">
      <c r="A2388" s="60">
        <v>2387</v>
      </c>
      <c r="B2388" s="61">
        <v>10230</v>
      </c>
      <c r="C2388" s="66" t="s">
        <v>9333</v>
      </c>
      <c r="D2388" s="63">
        <v>2</v>
      </c>
      <c r="E2388" s="64" t="s">
        <v>14951</v>
      </c>
    </row>
    <row r="2389" spans="1:5" ht="15" x14ac:dyDescent="0.2">
      <c r="A2389" s="60">
        <v>2388</v>
      </c>
      <c r="B2389" s="61">
        <v>10234</v>
      </c>
      <c r="C2389" s="62" t="s">
        <v>9334</v>
      </c>
      <c r="D2389" s="63">
        <v>3</v>
      </c>
      <c r="E2389" s="64" t="s">
        <v>13766</v>
      </c>
    </row>
    <row r="2390" spans="1:5" ht="15" x14ac:dyDescent="0.2">
      <c r="A2390" s="60">
        <v>2389</v>
      </c>
      <c r="B2390" s="61">
        <v>10242</v>
      </c>
      <c r="C2390" s="62" t="s">
        <v>9335</v>
      </c>
      <c r="D2390" s="63">
        <v>4</v>
      </c>
      <c r="E2390" s="64" t="s">
        <v>12159</v>
      </c>
    </row>
    <row r="2391" spans="1:5" ht="15" x14ac:dyDescent="0.2">
      <c r="A2391" s="60">
        <v>2390</v>
      </c>
      <c r="B2391" s="61">
        <v>10245</v>
      </c>
      <c r="C2391" s="62" t="s">
        <v>9336</v>
      </c>
      <c r="D2391" s="63">
        <v>5</v>
      </c>
      <c r="E2391" s="64" t="s">
        <v>12146</v>
      </c>
    </row>
    <row r="2392" spans="1:5" ht="15" x14ac:dyDescent="0.2">
      <c r="A2392" s="60">
        <v>2391</v>
      </c>
      <c r="B2392" s="61">
        <v>10257</v>
      </c>
      <c r="C2392" s="62" t="s">
        <v>9337</v>
      </c>
      <c r="D2392" s="63">
        <v>6</v>
      </c>
      <c r="E2392" s="64" t="s">
        <v>12104</v>
      </c>
    </row>
    <row r="2393" spans="1:5" ht="15" x14ac:dyDescent="0.2">
      <c r="A2393" s="60">
        <v>2392</v>
      </c>
      <c r="B2393" s="61">
        <v>10263</v>
      </c>
      <c r="C2393" s="62" t="s">
        <v>10292</v>
      </c>
      <c r="D2393" s="63">
        <v>7</v>
      </c>
      <c r="E2393" s="64" t="s">
        <v>12146</v>
      </c>
    </row>
    <row r="2394" spans="1:5" ht="15" x14ac:dyDescent="0.2">
      <c r="A2394" s="60">
        <v>2393</v>
      </c>
      <c r="B2394" s="61">
        <v>10298</v>
      </c>
      <c r="C2394" s="62" t="s">
        <v>10293</v>
      </c>
      <c r="D2394" s="63">
        <v>8</v>
      </c>
      <c r="E2394" s="64" t="s">
        <v>12140</v>
      </c>
    </row>
    <row r="2395" spans="1:5" ht="15" x14ac:dyDescent="0.2">
      <c r="A2395" s="60">
        <v>2394</v>
      </c>
      <c r="B2395" s="61">
        <v>10308</v>
      </c>
      <c r="C2395" s="62" t="s">
        <v>10294</v>
      </c>
      <c r="D2395" s="63">
        <v>9</v>
      </c>
      <c r="E2395" s="64" t="s">
        <v>13766</v>
      </c>
    </row>
    <row r="2396" spans="1:5" ht="15" x14ac:dyDescent="0.2">
      <c r="A2396" s="60">
        <v>2395</v>
      </c>
      <c r="B2396" s="61">
        <v>10473</v>
      </c>
      <c r="C2396" s="66" t="s">
        <v>10295</v>
      </c>
      <c r="D2396" s="63">
        <v>10</v>
      </c>
      <c r="E2396" s="64" t="s">
        <v>12138</v>
      </c>
    </row>
    <row r="2397" spans="1:5" ht="15" x14ac:dyDescent="0.2">
      <c r="A2397" s="60">
        <v>2396</v>
      </c>
      <c r="B2397" s="61">
        <v>10475</v>
      </c>
      <c r="C2397" s="66" t="s">
        <v>10296</v>
      </c>
      <c r="D2397" s="63">
        <v>11</v>
      </c>
      <c r="E2397" s="64" t="s">
        <v>12138</v>
      </c>
    </row>
    <row r="2398" spans="1:5" ht="15" x14ac:dyDescent="0.2">
      <c r="A2398" s="60">
        <v>2397</v>
      </c>
      <c r="B2398" s="61">
        <v>10477</v>
      </c>
      <c r="C2398" s="66" t="s">
        <v>10297</v>
      </c>
      <c r="D2398" s="63">
        <v>12</v>
      </c>
      <c r="E2398" s="64" t="s">
        <v>13709</v>
      </c>
    </row>
    <row r="2399" spans="1:5" ht="15" x14ac:dyDescent="0.2">
      <c r="A2399" s="60">
        <v>2398</v>
      </c>
      <c r="B2399" s="61">
        <v>10529</v>
      </c>
      <c r="C2399" s="66" t="s">
        <v>10298</v>
      </c>
      <c r="D2399" s="63">
        <v>13</v>
      </c>
      <c r="E2399" s="64" t="s">
        <v>14951</v>
      </c>
    </row>
    <row r="2400" spans="1:5" ht="15" x14ac:dyDescent="0.2">
      <c r="A2400" s="60">
        <v>2399</v>
      </c>
      <c r="B2400" s="61">
        <v>10538</v>
      </c>
      <c r="C2400" s="66" t="s">
        <v>10299</v>
      </c>
      <c r="D2400" s="63">
        <v>14</v>
      </c>
      <c r="E2400" s="64" t="s">
        <v>12106</v>
      </c>
    </row>
    <row r="2401" spans="1:5" ht="15" x14ac:dyDescent="0.2">
      <c r="A2401" s="60">
        <v>2400</v>
      </c>
      <c r="B2401" s="61">
        <v>10540</v>
      </c>
      <c r="C2401" s="66" t="s">
        <v>10300</v>
      </c>
      <c r="D2401" s="63">
        <v>15</v>
      </c>
      <c r="E2401" s="64" t="s">
        <v>12138</v>
      </c>
    </row>
    <row r="2402" spans="1:5" ht="15" x14ac:dyDescent="0.2">
      <c r="A2402" s="60">
        <v>2401</v>
      </c>
      <c r="B2402" s="61">
        <v>10712</v>
      </c>
      <c r="C2402" s="62" t="s">
        <v>10301</v>
      </c>
      <c r="D2402" s="63">
        <v>16</v>
      </c>
      <c r="E2402" s="64" t="s">
        <v>12146</v>
      </c>
    </row>
    <row r="2403" spans="1:5" ht="15" x14ac:dyDescent="0.2">
      <c r="A2403" s="60">
        <v>2402</v>
      </c>
      <c r="B2403" s="61">
        <v>10727</v>
      </c>
      <c r="C2403" s="62" t="s">
        <v>10302</v>
      </c>
      <c r="D2403" s="63">
        <v>17</v>
      </c>
      <c r="E2403" s="64" t="s">
        <v>12146</v>
      </c>
    </row>
    <row r="2404" spans="1:5" ht="15" x14ac:dyDescent="0.2">
      <c r="A2404" s="60">
        <v>2403</v>
      </c>
      <c r="B2404" s="61">
        <v>10846</v>
      </c>
      <c r="C2404" s="62" t="s">
        <v>10303</v>
      </c>
      <c r="D2404" s="63">
        <v>18</v>
      </c>
      <c r="E2404" s="64" t="s">
        <v>12138</v>
      </c>
    </row>
    <row r="2405" spans="1:5" ht="15" x14ac:dyDescent="0.2">
      <c r="A2405" s="60">
        <v>2404</v>
      </c>
      <c r="B2405" s="61">
        <v>10996</v>
      </c>
      <c r="C2405" s="62" t="s">
        <v>10304</v>
      </c>
      <c r="D2405" s="63">
        <v>19</v>
      </c>
      <c r="E2405" s="64" t="s">
        <v>12106</v>
      </c>
    </row>
    <row r="2406" spans="1:5" ht="15" x14ac:dyDescent="0.2">
      <c r="A2406" s="60">
        <v>2405</v>
      </c>
      <c r="B2406" s="61">
        <v>11305</v>
      </c>
      <c r="C2406" s="62" t="s">
        <v>10305</v>
      </c>
      <c r="D2406" s="63">
        <v>20</v>
      </c>
      <c r="E2406" s="64" t="s">
        <v>12144</v>
      </c>
    </row>
    <row r="2407" spans="1:5" ht="15" x14ac:dyDescent="0.2">
      <c r="A2407" s="60">
        <v>2406</v>
      </c>
      <c r="B2407" s="61">
        <v>12503</v>
      </c>
      <c r="C2407" s="62" t="s">
        <v>10306</v>
      </c>
      <c r="D2407" s="63">
        <v>21</v>
      </c>
      <c r="E2407" s="65">
        <v>3</v>
      </c>
    </row>
    <row r="2408" spans="1:5" ht="15" x14ac:dyDescent="0.2">
      <c r="A2408" s="60">
        <v>2407</v>
      </c>
      <c r="B2408" s="61">
        <v>12887</v>
      </c>
      <c r="C2408" s="62" t="s">
        <v>10307</v>
      </c>
      <c r="D2408" s="63">
        <v>22</v>
      </c>
      <c r="E2408" s="64" t="s">
        <v>12140</v>
      </c>
    </row>
    <row r="2409" spans="1:5" ht="15" x14ac:dyDescent="0.2">
      <c r="A2409" s="60">
        <v>2408</v>
      </c>
      <c r="B2409" s="61">
        <v>12934</v>
      </c>
      <c r="C2409" s="66" t="s">
        <v>10308</v>
      </c>
      <c r="D2409" s="63">
        <v>23</v>
      </c>
      <c r="E2409" s="64" t="s">
        <v>12146</v>
      </c>
    </row>
    <row r="2410" spans="1:5" ht="15" x14ac:dyDescent="0.2">
      <c r="A2410" s="60">
        <v>2409</v>
      </c>
      <c r="B2410" s="61">
        <v>13013</v>
      </c>
      <c r="C2410" s="62" t="s">
        <v>10309</v>
      </c>
      <c r="D2410" s="63">
        <v>24</v>
      </c>
      <c r="E2410" s="64" t="s">
        <v>12138</v>
      </c>
    </row>
    <row r="2411" spans="1:5" ht="15" x14ac:dyDescent="0.2">
      <c r="A2411" s="60">
        <v>2410</v>
      </c>
      <c r="B2411" s="61">
        <v>13059</v>
      </c>
      <c r="C2411" s="62" t="s">
        <v>10310</v>
      </c>
      <c r="D2411" s="63">
        <v>25</v>
      </c>
      <c r="E2411" s="64" t="s">
        <v>12159</v>
      </c>
    </row>
    <row r="2412" spans="1:5" ht="15" x14ac:dyDescent="0.2">
      <c r="A2412" s="60">
        <v>2411</v>
      </c>
      <c r="B2412" s="61">
        <v>13119</v>
      </c>
      <c r="C2412" s="62" t="s">
        <v>10311</v>
      </c>
      <c r="D2412" s="63">
        <v>26</v>
      </c>
      <c r="E2412" s="64" t="s">
        <v>11001</v>
      </c>
    </row>
    <row r="2413" spans="1:5" ht="15" x14ac:dyDescent="0.2">
      <c r="A2413" s="60">
        <v>2412</v>
      </c>
      <c r="B2413" s="61">
        <v>13669</v>
      </c>
      <c r="C2413" s="62" t="s">
        <v>10312</v>
      </c>
      <c r="D2413" s="63">
        <v>27</v>
      </c>
      <c r="E2413" s="64" t="s">
        <v>12104</v>
      </c>
    </row>
    <row r="2414" spans="1:5" ht="15" x14ac:dyDescent="0.2">
      <c r="A2414" s="60">
        <v>2413</v>
      </c>
      <c r="B2414" s="61">
        <v>14331</v>
      </c>
      <c r="C2414" s="62" t="s">
        <v>10313</v>
      </c>
      <c r="D2414" s="63">
        <v>28</v>
      </c>
      <c r="E2414" s="65">
        <v>5</v>
      </c>
    </row>
    <row r="2415" spans="1:5" ht="15" x14ac:dyDescent="0.2">
      <c r="A2415" s="60">
        <v>2414</v>
      </c>
      <c r="B2415" s="61">
        <v>14650</v>
      </c>
      <c r="C2415" s="62" t="s">
        <v>10314</v>
      </c>
      <c r="D2415" s="63">
        <v>29</v>
      </c>
      <c r="E2415" s="64" t="s">
        <v>12146</v>
      </c>
    </row>
    <row r="2416" spans="1:5" ht="15" x14ac:dyDescent="0.2">
      <c r="A2416" s="60">
        <v>2415</v>
      </c>
      <c r="B2416" s="61">
        <v>16324</v>
      </c>
      <c r="C2416" s="62" t="s">
        <v>10315</v>
      </c>
      <c r="D2416" s="63">
        <v>30</v>
      </c>
      <c r="E2416" s="64" t="s">
        <v>12138</v>
      </c>
    </row>
    <row r="2417" spans="1:5" ht="15" x14ac:dyDescent="0.2">
      <c r="A2417" s="60">
        <v>2416</v>
      </c>
      <c r="B2417" s="61">
        <v>16532</v>
      </c>
      <c r="C2417" s="62" t="s">
        <v>10316</v>
      </c>
      <c r="D2417" s="63">
        <v>31</v>
      </c>
      <c r="E2417" s="64" t="s">
        <v>12144</v>
      </c>
    </row>
    <row r="2418" spans="1:5" ht="15" x14ac:dyDescent="0.2">
      <c r="A2418" s="60">
        <v>2417</v>
      </c>
      <c r="B2418" s="61">
        <v>16723</v>
      </c>
      <c r="C2418" s="62" t="s">
        <v>8895</v>
      </c>
      <c r="D2418" s="63">
        <v>32</v>
      </c>
      <c r="E2418" s="64" t="s">
        <v>12136</v>
      </c>
    </row>
    <row r="2419" spans="1:5" ht="15" x14ac:dyDescent="0.2">
      <c r="A2419" s="60">
        <v>2418</v>
      </c>
      <c r="B2419" s="61">
        <v>16787</v>
      </c>
      <c r="C2419" s="66" t="s">
        <v>8896</v>
      </c>
      <c r="D2419" s="63">
        <v>33</v>
      </c>
      <c r="E2419" s="64" t="s">
        <v>12146</v>
      </c>
    </row>
    <row r="2420" spans="1:5" ht="15" x14ac:dyDescent="0.2">
      <c r="A2420" s="60">
        <v>2419</v>
      </c>
      <c r="B2420" s="61">
        <v>17497</v>
      </c>
      <c r="C2420" s="62" t="s">
        <v>8897</v>
      </c>
      <c r="D2420" s="63">
        <v>34</v>
      </c>
      <c r="E2420" s="64" t="s">
        <v>12138</v>
      </c>
    </row>
    <row r="2421" spans="1:5" ht="15" x14ac:dyDescent="0.2">
      <c r="A2421" s="60">
        <v>2420</v>
      </c>
      <c r="B2421" s="61">
        <v>17904</v>
      </c>
      <c r="C2421" s="62" t="s">
        <v>8898</v>
      </c>
      <c r="D2421" s="63">
        <v>35</v>
      </c>
      <c r="E2421" s="64" t="s">
        <v>10434</v>
      </c>
    </row>
    <row r="2422" spans="1:5" ht="15" x14ac:dyDescent="0.2">
      <c r="A2422" s="60">
        <v>2421</v>
      </c>
      <c r="B2422" s="61">
        <v>17930</v>
      </c>
      <c r="C2422" s="62" t="s">
        <v>8899</v>
      </c>
      <c r="D2422" s="63">
        <v>36</v>
      </c>
      <c r="E2422" s="64" t="s">
        <v>12144</v>
      </c>
    </row>
    <row r="2423" spans="1:5" ht="15" x14ac:dyDescent="0.2">
      <c r="A2423" s="60">
        <v>2422</v>
      </c>
      <c r="B2423" s="61">
        <v>18058</v>
      </c>
      <c r="C2423" s="62" t="s">
        <v>8900</v>
      </c>
      <c r="D2423" s="63">
        <v>37</v>
      </c>
      <c r="E2423" s="64" t="s">
        <v>12153</v>
      </c>
    </row>
    <row r="2424" spans="1:5" ht="15" x14ac:dyDescent="0.2">
      <c r="A2424" s="60">
        <v>2423</v>
      </c>
      <c r="B2424" s="61">
        <v>18715</v>
      </c>
      <c r="C2424" s="62" t="s">
        <v>10328</v>
      </c>
      <c r="D2424" s="63">
        <v>38</v>
      </c>
      <c r="E2424" s="64" t="s">
        <v>13766</v>
      </c>
    </row>
    <row r="2425" spans="1:5" ht="15" x14ac:dyDescent="0.2">
      <c r="A2425" s="60">
        <v>2424</v>
      </c>
      <c r="B2425" s="61">
        <v>18971</v>
      </c>
      <c r="C2425" s="62" t="s">
        <v>10329</v>
      </c>
      <c r="D2425" s="63">
        <v>39</v>
      </c>
      <c r="E2425" s="64" t="s">
        <v>12146</v>
      </c>
    </row>
    <row r="2426" spans="1:5" ht="15" x14ac:dyDescent="0.2">
      <c r="A2426" s="60">
        <v>2425</v>
      </c>
      <c r="B2426" s="61">
        <v>19034</v>
      </c>
      <c r="C2426" s="62" t="s">
        <v>10330</v>
      </c>
      <c r="D2426" s="63">
        <v>40</v>
      </c>
      <c r="E2426" s="64" t="s">
        <v>12146</v>
      </c>
    </row>
    <row r="2427" spans="1:5" ht="15" x14ac:dyDescent="0.2">
      <c r="A2427" s="60">
        <v>2426</v>
      </c>
      <c r="B2427" s="61">
        <v>19328</v>
      </c>
      <c r="C2427" s="62" t="s">
        <v>10331</v>
      </c>
      <c r="D2427" s="63">
        <v>41</v>
      </c>
      <c r="E2427" s="64" t="s">
        <v>11001</v>
      </c>
    </row>
    <row r="2428" spans="1:5" ht="15" x14ac:dyDescent="0.2">
      <c r="A2428" s="60">
        <v>2427</v>
      </c>
      <c r="B2428" s="61">
        <v>19707</v>
      </c>
      <c r="C2428" s="62" t="s">
        <v>10332</v>
      </c>
      <c r="D2428" s="63">
        <v>42</v>
      </c>
      <c r="E2428" s="65">
        <v>2</v>
      </c>
    </row>
    <row r="2429" spans="1:5" ht="15" x14ac:dyDescent="0.2">
      <c r="A2429" s="60">
        <v>2428</v>
      </c>
      <c r="B2429" s="61">
        <v>19769</v>
      </c>
      <c r="C2429" s="62" t="s">
        <v>13078</v>
      </c>
      <c r="D2429" s="63">
        <v>43</v>
      </c>
      <c r="E2429" s="64" t="s">
        <v>14951</v>
      </c>
    </row>
    <row r="2430" spans="1:5" ht="15" x14ac:dyDescent="0.2">
      <c r="A2430" s="60">
        <v>2429</v>
      </c>
      <c r="B2430" s="61">
        <v>11862</v>
      </c>
      <c r="C2430" s="62" t="s">
        <v>13079</v>
      </c>
      <c r="D2430" s="63">
        <v>1</v>
      </c>
      <c r="E2430" s="65">
        <v>2</v>
      </c>
    </row>
    <row r="2431" spans="1:5" ht="15" x14ac:dyDescent="0.2">
      <c r="A2431" s="60">
        <v>2430</v>
      </c>
      <c r="B2431" s="61">
        <v>12410</v>
      </c>
      <c r="C2431" s="62" t="s">
        <v>13080</v>
      </c>
      <c r="D2431" s="63">
        <v>2</v>
      </c>
      <c r="E2431" s="64" t="s">
        <v>12144</v>
      </c>
    </row>
    <row r="2432" spans="1:5" ht="15" x14ac:dyDescent="0.2">
      <c r="A2432" s="60">
        <v>2431</v>
      </c>
      <c r="B2432" s="61">
        <v>12428</v>
      </c>
      <c r="C2432" s="62" t="s">
        <v>13081</v>
      </c>
      <c r="D2432" s="63">
        <v>3</v>
      </c>
      <c r="E2432" s="64" t="s">
        <v>12144</v>
      </c>
    </row>
    <row r="2433" spans="1:5" ht="15" x14ac:dyDescent="0.2">
      <c r="A2433" s="60">
        <v>2432</v>
      </c>
      <c r="B2433" s="61">
        <v>13538</v>
      </c>
      <c r="C2433" s="62" t="s">
        <v>13082</v>
      </c>
      <c r="D2433" s="63">
        <v>4</v>
      </c>
      <c r="E2433" s="64" t="s">
        <v>13766</v>
      </c>
    </row>
    <row r="2434" spans="1:5" ht="15" x14ac:dyDescent="0.2">
      <c r="A2434" s="60">
        <v>2433</v>
      </c>
      <c r="B2434" s="61">
        <v>13608</v>
      </c>
      <c r="C2434" s="62" t="s">
        <v>13083</v>
      </c>
      <c r="D2434" s="63">
        <v>5</v>
      </c>
      <c r="E2434" s="65">
        <v>3</v>
      </c>
    </row>
    <row r="2435" spans="1:5" ht="15" x14ac:dyDescent="0.2">
      <c r="A2435" s="60">
        <v>2434</v>
      </c>
      <c r="B2435" s="61">
        <v>13691</v>
      </c>
      <c r="C2435" s="62" t="s">
        <v>11132</v>
      </c>
      <c r="D2435" s="63">
        <v>6</v>
      </c>
      <c r="E2435" s="64" t="s">
        <v>12146</v>
      </c>
    </row>
    <row r="2436" spans="1:5" ht="15" x14ac:dyDescent="0.2">
      <c r="A2436" s="60">
        <v>2435</v>
      </c>
      <c r="B2436" s="61">
        <v>13798</v>
      </c>
      <c r="C2436" s="62" t="s">
        <v>11133</v>
      </c>
      <c r="D2436" s="63">
        <v>7</v>
      </c>
      <c r="E2436" s="64" t="s">
        <v>13766</v>
      </c>
    </row>
    <row r="2437" spans="1:5" ht="15" x14ac:dyDescent="0.2">
      <c r="A2437" s="60">
        <v>2436</v>
      </c>
      <c r="B2437" s="61">
        <v>13819</v>
      </c>
      <c r="C2437" s="62" t="s">
        <v>11134</v>
      </c>
      <c r="D2437" s="63">
        <v>8</v>
      </c>
      <c r="E2437" s="64" t="s">
        <v>13766</v>
      </c>
    </row>
    <row r="2438" spans="1:5" ht="15" x14ac:dyDescent="0.2">
      <c r="A2438" s="60">
        <v>2437</v>
      </c>
      <c r="B2438" s="61">
        <v>13897</v>
      </c>
      <c r="C2438" s="62" t="s">
        <v>11135</v>
      </c>
      <c r="D2438" s="63">
        <v>9</v>
      </c>
      <c r="E2438" s="64" t="s">
        <v>13766</v>
      </c>
    </row>
    <row r="2439" spans="1:5" ht="15" x14ac:dyDescent="0.2">
      <c r="A2439" s="60">
        <v>2438</v>
      </c>
      <c r="B2439" s="61">
        <v>14245</v>
      </c>
      <c r="C2439" s="62" t="s">
        <v>11136</v>
      </c>
      <c r="D2439" s="63">
        <v>10</v>
      </c>
      <c r="E2439" s="64" t="s">
        <v>13766</v>
      </c>
    </row>
    <row r="2440" spans="1:5" ht="15" x14ac:dyDescent="0.2">
      <c r="A2440" s="60">
        <v>2439</v>
      </c>
      <c r="B2440" s="61">
        <v>15119</v>
      </c>
      <c r="C2440" s="62" t="s">
        <v>12530</v>
      </c>
      <c r="D2440" s="63">
        <v>11</v>
      </c>
      <c r="E2440" s="65">
        <v>3</v>
      </c>
    </row>
    <row r="2441" spans="1:5" ht="15" x14ac:dyDescent="0.2">
      <c r="A2441" s="60">
        <v>2440</v>
      </c>
      <c r="B2441" s="61">
        <v>15387</v>
      </c>
      <c r="C2441" s="62" t="s">
        <v>12531</v>
      </c>
      <c r="D2441" s="63">
        <v>12</v>
      </c>
      <c r="E2441" s="64" t="s">
        <v>14954</v>
      </c>
    </row>
    <row r="2442" spans="1:5" ht="15" x14ac:dyDescent="0.2">
      <c r="A2442" s="60">
        <v>2441</v>
      </c>
      <c r="B2442" s="61">
        <v>15426</v>
      </c>
      <c r="C2442" s="62" t="s">
        <v>12532</v>
      </c>
      <c r="D2442" s="63">
        <v>13</v>
      </c>
      <c r="E2442" s="64" t="s">
        <v>12144</v>
      </c>
    </row>
    <row r="2443" spans="1:5" ht="15" x14ac:dyDescent="0.2">
      <c r="A2443" s="60">
        <v>2442</v>
      </c>
      <c r="B2443" s="61">
        <v>15902</v>
      </c>
      <c r="C2443" s="62" t="s">
        <v>12533</v>
      </c>
      <c r="D2443" s="63">
        <v>14</v>
      </c>
      <c r="E2443" s="64" t="s">
        <v>12146</v>
      </c>
    </row>
    <row r="2444" spans="1:5" ht="15" x14ac:dyDescent="0.2">
      <c r="A2444" s="60">
        <v>2443</v>
      </c>
      <c r="B2444" s="61">
        <v>16320</v>
      </c>
      <c r="C2444" s="62" t="s">
        <v>12534</v>
      </c>
      <c r="D2444" s="63">
        <v>15</v>
      </c>
      <c r="E2444" s="64" t="s">
        <v>12140</v>
      </c>
    </row>
    <row r="2445" spans="1:5" ht="15" x14ac:dyDescent="0.2">
      <c r="A2445" s="60">
        <v>2444</v>
      </c>
      <c r="B2445" s="61">
        <v>16369</v>
      </c>
      <c r="C2445" s="62" t="s">
        <v>12535</v>
      </c>
      <c r="D2445" s="63">
        <v>16</v>
      </c>
      <c r="E2445" s="65">
        <v>2</v>
      </c>
    </row>
    <row r="2446" spans="1:5" ht="15" x14ac:dyDescent="0.2">
      <c r="A2446" s="60">
        <v>2445</v>
      </c>
      <c r="B2446" s="61">
        <v>17385</v>
      </c>
      <c r="C2446" s="62" t="s">
        <v>12536</v>
      </c>
      <c r="D2446" s="63">
        <v>17</v>
      </c>
      <c r="E2446" s="64" t="s">
        <v>12140</v>
      </c>
    </row>
    <row r="2447" spans="1:5" ht="15" x14ac:dyDescent="0.2">
      <c r="A2447" s="60">
        <v>2446</v>
      </c>
      <c r="B2447" s="61">
        <v>17908</v>
      </c>
      <c r="C2447" s="62" t="s">
        <v>12537</v>
      </c>
      <c r="D2447" s="63">
        <v>18</v>
      </c>
      <c r="E2447" s="64" t="s">
        <v>13647</v>
      </c>
    </row>
    <row r="2448" spans="1:5" ht="15" x14ac:dyDescent="0.2">
      <c r="A2448" s="60">
        <v>2447</v>
      </c>
      <c r="B2448" s="61">
        <v>18224</v>
      </c>
      <c r="C2448" s="62" t="s">
        <v>12538</v>
      </c>
      <c r="D2448" s="63">
        <v>19</v>
      </c>
      <c r="E2448" s="64" t="s">
        <v>12144</v>
      </c>
    </row>
    <row r="2449" spans="1:5" ht="15" x14ac:dyDescent="0.2">
      <c r="A2449" s="60">
        <v>2448</v>
      </c>
      <c r="B2449" s="61">
        <v>18380</v>
      </c>
      <c r="C2449" s="62" t="s">
        <v>12539</v>
      </c>
      <c r="D2449" s="63">
        <v>20</v>
      </c>
      <c r="E2449" s="65">
        <v>3</v>
      </c>
    </row>
    <row r="2450" spans="1:5" ht="15" x14ac:dyDescent="0.2">
      <c r="A2450" s="60">
        <v>2449</v>
      </c>
      <c r="B2450" s="61">
        <v>19141</v>
      </c>
      <c r="C2450" s="62" t="s">
        <v>12540</v>
      </c>
      <c r="D2450" s="63">
        <v>21</v>
      </c>
      <c r="E2450" s="64" t="s">
        <v>12140</v>
      </c>
    </row>
    <row r="2451" spans="1:5" ht="15" x14ac:dyDescent="0.2">
      <c r="A2451" s="60">
        <v>2450</v>
      </c>
      <c r="B2451" s="61">
        <v>19268</v>
      </c>
      <c r="C2451" s="62" t="s">
        <v>12541</v>
      </c>
      <c r="D2451" s="63">
        <v>22</v>
      </c>
      <c r="E2451" s="65">
        <v>2</v>
      </c>
    </row>
    <row r="2452" spans="1:5" ht="15" x14ac:dyDescent="0.2">
      <c r="A2452" s="60">
        <v>2451</v>
      </c>
      <c r="B2452" s="61">
        <v>19288</v>
      </c>
      <c r="C2452" s="62" t="s">
        <v>12542</v>
      </c>
      <c r="D2452" s="63">
        <v>23</v>
      </c>
      <c r="E2452" s="65">
        <v>3</v>
      </c>
    </row>
    <row r="2453" spans="1:5" ht="15" x14ac:dyDescent="0.2">
      <c r="A2453" s="60">
        <v>2452</v>
      </c>
      <c r="B2453" s="61">
        <v>19386</v>
      </c>
      <c r="C2453" s="62" t="s">
        <v>12543</v>
      </c>
      <c r="D2453" s="63">
        <v>24</v>
      </c>
      <c r="E2453" s="64" t="s">
        <v>12144</v>
      </c>
    </row>
    <row r="2454" spans="1:5" ht="15" x14ac:dyDescent="0.2">
      <c r="A2454" s="60">
        <v>2453</v>
      </c>
      <c r="B2454" s="61">
        <v>19646</v>
      </c>
      <c r="C2454" s="62" t="s">
        <v>12544</v>
      </c>
      <c r="D2454" s="63">
        <v>25</v>
      </c>
      <c r="E2454" s="64" t="s">
        <v>12144</v>
      </c>
    </row>
    <row r="2455" spans="1:5" ht="15" x14ac:dyDescent="0.2">
      <c r="A2455" s="60">
        <v>2454</v>
      </c>
      <c r="B2455" s="61">
        <v>12097</v>
      </c>
      <c r="C2455" s="66" t="s">
        <v>12545</v>
      </c>
      <c r="D2455" s="63">
        <v>1</v>
      </c>
      <c r="E2455" s="64" t="s">
        <v>12146</v>
      </c>
    </row>
    <row r="2456" spans="1:5" ht="15" x14ac:dyDescent="0.2">
      <c r="A2456" s="60">
        <v>2455</v>
      </c>
      <c r="B2456" s="61">
        <v>12823</v>
      </c>
      <c r="C2456" s="62" t="s">
        <v>12546</v>
      </c>
      <c r="D2456" s="63">
        <v>2</v>
      </c>
      <c r="E2456" s="65">
        <v>3</v>
      </c>
    </row>
    <row r="2457" spans="1:5" ht="15" x14ac:dyDescent="0.2">
      <c r="A2457" s="60">
        <v>2456</v>
      </c>
      <c r="B2457" s="61">
        <v>12825</v>
      </c>
      <c r="C2457" s="62" t="s">
        <v>12547</v>
      </c>
      <c r="D2457" s="63">
        <v>3</v>
      </c>
      <c r="E2457" s="65">
        <v>3</v>
      </c>
    </row>
    <row r="2458" spans="1:5" ht="15" x14ac:dyDescent="0.2">
      <c r="A2458" s="60">
        <v>2457</v>
      </c>
      <c r="B2458" s="61">
        <v>13018</v>
      </c>
      <c r="C2458" s="62" t="s">
        <v>12548</v>
      </c>
      <c r="D2458" s="63">
        <v>4</v>
      </c>
      <c r="E2458" s="65">
        <v>4</v>
      </c>
    </row>
    <row r="2459" spans="1:5" ht="15" x14ac:dyDescent="0.2">
      <c r="A2459" s="60">
        <v>2458</v>
      </c>
      <c r="B2459" s="61">
        <v>13923</v>
      </c>
      <c r="C2459" s="62" t="s">
        <v>11690</v>
      </c>
      <c r="D2459" s="63">
        <v>5</v>
      </c>
      <c r="E2459" s="64" t="s">
        <v>11050</v>
      </c>
    </row>
    <row r="2460" spans="1:5" ht="15" x14ac:dyDescent="0.2">
      <c r="A2460" s="60">
        <v>2459</v>
      </c>
      <c r="B2460" s="61">
        <v>14031</v>
      </c>
      <c r="C2460" s="62" t="s">
        <v>11691</v>
      </c>
      <c r="D2460" s="63">
        <v>6</v>
      </c>
      <c r="E2460" s="64" t="s">
        <v>12104</v>
      </c>
    </row>
    <row r="2461" spans="1:5" ht="15" x14ac:dyDescent="0.2">
      <c r="A2461" s="60">
        <v>2460</v>
      </c>
      <c r="B2461" s="61">
        <v>14257</v>
      </c>
      <c r="C2461" s="62" t="s">
        <v>11692</v>
      </c>
      <c r="D2461" s="63">
        <v>7</v>
      </c>
      <c r="E2461" s="64" t="s">
        <v>12106</v>
      </c>
    </row>
    <row r="2462" spans="1:5" ht="15" x14ac:dyDescent="0.2">
      <c r="A2462" s="60">
        <v>2461</v>
      </c>
      <c r="B2462" s="61">
        <v>14259</v>
      </c>
      <c r="C2462" s="62" t="s">
        <v>11693</v>
      </c>
      <c r="D2462" s="63">
        <v>8</v>
      </c>
      <c r="E2462" s="64" t="s">
        <v>12153</v>
      </c>
    </row>
    <row r="2463" spans="1:5" ht="15" x14ac:dyDescent="0.2">
      <c r="A2463" s="60">
        <v>2462</v>
      </c>
      <c r="B2463" s="61">
        <v>14666</v>
      </c>
      <c r="C2463" s="62" t="s">
        <v>11694</v>
      </c>
      <c r="D2463" s="63">
        <v>9</v>
      </c>
      <c r="E2463" s="64" t="s">
        <v>12106</v>
      </c>
    </row>
    <row r="2464" spans="1:5" ht="15" x14ac:dyDescent="0.2">
      <c r="A2464" s="60">
        <v>2463</v>
      </c>
      <c r="B2464" s="61">
        <v>15404</v>
      </c>
      <c r="C2464" s="62" t="s">
        <v>11695</v>
      </c>
      <c r="D2464" s="63">
        <v>10</v>
      </c>
      <c r="E2464" s="64" t="s">
        <v>12146</v>
      </c>
    </row>
    <row r="2465" spans="1:5" ht="15" x14ac:dyDescent="0.2">
      <c r="A2465" s="60">
        <v>2464</v>
      </c>
      <c r="B2465" s="61">
        <v>15553</v>
      </c>
      <c r="C2465" s="62" t="s">
        <v>11696</v>
      </c>
      <c r="D2465" s="63">
        <v>11</v>
      </c>
      <c r="E2465" s="64" t="s">
        <v>12106</v>
      </c>
    </row>
    <row r="2466" spans="1:5" ht="15" x14ac:dyDescent="0.2">
      <c r="A2466" s="60">
        <v>2465</v>
      </c>
      <c r="B2466" s="61">
        <v>15693</v>
      </c>
      <c r="C2466" s="62" t="s">
        <v>11697</v>
      </c>
      <c r="D2466" s="63">
        <v>12</v>
      </c>
      <c r="E2466" s="65">
        <v>4</v>
      </c>
    </row>
    <row r="2467" spans="1:5" ht="15" x14ac:dyDescent="0.2">
      <c r="A2467" s="60">
        <v>2466</v>
      </c>
      <c r="B2467" s="61">
        <v>15759</v>
      </c>
      <c r="C2467" s="62" t="s">
        <v>11698</v>
      </c>
      <c r="D2467" s="63">
        <v>13</v>
      </c>
      <c r="E2467" s="64" t="s">
        <v>13721</v>
      </c>
    </row>
    <row r="2468" spans="1:5" ht="15" x14ac:dyDescent="0.2">
      <c r="A2468" s="60">
        <v>2467</v>
      </c>
      <c r="B2468" s="61">
        <v>15822</v>
      </c>
      <c r="C2468" s="62" t="s">
        <v>11699</v>
      </c>
      <c r="D2468" s="63">
        <v>14</v>
      </c>
      <c r="E2468" s="64" t="s">
        <v>12151</v>
      </c>
    </row>
    <row r="2469" spans="1:5" ht="15" x14ac:dyDescent="0.2">
      <c r="A2469" s="60">
        <v>2468</v>
      </c>
      <c r="B2469" s="61">
        <v>15878</v>
      </c>
      <c r="C2469" s="62" t="s">
        <v>11700</v>
      </c>
      <c r="D2469" s="63">
        <v>15</v>
      </c>
      <c r="E2469" s="65">
        <v>3</v>
      </c>
    </row>
    <row r="2470" spans="1:5" ht="15" x14ac:dyDescent="0.2">
      <c r="A2470" s="60">
        <v>2469</v>
      </c>
      <c r="B2470" s="61">
        <v>16081</v>
      </c>
      <c r="C2470" s="62" t="s">
        <v>12552</v>
      </c>
      <c r="D2470" s="63">
        <v>16</v>
      </c>
      <c r="E2470" s="64" t="s">
        <v>12138</v>
      </c>
    </row>
    <row r="2471" spans="1:5" ht="15" x14ac:dyDescent="0.2">
      <c r="A2471" s="60">
        <v>2470</v>
      </c>
      <c r="B2471" s="61">
        <v>16085</v>
      </c>
      <c r="C2471" s="62" t="s">
        <v>14034</v>
      </c>
      <c r="D2471" s="63">
        <v>17</v>
      </c>
      <c r="E2471" s="64" t="s">
        <v>12153</v>
      </c>
    </row>
    <row r="2472" spans="1:5" ht="15" x14ac:dyDescent="0.2">
      <c r="A2472" s="60">
        <v>2471</v>
      </c>
      <c r="B2472" s="61">
        <v>16273</v>
      </c>
      <c r="C2472" s="62" t="s">
        <v>14035</v>
      </c>
      <c r="D2472" s="63">
        <v>18</v>
      </c>
      <c r="E2472" s="64" t="s">
        <v>12146</v>
      </c>
    </row>
    <row r="2473" spans="1:5" ht="15" x14ac:dyDescent="0.2">
      <c r="A2473" s="60">
        <v>2472</v>
      </c>
      <c r="B2473" s="61">
        <v>16661</v>
      </c>
      <c r="C2473" s="62" t="s">
        <v>14036</v>
      </c>
      <c r="D2473" s="63">
        <v>19</v>
      </c>
      <c r="E2473" s="65">
        <v>4</v>
      </c>
    </row>
    <row r="2474" spans="1:5" ht="15" x14ac:dyDescent="0.2">
      <c r="A2474" s="60">
        <v>2473</v>
      </c>
      <c r="B2474" s="61">
        <v>17150</v>
      </c>
      <c r="C2474" s="62" t="s">
        <v>14037</v>
      </c>
      <c r="D2474" s="63">
        <v>20</v>
      </c>
      <c r="E2474" s="64" t="s">
        <v>12138</v>
      </c>
    </row>
    <row r="2475" spans="1:5" ht="15" x14ac:dyDescent="0.2">
      <c r="A2475" s="60">
        <v>2474</v>
      </c>
      <c r="B2475" s="61">
        <v>17610</v>
      </c>
      <c r="C2475" s="62" t="s">
        <v>14038</v>
      </c>
      <c r="D2475" s="63">
        <v>21</v>
      </c>
      <c r="E2475" s="65">
        <v>2</v>
      </c>
    </row>
    <row r="2476" spans="1:5" ht="15" x14ac:dyDescent="0.2">
      <c r="A2476" s="60">
        <v>2475</v>
      </c>
      <c r="B2476" s="61">
        <v>18547</v>
      </c>
      <c r="C2476" s="62" t="s">
        <v>14039</v>
      </c>
      <c r="D2476" s="63">
        <v>22</v>
      </c>
      <c r="E2476" s="64" t="s">
        <v>12138</v>
      </c>
    </row>
    <row r="2477" spans="1:5" ht="15" x14ac:dyDescent="0.2">
      <c r="A2477" s="60">
        <v>2476</v>
      </c>
      <c r="B2477" s="61">
        <v>19238</v>
      </c>
      <c r="C2477" s="62" t="s">
        <v>14040</v>
      </c>
      <c r="D2477" s="63">
        <v>23</v>
      </c>
      <c r="E2477" s="64" t="s">
        <v>12159</v>
      </c>
    </row>
    <row r="2478" spans="1:5" ht="15" x14ac:dyDescent="0.2">
      <c r="A2478" s="60">
        <v>2477</v>
      </c>
      <c r="B2478" s="61">
        <v>19921</v>
      </c>
      <c r="C2478" s="62" t="s">
        <v>14041</v>
      </c>
      <c r="D2478" s="63">
        <v>24</v>
      </c>
      <c r="E2478" s="64" t="s">
        <v>12104</v>
      </c>
    </row>
    <row r="2479" spans="1:5" ht="15" x14ac:dyDescent="0.2">
      <c r="A2479" s="60">
        <v>2478</v>
      </c>
      <c r="B2479" s="61">
        <v>12445</v>
      </c>
      <c r="C2479" s="62" t="s">
        <v>14042</v>
      </c>
      <c r="D2479" s="63">
        <v>1</v>
      </c>
      <c r="E2479" s="64" t="s">
        <v>12146</v>
      </c>
    </row>
    <row r="2480" spans="1:5" ht="15" x14ac:dyDescent="0.2">
      <c r="A2480" s="60">
        <v>2479</v>
      </c>
      <c r="B2480" s="61">
        <v>15331</v>
      </c>
      <c r="C2480" s="62" t="s">
        <v>14043</v>
      </c>
      <c r="D2480" s="63">
        <v>2</v>
      </c>
      <c r="E2480" s="64" t="s">
        <v>12144</v>
      </c>
    </row>
    <row r="2481" spans="1:5" ht="15" x14ac:dyDescent="0.2">
      <c r="A2481" s="60">
        <v>2480</v>
      </c>
      <c r="B2481" s="61">
        <v>17172</v>
      </c>
      <c r="C2481" s="62" t="s">
        <v>14044</v>
      </c>
      <c r="D2481" s="63">
        <v>3</v>
      </c>
      <c r="E2481" s="64" t="s">
        <v>14951</v>
      </c>
    </row>
    <row r="2482" spans="1:5" ht="15" x14ac:dyDescent="0.2">
      <c r="A2482" s="60">
        <v>2481</v>
      </c>
      <c r="B2482" s="61">
        <v>17200</v>
      </c>
      <c r="C2482" s="62" t="s">
        <v>14045</v>
      </c>
      <c r="D2482" s="63">
        <v>4</v>
      </c>
      <c r="E2482" s="64" t="s">
        <v>12144</v>
      </c>
    </row>
    <row r="2483" spans="1:5" ht="15" x14ac:dyDescent="0.2">
      <c r="A2483" s="60">
        <v>2482</v>
      </c>
      <c r="B2483" s="61">
        <v>17945</v>
      </c>
      <c r="C2483" s="62" t="s">
        <v>14046</v>
      </c>
      <c r="D2483" s="63">
        <v>5</v>
      </c>
      <c r="E2483" s="64" t="s">
        <v>12140</v>
      </c>
    </row>
    <row r="2484" spans="1:5" ht="15" x14ac:dyDescent="0.2">
      <c r="A2484" s="60">
        <v>2483</v>
      </c>
      <c r="B2484" s="61">
        <v>18239</v>
      </c>
      <c r="C2484" s="62" t="s">
        <v>14047</v>
      </c>
      <c r="D2484" s="63">
        <v>6</v>
      </c>
      <c r="E2484" s="65">
        <v>2</v>
      </c>
    </row>
    <row r="2485" spans="1:5" ht="15" x14ac:dyDescent="0.2">
      <c r="A2485" s="60">
        <v>2484</v>
      </c>
      <c r="B2485" s="61">
        <v>18241</v>
      </c>
      <c r="C2485" s="62" t="s">
        <v>14048</v>
      </c>
      <c r="D2485" s="63">
        <v>7</v>
      </c>
      <c r="E2485" s="64" t="s">
        <v>12142</v>
      </c>
    </row>
    <row r="2486" spans="1:5" ht="15" x14ac:dyDescent="0.2">
      <c r="A2486" s="60">
        <v>2485</v>
      </c>
      <c r="B2486" s="61">
        <v>19713</v>
      </c>
      <c r="C2486" s="62" t="s">
        <v>14049</v>
      </c>
      <c r="D2486" s="63">
        <v>8</v>
      </c>
      <c r="E2486" s="64" t="s">
        <v>13647</v>
      </c>
    </row>
    <row r="2487" spans="1:5" ht="15" x14ac:dyDescent="0.2">
      <c r="A2487" s="60">
        <v>2486</v>
      </c>
      <c r="B2487" s="61">
        <v>10899</v>
      </c>
      <c r="C2487" s="62" t="s">
        <v>14050</v>
      </c>
      <c r="D2487" s="63">
        <v>1</v>
      </c>
      <c r="E2487" s="64" t="s">
        <v>13766</v>
      </c>
    </row>
    <row r="2488" spans="1:5" ht="15" x14ac:dyDescent="0.2">
      <c r="A2488" s="60">
        <v>2487</v>
      </c>
      <c r="B2488" s="61">
        <v>11761</v>
      </c>
      <c r="C2488" s="62" t="s">
        <v>14051</v>
      </c>
      <c r="D2488" s="63">
        <v>2</v>
      </c>
      <c r="E2488" s="64" t="s">
        <v>12144</v>
      </c>
    </row>
    <row r="2489" spans="1:5" ht="15" x14ac:dyDescent="0.2">
      <c r="A2489" s="60">
        <v>2488</v>
      </c>
      <c r="B2489" s="61">
        <v>12005</v>
      </c>
      <c r="C2489" s="62" t="s">
        <v>14052</v>
      </c>
      <c r="D2489" s="63">
        <v>3</v>
      </c>
      <c r="E2489" s="64" t="s">
        <v>12144</v>
      </c>
    </row>
    <row r="2490" spans="1:5" ht="15" x14ac:dyDescent="0.2">
      <c r="A2490" s="60">
        <v>2489</v>
      </c>
      <c r="B2490" s="61">
        <v>12006</v>
      </c>
      <c r="C2490" s="62" t="s">
        <v>14053</v>
      </c>
      <c r="D2490" s="63">
        <v>4</v>
      </c>
      <c r="E2490" s="64" t="s">
        <v>12140</v>
      </c>
    </row>
    <row r="2491" spans="1:5" ht="15" x14ac:dyDescent="0.2">
      <c r="A2491" s="60">
        <v>2490</v>
      </c>
      <c r="B2491" s="61">
        <v>12216</v>
      </c>
      <c r="C2491" s="66" t="s">
        <v>12565</v>
      </c>
      <c r="D2491" s="63">
        <v>5</v>
      </c>
      <c r="E2491" s="65">
        <v>3</v>
      </c>
    </row>
    <row r="2492" spans="1:5" ht="15" x14ac:dyDescent="0.2">
      <c r="A2492" s="60">
        <v>2491</v>
      </c>
      <c r="B2492" s="61">
        <v>12288</v>
      </c>
      <c r="C2492" s="62" t="s">
        <v>12566</v>
      </c>
      <c r="D2492" s="63">
        <v>6</v>
      </c>
      <c r="E2492" s="64" t="s">
        <v>12146</v>
      </c>
    </row>
    <row r="2493" spans="1:5" ht="15" x14ac:dyDescent="0.2">
      <c r="A2493" s="60">
        <v>2492</v>
      </c>
      <c r="B2493" s="61">
        <v>12374</v>
      </c>
      <c r="C2493" s="62" t="s">
        <v>12567</v>
      </c>
      <c r="D2493" s="63">
        <v>7</v>
      </c>
      <c r="E2493" s="64" t="s">
        <v>12146</v>
      </c>
    </row>
    <row r="2494" spans="1:5" ht="15" x14ac:dyDescent="0.2">
      <c r="A2494" s="60">
        <v>2493</v>
      </c>
      <c r="B2494" s="61">
        <v>12650</v>
      </c>
      <c r="C2494" s="62" t="s">
        <v>12568</v>
      </c>
      <c r="D2494" s="63">
        <v>8</v>
      </c>
      <c r="E2494" s="64" t="s">
        <v>10434</v>
      </c>
    </row>
    <row r="2495" spans="1:5" ht="15" x14ac:dyDescent="0.2">
      <c r="A2495" s="60">
        <v>2494</v>
      </c>
      <c r="B2495" s="61">
        <v>14936</v>
      </c>
      <c r="C2495" s="62" t="s">
        <v>11713</v>
      </c>
      <c r="D2495" s="63">
        <v>10</v>
      </c>
      <c r="E2495" s="64" t="s">
        <v>13766</v>
      </c>
    </row>
    <row r="2496" spans="1:5" ht="15" x14ac:dyDescent="0.2">
      <c r="A2496" s="60">
        <v>2495</v>
      </c>
      <c r="B2496" s="61">
        <v>16529</v>
      </c>
      <c r="C2496" s="62" t="s">
        <v>11714</v>
      </c>
      <c r="D2496" s="63">
        <v>11</v>
      </c>
      <c r="E2496" s="65">
        <v>3</v>
      </c>
    </row>
    <row r="2497" spans="1:5" ht="15" x14ac:dyDescent="0.2">
      <c r="A2497" s="60">
        <v>2496</v>
      </c>
      <c r="B2497" s="61">
        <v>16993</v>
      </c>
      <c r="C2497" s="62" t="s">
        <v>13139</v>
      </c>
      <c r="D2497" s="63">
        <v>12</v>
      </c>
      <c r="E2497" s="64" t="s">
        <v>13766</v>
      </c>
    </row>
    <row r="2498" spans="1:5" ht="15" x14ac:dyDescent="0.2">
      <c r="A2498" s="60">
        <v>2497</v>
      </c>
      <c r="B2498" s="61">
        <v>18121</v>
      </c>
      <c r="C2498" s="62" t="s">
        <v>13140</v>
      </c>
      <c r="D2498" s="63">
        <v>13</v>
      </c>
      <c r="E2498" s="65">
        <v>3</v>
      </c>
    </row>
    <row r="2499" spans="1:5" ht="15" x14ac:dyDescent="0.2">
      <c r="A2499" s="60">
        <v>2498</v>
      </c>
      <c r="B2499" s="61">
        <v>19444</v>
      </c>
      <c r="C2499" s="62" t="s">
        <v>13141</v>
      </c>
      <c r="D2499" s="63">
        <v>14</v>
      </c>
      <c r="E2499" s="65">
        <v>3</v>
      </c>
    </row>
    <row r="2500" spans="1:5" ht="15" x14ac:dyDescent="0.2">
      <c r="A2500" s="60">
        <v>2499</v>
      </c>
      <c r="B2500" s="61">
        <v>12982</v>
      </c>
      <c r="C2500" s="62" t="s">
        <v>13142</v>
      </c>
      <c r="D2500" s="63">
        <v>1</v>
      </c>
      <c r="E2500" s="64" t="s">
        <v>14951</v>
      </c>
    </row>
    <row r="2501" spans="1:5" ht="15" x14ac:dyDescent="0.2">
      <c r="A2501" s="60">
        <v>2500</v>
      </c>
      <c r="B2501" s="61">
        <v>13796</v>
      </c>
      <c r="C2501" s="66" t="s">
        <v>13143</v>
      </c>
      <c r="D2501" s="63">
        <v>2</v>
      </c>
      <c r="E2501" s="64" t="s">
        <v>13680</v>
      </c>
    </row>
    <row r="2502" spans="1:5" ht="15" x14ac:dyDescent="0.2">
      <c r="A2502" s="60">
        <v>2501</v>
      </c>
      <c r="B2502" s="61">
        <v>16435</v>
      </c>
      <c r="C2502" s="66" t="s">
        <v>13144</v>
      </c>
      <c r="D2502" s="63">
        <v>3</v>
      </c>
      <c r="E2502" s="64" t="s">
        <v>13145</v>
      </c>
    </row>
    <row r="2503" spans="1:5" ht="15" x14ac:dyDescent="0.2">
      <c r="A2503" s="60">
        <v>2502</v>
      </c>
      <c r="B2503" s="61">
        <v>16773</v>
      </c>
      <c r="C2503" s="62" t="s">
        <v>13146</v>
      </c>
      <c r="D2503" s="63">
        <v>4</v>
      </c>
      <c r="E2503" s="64" t="s">
        <v>14954</v>
      </c>
    </row>
    <row r="2504" spans="1:5" ht="15" x14ac:dyDescent="0.2">
      <c r="A2504" s="60">
        <v>2503</v>
      </c>
      <c r="B2504" s="61">
        <v>18528</v>
      </c>
      <c r="C2504" s="62" t="s">
        <v>13147</v>
      </c>
      <c r="D2504" s="63">
        <v>5</v>
      </c>
      <c r="E2504" s="64" t="s">
        <v>12151</v>
      </c>
    </row>
    <row r="2505" spans="1:5" ht="15" x14ac:dyDescent="0.2">
      <c r="A2505" s="60">
        <v>2504</v>
      </c>
      <c r="B2505" s="61">
        <v>19204</v>
      </c>
      <c r="C2505" s="62" t="s">
        <v>13148</v>
      </c>
      <c r="D2505" s="63">
        <v>6</v>
      </c>
      <c r="E2505" s="64" t="s">
        <v>12151</v>
      </c>
    </row>
    <row r="2506" spans="1:5" ht="15" x14ac:dyDescent="0.2">
      <c r="A2506" s="60">
        <v>2505</v>
      </c>
      <c r="B2506" s="61">
        <v>11359</v>
      </c>
      <c r="C2506" s="62" t="s">
        <v>13149</v>
      </c>
      <c r="D2506" s="63">
        <v>7</v>
      </c>
      <c r="E2506" s="65">
        <v>6</v>
      </c>
    </row>
    <row r="2507" spans="1:5" ht="15" x14ac:dyDescent="0.2">
      <c r="A2507" s="60">
        <v>2506</v>
      </c>
      <c r="B2507" s="61">
        <v>11478</v>
      </c>
      <c r="C2507" s="62" t="s">
        <v>13150</v>
      </c>
      <c r="D2507" s="63">
        <v>8</v>
      </c>
      <c r="E2507" s="65">
        <v>3</v>
      </c>
    </row>
    <row r="2508" spans="1:5" ht="15" x14ac:dyDescent="0.2">
      <c r="A2508" s="60">
        <v>2507</v>
      </c>
      <c r="B2508" s="61">
        <v>11929</v>
      </c>
      <c r="C2508" s="62" t="s">
        <v>13151</v>
      </c>
      <c r="D2508" s="63">
        <v>9</v>
      </c>
      <c r="E2508" s="64" t="s">
        <v>12144</v>
      </c>
    </row>
    <row r="2509" spans="1:5" ht="15" x14ac:dyDescent="0.2">
      <c r="A2509" s="60">
        <v>2508</v>
      </c>
      <c r="B2509" s="61">
        <v>12002</v>
      </c>
      <c r="C2509" s="62" t="s">
        <v>11256</v>
      </c>
      <c r="D2509" s="63">
        <v>10</v>
      </c>
      <c r="E2509" s="64" t="s">
        <v>12140</v>
      </c>
    </row>
    <row r="2510" spans="1:5" ht="15" x14ac:dyDescent="0.2">
      <c r="A2510" s="60">
        <v>2509</v>
      </c>
      <c r="B2510" s="61">
        <v>13365</v>
      </c>
      <c r="C2510" s="62" t="s">
        <v>13152</v>
      </c>
      <c r="D2510" s="63">
        <v>11</v>
      </c>
      <c r="E2510" s="64" t="s">
        <v>12151</v>
      </c>
    </row>
    <row r="2511" spans="1:5" ht="15" x14ac:dyDescent="0.2">
      <c r="A2511" s="60">
        <v>2510</v>
      </c>
      <c r="B2511" s="61">
        <v>13366</v>
      </c>
      <c r="C2511" s="62" t="s">
        <v>13153</v>
      </c>
      <c r="D2511" s="63">
        <v>12</v>
      </c>
      <c r="E2511" s="65">
        <v>4</v>
      </c>
    </row>
    <row r="2512" spans="1:5" ht="15" x14ac:dyDescent="0.2">
      <c r="A2512" s="60">
        <v>2511</v>
      </c>
      <c r="B2512" s="61">
        <v>13378</v>
      </c>
      <c r="C2512" s="62" t="s">
        <v>13154</v>
      </c>
      <c r="D2512" s="63">
        <v>13</v>
      </c>
      <c r="E2512" s="64" t="s">
        <v>12140</v>
      </c>
    </row>
    <row r="2513" spans="1:5" ht="15" x14ac:dyDescent="0.2">
      <c r="A2513" s="60">
        <v>2512</v>
      </c>
      <c r="B2513" s="61">
        <v>14269</v>
      </c>
      <c r="C2513" s="62" t="s">
        <v>13155</v>
      </c>
      <c r="D2513" s="63">
        <v>14</v>
      </c>
      <c r="E2513" s="65">
        <v>6</v>
      </c>
    </row>
    <row r="2514" spans="1:5" ht="15" x14ac:dyDescent="0.2">
      <c r="A2514" s="60">
        <v>2513</v>
      </c>
      <c r="B2514" s="61">
        <v>14643</v>
      </c>
      <c r="C2514" s="62" t="s">
        <v>13156</v>
      </c>
      <c r="D2514" s="63">
        <v>15</v>
      </c>
      <c r="E2514" s="64" t="s">
        <v>13766</v>
      </c>
    </row>
    <row r="2515" spans="1:5" ht="15" x14ac:dyDescent="0.2">
      <c r="A2515" s="60">
        <v>2514</v>
      </c>
      <c r="B2515" s="61">
        <v>14831</v>
      </c>
      <c r="C2515" s="66" t="s">
        <v>13157</v>
      </c>
      <c r="D2515" s="63">
        <v>16</v>
      </c>
      <c r="E2515" s="64" t="s">
        <v>12140</v>
      </c>
    </row>
    <row r="2516" spans="1:5" ht="15" x14ac:dyDescent="0.2">
      <c r="A2516" s="60">
        <v>2515</v>
      </c>
      <c r="B2516" s="61">
        <v>15385</v>
      </c>
      <c r="C2516" s="62" t="s">
        <v>13158</v>
      </c>
      <c r="D2516" s="63">
        <v>17</v>
      </c>
      <c r="E2516" s="64" t="s">
        <v>12146</v>
      </c>
    </row>
    <row r="2517" spans="1:5" ht="15" x14ac:dyDescent="0.2">
      <c r="A2517" s="60">
        <v>2516</v>
      </c>
      <c r="B2517" s="61">
        <v>15442</v>
      </c>
      <c r="C2517" s="62" t="s">
        <v>13159</v>
      </c>
      <c r="D2517" s="63">
        <v>18</v>
      </c>
      <c r="E2517" s="64" t="s">
        <v>14951</v>
      </c>
    </row>
    <row r="2518" spans="1:5" ht="15" x14ac:dyDescent="0.2">
      <c r="A2518" s="60">
        <v>2517</v>
      </c>
      <c r="B2518" s="61">
        <v>15468</v>
      </c>
      <c r="C2518" s="62" t="s">
        <v>13160</v>
      </c>
      <c r="D2518" s="63">
        <v>19</v>
      </c>
      <c r="E2518" s="65">
        <v>4</v>
      </c>
    </row>
    <row r="2519" spans="1:5" ht="15" x14ac:dyDescent="0.2">
      <c r="A2519" s="60">
        <v>2518</v>
      </c>
      <c r="B2519" s="61">
        <v>15697</v>
      </c>
      <c r="C2519" s="62" t="s">
        <v>13161</v>
      </c>
      <c r="D2519" s="63">
        <v>20</v>
      </c>
      <c r="E2519" s="65">
        <v>4</v>
      </c>
    </row>
    <row r="2520" spans="1:5" ht="15" x14ac:dyDescent="0.2">
      <c r="A2520" s="60">
        <v>2519</v>
      </c>
      <c r="B2520" s="61">
        <v>15990</v>
      </c>
      <c r="C2520" s="62" t="s">
        <v>13162</v>
      </c>
      <c r="D2520" s="63">
        <v>21</v>
      </c>
      <c r="E2520" s="64" t="s">
        <v>12151</v>
      </c>
    </row>
    <row r="2521" spans="1:5" ht="15" x14ac:dyDescent="0.2">
      <c r="A2521" s="60">
        <v>2520</v>
      </c>
      <c r="B2521" s="61">
        <v>16059</v>
      </c>
      <c r="C2521" s="62" t="s">
        <v>13163</v>
      </c>
      <c r="D2521" s="63">
        <v>22</v>
      </c>
      <c r="E2521" s="64" t="s">
        <v>13766</v>
      </c>
    </row>
    <row r="2522" spans="1:5" ht="15" x14ac:dyDescent="0.2">
      <c r="A2522" s="60">
        <v>2521</v>
      </c>
      <c r="B2522" s="61">
        <v>16602</v>
      </c>
      <c r="C2522" s="62" t="s">
        <v>13164</v>
      </c>
      <c r="D2522" s="63">
        <v>23</v>
      </c>
      <c r="E2522" s="64" t="s">
        <v>12146</v>
      </c>
    </row>
    <row r="2523" spans="1:5" ht="15" x14ac:dyDescent="0.2">
      <c r="A2523" s="60">
        <v>2522</v>
      </c>
      <c r="B2523" s="61">
        <v>16606</v>
      </c>
      <c r="C2523" s="62" t="s">
        <v>13165</v>
      </c>
      <c r="D2523" s="63">
        <v>24</v>
      </c>
      <c r="E2523" s="65">
        <v>3</v>
      </c>
    </row>
    <row r="2524" spans="1:5" ht="15" x14ac:dyDescent="0.2">
      <c r="A2524" s="60">
        <v>2523</v>
      </c>
      <c r="B2524" s="61">
        <v>17653</v>
      </c>
      <c r="C2524" s="62" t="s">
        <v>13166</v>
      </c>
      <c r="D2524" s="63">
        <v>25</v>
      </c>
      <c r="E2524" s="65">
        <v>4</v>
      </c>
    </row>
    <row r="2525" spans="1:5" ht="15" x14ac:dyDescent="0.2">
      <c r="A2525" s="60">
        <v>2524</v>
      </c>
      <c r="B2525" s="61">
        <v>17755</v>
      </c>
      <c r="C2525" s="62" t="s">
        <v>13167</v>
      </c>
      <c r="D2525" s="63">
        <v>26</v>
      </c>
      <c r="E2525" s="64" t="s">
        <v>12146</v>
      </c>
    </row>
    <row r="2526" spans="1:5" ht="15" x14ac:dyDescent="0.2">
      <c r="A2526" s="60">
        <v>2525</v>
      </c>
      <c r="B2526" s="61">
        <v>18384</v>
      </c>
      <c r="C2526" s="62" t="s">
        <v>13168</v>
      </c>
      <c r="D2526" s="63">
        <v>27</v>
      </c>
      <c r="E2526" s="65">
        <v>3</v>
      </c>
    </row>
    <row r="2527" spans="1:5" ht="15" x14ac:dyDescent="0.2">
      <c r="A2527" s="60">
        <v>2526</v>
      </c>
      <c r="B2527" s="61">
        <v>19139</v>
      </c>
      <c r="C2527" s="62" t="s">
        <v>13169</v>
      </c>
      <c r="D2527" s="63">
        <v>28</v>
      </c>
      <c r="E2527" s="65">
        <v>4</v>
      </c>
    </row>
    <row r="2528" spans="1:5" ht="15" x14ac:dyDescent="0.2">
      <c r="A2528" s="60">
        <v>2527</v>
      </c>
      <c r="B2528" s="61">
        <v>19224</v>
      </c>
      <c r="C2528" s="62" t="s">
        <v>13170</v>
      </c>
      <c r="D2528" s="63">
        <v>29</v>
      </c>
      <c r="E2528" s="64" t="s">
        <v>12146</v>
      </c>
    </row>
    <row r="2529" spans="1:5" ht="15" x14ac:dyDescent="0.2">
      <c r="A2529" s="60">
        <v>2528</v>
      </c>
      <c r="B2529" s="61">
        <v>19593</v>
      </c>
      <c r="C2529" s="62" t="s">
        <v>13171</v>
      </c>
      <c r="D2529" s="63">
        <v>30</v>
      </c>
      <c r="E2529" s="65">
        <v>4</v>
      </c>
    </row>
    <row r="2530" spans="1:5" ht="15" x14ac:dyDescent="0.2">
      <c r="A2530" s="60">
        <v>2529</v>
      </c>
      <c r="B2530" s="61">
        <v>19695</v>
      </c>
      <c r="C2530" s="62" t="s">
        <v>13172</v>
      </c>
      <c r="D2530" s="63">
        <v>31</v>
      </c>
      <c r="E2530" s="64" t="s">
        <v>12146</v>
      </c>
    </row>
    <row r="2531" spans="1:5" ht="15" x14ac:dyDescent="0.2">
      <c r="A2531" s="60">
        <v>2530</v>
      </c>
      <c r="B2531" s="61">
        <v>11536</v>
      </c>
      <c r="C2531" s="62" t="s">
        <v>13173</v>
      </c>
      <c r="D2531" s="63">
        <v>32</v>
      </c>
      <c r="E2531" s="65">
        <v>3</v>
      </c>
    </row>
    <row r="2532" spans="1:5" ht="15" x14ac:dyDescent="0.2">
      <c r="A2532" s="60">
        <v>2531</v>
      </c>
      <c r="B2532" s="61">
        <v>13363</v>
      </c>
      <c r="C2532" s="62" t="s">
        <v>13174</v>
      </c>
      <c r="D2532" s="63">
        <v>33</v>
      </c>
      <c r="E2532" s="65">
        <v>4</v>
      </c>
    </row>
    <row r="2533" spans="1:5" ht="15" x14ac:dyDescent="0.2">
      <c r="A2533" s="60">
        <v>2532</v>
      </c>
      <c r="B2533" s="61">
        <v>14214</v>
      </c>
      <c r="C2533" s="62" t="s">
        <v>13175</v>
      </c>
      <c r="D2533" s="63">
        <v>34</v>
      </c>
      <c r="E2533" s="64" t="s">
        <v>13766</v>
      </c>
    </row>
    <row r="2534" spans="1:5" ht="15" x14ac:dyDescent="0.2">
      <c r="A2534" s="60">
        <v>2533</v>
      </c>
      <c r="B2534" s="61">
        <v>18644</v>
      </c>
      <c r="C2534" s="62" t="s">
        <v>13176</v>
      </c>
      <c r="D2534" s="63">
        <v>35</v>
      </c>
      <c r="E2534" s="64" t="s">
        <v>12144</v>
      </c>
    </row>
    <row r="2535" spans="1:5" ht="15" x14ac:dyDescent="0.2">
      <c r="A2535" s="60">
        <v>2534</v>
      </c>
      <c r="B2535" s="61">
        <v>18751</v>
      </c>
      <c r="C2535" s="62" t="s">
        <v>13177</v>
      </c>
      <c r="D2535" s="63">
        <v>36</v>
      </c>
      <c r="E2535" s="64" t="s">
        <v>12146</v>
      </c>
    </row>
    <row r="2536" spans="1:5" ht="15" x14ac:dyDescent="0.2">
      <c r="A2536" s="60">
        <v>2535</v>
      </c>
      <c r="B2536" s="61">
        <v>18755</v>
      </c>
      <c r="C2536" s="62" t="s">
        <v>13178</v>
      </c>
      <c r="D2536" s="63">
        <v>37</v>
      </c>
      <c r="E2536" s="64" t="s">
        <v>12146</v>
      </c>
    </row>
    <row r="2537" spans="1:5" ht="15" x14ac:dyDescent="0.2">
      <c r="A2537" s="60">
        <v>2536</v>
      </c>
      <c r="B2537" s="61">
        <v>19371</v>
      </c>
      <c r="C2537" s="62" t="s">
        <v>13179</v>
      </c>
      <c r="D2537" s="63">
        <v>38</v>
      </c>
      <c r="E2537" s="64" t="s">
        <v>12159</v>
      </c>
    </row>
    <row r="2538" spans="1:5" ht="15" x14ac:dyDescent="0.2">
      <c r="A2538" s="60">
        <v>2537</v>
      </c>
      <c r="B2538" s="61">
        <v>10346</v>
      </c>
      <c r="C2538" s="62" t="s">
        <v>13180</v>
      </c>
      <c r="D2538" s="63">
        <v>39</v>
      </c>
      <c r="E2538" s="64" t="s">
        <v>12146</v>
      </c>
    </row>
    <row r="2539" spans="1:5" ht="15" x14ac:dyDescent="0.2">
      <c r="A2539" s="60">
        <v>2538</v>
      </c>
      <c r="B2539" s="61">
        <v>11427</v>
      </c>
      <c r="C2539" s="62" t="s">
        <v>13181</v>
      </c>
      <c r="D2539" s="63">
        <v>40</v>
      </c>
      <c r="E2539" s="64" t="s">
        <v>14951</v>
      </c>
    </row>
    <row r="2540" spans="1:5" ht="15" x14ac:dyDescent="0.2">
      <c r="A2540" s="60">
        <v>2539</v>
      </c>
      <c r="B2540" s="61">
        <v>11431</v>
      </c>
      <c r="C2540" s="62" t="s">
        <v>13182</v>
      </c>
      <c r="D2540" s="63">
        <v>41</v>
      </c>
      <c r="E2540" s="64" t="s">
        <v>13766</v>
      </c>
    </row>
    <row r="2541" spans="1:5" ht="15" x14ac:dyDescent="0.2">
      <c r="A2541" s="60">
        <v>2540</v>
      </c>
      <c r="B2541" s="61">
        <v>11552</v>
      </c>
      <c r="C2541" s="62" t="s">
        <v>11743</v>
      </c>
      <c r="D2541" s="63">
        <v>42</v>
      </c>
      <c r="E2541" s="64" t="s">
        <v>12140</v>
      </c>
    </row>
    <row r="2542" spans="1:5" ht="15" x14ac:dyDescent="0.2">
      <c r="A2542" s="60">
        <v>2541</v>
      </c>
      <c r="B2542" s="61">
        <v>12062</v>
      </c>
      <c r="C2542" s="62" t="s">
        <v>11744</v>
      </c>
      <c r="D2542" s="63">
        <v>43</v>
      </c>
      <c r="E2542" s="65">
        <v>3</v>
      </c>
    </row>
    <row r="2543" spans="1:5" ht="15" x14ac:dyDescent="0.2">
      <c r="A2543" s="60">
        <v>2542</v>
      </c>
      <c r="B2543" s="61">
        <v>13844</v>
      </c>
      <c r="C2543" s="62" t="s">
        <v>11745</v>
      </c>
      <c r="D2543" s="63">
        <v>44</v>
      </c>
      <c r="E2543" s="64" t="s">
        <v>13766</v>
      </c>
    </row>
    <row r="2544" spans="1:5" ht="15" x14ac:dyDescent="0.2">
      <c r="A2544" s="60">
        <v>2543</v>
      </c>
      <c r="B2544" s="61">
        <v>15412</v>
      </c>
      <c r="C2544" s="62" t="s">
        <v>11746</v>
      </c>
      <c r="D2544" s="63">
        <v>45</v>
      </c>
      <c r="E2544" s="65">
        <v>2</v>
      </c>
    </row>
    <row r="2545" spans="1:5" ht="15" x14ac:dyDescent="0.2">
      <c r="A2545" s="60">
        <v>2544</v>
      </c>
      <c r="B2545" s="61">
        <v>17081</v>
      </c>
      <c r="C2545" s="62" t="s">
        <v>11747</v>
      </c>
      <c r="D2545" s="63">
        <v>46</v>
      </c>
      <c r="E2545" s="64" t="s">
        <v>12140</v>
      </c>
    </row>
    <row r="2546" spans="1:5" ht="15" x14ac:dyDescent="0.2">
      <c r="A2546" s="60">
        <v>2545</v>
      </c>
      <c r="B2546" s="61">
        <v>11690</v>
      </c>
      <c r="C2546" s="62" t="s">
        <v>11748</v>
      </c>
      <c r="D2546" s="63">
        <v>1</v>
      </c>
      <c r="E2546" s="64" t="s">
        <v>12140</v>
      </c>
    </row>
    <row r="2547" spans="1:5" ht="15" x14ac:dyDescent="0.2">
      <c r="A2547" s="60">
        <v>2546</v>
      </c>
      <c r="B2547" s="61">
        <v>12050</v>
      </c>
      <c r="C2547" s="62" t="s">
        <v>11749</v>
      </c>
      <c r="D2547" s="63">
        <v>2</v>
      </c>
      <c r="E2547" s="65">
        <v>2</v>
      </c>
    </row>
    <row r="2548" spans="1:5" ht="15" x14ac:dyDescent="0.2">
      <c r="A2548" s="60">
        <v>2547</v>
      </c>
      <c r="B2548" s="61">
        <v>12244</v>
      </c>
      <c r="C2548" s="62" t="s">
        <v>11750</v>
      </c>
      <c r="D2548" s="63">
        <v>3</v>
      </c>
      <c r="E2548" s="64" t="s">
        <v>12104</v>
      </c>
    </row>
    <row r="2549" spans="1:5" ht="15" x14ac:dyDescent="0.2">
      <c r="A2549" s="60">
        <v>2548</v>
      </c>
      <c r="B2549" s="61">
        <v>12948</v>
      </c>
      <c r="C2549" s="62" t="s">
        <v>11751</v>
      </c>
      <c r="D2549" s="63">
        <v>4</v>
      </c>
      <c r="E2549" s="64" t="s">
        <v>12138</v>
      </c>
    </row>
    <row r="2550" spans="1:5" ht="15" x14ac:dyDescent="0.2">
      <c r="A2550" s="60">
        <v>2549</v>
      </c>
      <c r="B2550" s="61">
        <v>14433</v>
      </c>
      <c r="C2550" s="62" t="s">
        <v>14626</v>
      </c>
      <c r="D2550" s="63">
        <v>5</v>
      </c>
      <c r="E2550" s="64" t="s">
        <v>12146</v>
      </c>
    </row>
    <row r="2551" spans="1:5" ht="15" x14ac:dyDescent="0.2">
      <c r="A2551" s="60">
        <v>2550</v>
      </c>
      <c r="B2551" s="61">
        <v>14912</v>
      </c>
      <c r="C2551" s="62" t="s">
        <v>14627</v>
      </c>
      <c r="D2551" s="63">
        <v>6</v>
      </c>
      <c r="E2551" s="64" t="s">
        <v>12104</v>
      </c>
    </row>
    <row r="2552" spans="1:5" ht="15" x14ac:dyDescent="0.2">
      <c r="A2552" s="60">
        <v>2551</v>
      </c>
      <c r="B2552" s="61">
        <v>15726</v>
      </c>
      <c r="C2552" s="62" t="s">
        <v>14628</v>
      </c>
      <c r="D2552" s="63">
        <v>7</v>
      </c>
      <c r="E2552" s="64" t="s">
        <v>12104</v>
      </c>
    </row>
    <row r="2553" spans="1:5" ht="15" x14ac:dyDescent="0.2">
      <c r="A2553" s="60">
        <v>2552</v>
      </c>
      <c r="B2553" s="61">
        <v>16063</v>
      </c>
      <c r="C2553" s="62" t="s">
        <v>13183</v>
      </c>
      <c r="D2553" s="63">
        <v>8</v>
      </c>
      <c r="E2553" s="64" t="s">
        <v>12159</v>
      </c>
    </row>
    <row r="2554" spans="1:5" ht="15" x14ac:dyDescent="0.2">
      <c r="A2554" s="60">
        <v>2553</v>
      </c>
      <c r="B2554" s="61">
        <v>16314</v>
      </c>
      <c r="C2554" s="62" t="s">
        <v>13184</v>
      </c>
      <c r="D2554" s="63">
        <v>9</v>
      </c>
      <c r="E2554" s="64" t="s">
        <v>13651</v>
      </c>
    </row>
    <row r="2555" spans="1:5" ht="15" x14ac:dyDescent="0.2">
      <c r="A2555" s="60">
        <v>2554</v>
      </c>
      <c r="B2555" s="61">
        <v>17004</v>
      </c>
      <c r="C2555" s="62" t="s">
        <v>13185</v>
      </c>
      <c r="D2555" s="63">
        <v>10</v>
      </c>
      <c r="E2555" s="64" t="s">
        <v>12142</v>
      </c>
    </row>
    <row r="2556" spans="1:5" ht="15" x14ac:dyDescent="0.2">
      <c r="A2556" s="60">
        <v>2555</v>
      </c>
      <c r="B2556" s="61">
        <v>17182</v>
      </c>
      <c r="C2556" s="62" t="s">
        <v>13186</v>
      </c>
      <c r="D2556" s="63">
        <v>11</v>
      </c>
      <c r="E2556" s="64" t="s">
        <v>12140</v>
      </c>
    </row>
    <row r="2557" spans="1:5" ht="15" x14ac:dyDescent="0.2">
      <c r="A2557" s="60">
        <v>2556</v>
      </c>
      <c r="B2557" s="61">
        <v>17420</v>
      </c>
      <c r="C2557" s="66" t="s">
        <v>13187</v>
      </c>
      <c r="D2557" s="63">
        <v>12</v>
      </c>
      <c r="E2557" s="64" t="s">
        <v>12142</v>
      </c>
    </row>
    <row r="2558" spans="1:5" ht="15" x14ac:dyDescent="0.2">
      <c r="A2558" s="60">
        <v>2557</v>
      </c>
      <c r="B2558" s="61">
        <v>17434</v>
      </c>
      <c r="C2558" s="62" t="s">
        <v>13188</v>
      </c>
      <c r="D2558" s="63">
        <v>13</v>
      </c>
      <c r="E2558" s="64" t="s">
        <v>12159</v>
      </c>
    </row>
    <row r="2559" spans="1:5" ht="15" x14ac:dyDescent="0.2">
      <c r="A2559" s="60">
        <v>2558</v>
      </c>
      <c r="B2559" s="61">
        <v>17644</v>
      </c>
      <c r="C2559" s="62" t="s">
        <v>11269</v>
      </c>
      <c r="D2559" s="63">
        <v>14</v>
      </c>
      <c r="E2559" s="64" t="s">
        <v>12159</v>
      </c>
    </row>
    <row r="2560" spans="1:5" ht="15" x14ac:dyDescent="0.2">
      <c r="A2560" s="60">
        <v>2559</v>
      </c>
      <c r="B2560" s="61">
        <v>17753</v>
      </c>
      <c r="C2560" s="62" t="s">
        <v>12690</v>
      </c>
      <c r="D2560" s="63">
        <v>15</v>
      </c>
      <c r="E2560" s="64" t="s">
        <v>12142</v>
      </c>
    </row>
    <row r="2561" spans="1:5" ht="15" x14ac:dyDescent="0.2">
      <c r="A2561" s="60">
        <v>2560</v>
      </c>
      <c r="B2561" s="61">
        <v>17975</v>
      </c>
      <c r="C2561" s="62" t="s">
        <v>12691</v>
      </c>
      <c r="D2561" s="63">
        <v>16</v>
      </c>
      <c r="E2561" s="64" t="s">
        <v>12159</v>
      </c>
    </row>
    <row r="2562" spans="1:5" ht="15" x14ac:dyDescent="0.2">
      <c r="A2562" s="60">
        <v>2561</v>
      </c>
      <c r="B2562" s="61">
        <v>18418</v>
      </c>
      <c r="C2562" s="62" t="s">
        <v>12692</v>
      </c>
      <c r="D2562" s="63">
        <v>17</v>
      </c>
      <c r="E2562" s="64" t="s">
        <v>12159</v>
      </c>
    </row>
    <row r="2563" spans="1:5" ht="15" x14ac:dyDescent="0.2">
      <c r="A2563" s="60">
        <v>2562</v>
      </c>
      <c r="B2563" s="61">
        <v>18667</v>
      </c>
      <c r="C2563" s="62" t="s">
        <v>12693</v>
      </c>
      <c r="D2563" s="63">
        <v>18</v>
      </c>
      <c r="E2563" s="64" t="s">
        <v>12142</v>
      </c>
    </row>
    <row r="2564" spans="1:5" ht="15" x14ac:dyDescent="0.2">
      <c r="A2564" s="60">
        <v>2563</v>
      </c>
      <c r="B2564" s="61">
        <v>18783</v>
      </c>
      <c r="C2564" s="62" t="s">
        <v>12694</v>
      </c>
      <c r="D2564" s="63">
        <v>19</v>
      </c>
      <c r="E2564" s="64" t="s">
        <v>12136</v>
      </c>
    </row>
    <row r="2565" spans="1:5" ht="15" x14ac:dyDescent="0.2">
      <c r="A2565" s="60">
        <v>2564</v>
      </c>
      <c r="B2565" s="61">
        <v>18786</v>
      </c>
      <c r="C2565" s="62" t="s">
        <v>12695</v>
      </c>
      <c r="D2565" s="63">
        <v>20</v>
      </c>
      <c r="E2565" s="64" t="s">
        <v>12144</v>
      </c>
    </row>
    <row r="2566" spans="1:5" ht="15" x14ac:dyDescent="0.2">
      <c r="A2566" s="60">
        <v>2565</v>
      </c>
      <c r="B2566" s="61">
        <v>18874</v>
      </c>
      <c r="C2566" s="62" t="s">
        <v>12696</v>
      </c>
      <c r="D2566" s="63">
        <v>21</v>
      </c>
      <c r="E2566" s="64" t="s">
        <v>12138</v>
      </c>
    </row>
    <row r="2567" spans="1:5" ht="15" x14ac:dyDescent="0.2">
      <c r="A2567" s="60">
        <v>2566</v>
      </c>
      <c r="B2567" s="61">
        <v>19281</v>
      </c>
      <c r="C2567" s="62" t="s">
        <v>12697</v>
      </c>
      <c r="D2567" s="63">
        <v>22</v>
      </c>
      <c r="E2567" s="64" t="s">
        <v>12142</v>
      </c>
    </row>
    <row r="2568" spans="1:5" ht="15" x14ac:dyDescent="0.2">
      <c r="A2568" s="60">
        <v>2567</v>
      </c>
      <c r="B2568" s="61">
        <v>19657</v>
      </c>
      <c r="C2568" s="62" t="s">
        <v>12698</v>
      </c>
      <c r="D2568" s="63">
        <v>23</v>
      </c>
      <c r="E2568" s="64" t="s">
        <v>12159</v>
      </c>
    </row>
    <row r="2569" spans="1:5" ht="15" x14ac:dyDescent="0.2">
      <c r="A2569" s="60">
        <v>2568</v>
      </c>
      <c r="B2569" s="61">
        <v>11208</v>
      </c>
      <c r="C2569" s="62" t="s">
        <v>12699</v>
      </c>
      <c r="D2569" s="63">
        <v>24</v>
      </c>
      <c r="E2569" s="64" t="s">
        <v>12159</v>
      </c>
    </row>
    <row r="2570" spans="1:5" ht="15" x14ac:dyDescent="0.2">
      <c r="A2570" s="60">
        <v>2569</v>
      </c>
      <c r="B2570" s="61">
        <v>15501</v>
      </c>
      <c r="C2570" s="62" t="s">
        <v>12700</v>
      </c>
      <c r="D2570" s="63">
        <v>25</v>
      </c>
      <c r="E2570" s="64" t="s">
        <v>12104</v>
      </c>
    </row>
    <row r="2571" spans="1:5" ht="15" x14ac:dyDescent="0.2">
      <c r="A2571" s="60">
        <v>2570</v>
      </c>
      <c r="B2571" s="61">
        <v>16135</v>
      </c>
      <c r="C2571" s="62" t="s">
        <v>12701</v>
      </c>
      <c r="D2571" s="63">
        <v>26</v>
      </c>
      <c r="E2571" s="64" t="s">
        <v>12106</v>
      </c>
    </row>
    <row r="2572" spans="1:5" ht="15" x14ac:dyDescent="0.2">
      <c r="A2572" s="60">
        <v>2571</v>
      </c>
      <c r="B2572" s="61">
        <v>17710</v>
      </c>
      <c r="C2572" s="62" t="s">
        <v>12702</v>
      </c>
      <c r="D2572" s="63">
        <v>27</v>
      </c>
      <c r="E2572" s="64" t="s">
        <v>12104</v>
      </c>
    </row>
    <row r="2573" spans="1:5" ht="15" x14ac:dyDescent="0.2">
      <c r="A2573" s="60">
        <v>2572</v>
      </c>
      <c r="B2573" s="61">
        <v>18161</v>
      </c>
      <c r="C2573" s="62" t="s">
        <v>13206</v>
      </c>
      <c r="D2573" s="63">
        <v>28</v>
      </c>
      <c r="E2573" s="64" t="s">
        <v>12142</v>
      </c>
    </row>
    <row r="2574" spans="1:5" ht="15" x14ac:dyDescent="0.2">
      <c r="A2574" s="60">
        <v>2573</v>
      </c>
      <c r="B2574" s="61">
        <v>18386</v>
      </c>
      <c r="C2574" s="62" t="s">
        <v>10476</v>
      </c>
      <c r="D2574" s="63">
        <v>29</v>
      </c>
      <c r="E2574" s="64" t="s">
        <v>12140</v>
      </c>
    </row>
    <row r="2575" spans="1:5" ht="15" x14ac:dyDescent="0.2">
      <c r="A2575" s="60">
        <v>2574</v>
      </c>
      <c r="B2575" s="61">
        <v>18800</v>
      </c>
      <c r="C2575" s="66" t="s">
        <v>13207</v>
      </c>
      <c r="D2575" s="63">
        <v>30</v>
      </c>
      <c r="E2575" s="64" t="s">
        <v>12138</v>
      </c>
    </row>
    <row r="2576" spans="1:5" ht="15" x14ac:dyDescent="0.2">
      <c r="A2576" s="60">
        <v>2575</v>
      </c>
      <c r="B2576" s="61">
        <v>11872</v>
      </c>
      <c r="C2576" s="62" t="s">
        <v>13208</v>
      </c>
      <c r="D2576" s="63">
        <v>31</v>
      </c>
      <c r="E2576" s="65">
        <v>3</v>
      </c>
    </row>
    <row r="2577" spans="1:5" ht="15" x14ac:dyDescent="0.2">
      <c r="A2577" s="60">
        <v>2576</v>
      </c>
      <c r="B2577" s="61">
        <v>12058</v>
      </c>
      <c r="C2577" s="62" t="s">
        <v>13209</v>
      </c>
      <c r="D2577" s="63">
        <v>32</v>
      </c>
      <c r="E2577" s="65">
        <v>3</v>
      </c>
    </row>
    <row r="2578" spans="1:5" ht="15" x14ac:dyDescent="0.2">
      <c r="A2578" s="60">
        <v>2577</v>
      </c>
      <c r="B2578" s="61">
        <v>12110</v>
      </c>
      <c r="C2578" s="62" t="s">
        <v>13210</v>
      </c>
      <c r="D2578" s="63">
        <v>33</v>
      </c>
      <c r="E2578" s="65">
        <v>3</v>
      </c>
    </row>
    <row r="2579" spans="1:5" ht="15" x14ac:dyDescent="0.2">
      <c r="A2579" s="60">
        <v>2578</v>
      </c>
      <c r="B2579" s="61">
        <v>13954</v>
      </c>
      <c r="C2579" s="62" t="s">
        <v>11760</v>
      </c>
      <c r="D2579" s="63">
        <v>34</v>
      </c>
      <c r="E2579" s="64" t="s">
        <v>14951</v>
      </c>
    </row>
    <row r="2580" spans="1:5" ht="15" x14ac:dyDescent="0.2">
      <c r="A2580" s="60">
        <v>2579</v>
      </c>
      <c r="B2580" s="61">
        <v>14194</v>
      </c>
      <c r="C2580" s="62" t="s">
        <v>11761</v>
      </c>
      <c r="D2580" s="63">
        <v>35</v>
      </c>
      <c r="E2580" s="64" t="s">
        <v>12106</v>
      </c>
    </row>
    <row r="2581" spans="1:5" ht="15" x14ac:dyDescent="0.2">
      <c r="A2581" s="60">
        <v>2580</v>
      </c>
      <c r="B2581" s="61">
        <v>15545</v>
      </c>
      <c r="C2581" s="62" t="s">
        <v>11762</v>
      </c>
      <c r="D2581" s="63">
        <v>36</v>
      </c>
      <c r="E2581" s="65">
        <v>6</v>
      </c>
    </row>
    <row r="2582" spans="1:5" ht="15" x14ac:dyDescent="0.2">
      <c r="A2582" s="60">
        <v>2581</v>
      </c>
      <c r="B2582" s="61">
        <v>15610</v>
      </c>
      <c r="C2582" s="62" t="s">
        <v>11763</v>
      </c>
      <c r="D2582" s="63">
        <v>37</v>
      </c>
      <c r="E2582" s="64" t="s">
        <v>13766</v>
      </c>
    </row>
    <row r="2583" spans="1:5" ht="15" x14ac:dyDescent="0.2">
      <c r="A2583" s="60">
        <v>2582</v>
      </c>
      <c r="B2583" s="61">
        <v>16149</v>
      </c>
      <c r="C2583" s="62" t="s">
        <v>11764</v>
      </c>
      <c r="D2583" s="63">
        <v>38</v>
      </c>
      <c r="E2583" s="64" t="s">
        <v>12106</v>
      </c>
    </row>
    <row r="2584" spans="1:5" ht="15" x14ac:dyDescent="0.2">
      <c r="A2584" s="60">
        <v>2583</v>
      </c>
      <c r="B2584" s="61">
        <v>16161</v>
      </c>
      <c r="C2584" s="62" t="s">
        <v>11765</v>
      </c>
      <c r="D2584" s="63">
        <v>39</v>
      </c>
      <c r="E2584" s="65">
        <v>5</v>
      </c>
    </row>
    <row r="2585" spans="1:5" ht="15" x14ac:dyDescent="0.2">
      <c r="A2585" s="60">
        <v>2584</v>
      </c>
      <c r="B2585" s="61">
        <v>17001</v>
      </c>
      <c r="C2585" s="62" t="s">
        <v>11766</v>
      </c>
      <c r="D2585" s="63">
        <v>40</v>
      </c>
      <c r="E2585" s="64" t="s">
        <v>12104</v>
      </c>
    </row>
    <row r="2586" spans="1:5" ht="15" x14ac:dyDescent="0.2">
      <c r="A2586" s="60">
        <v>2585</v>
      </c>
      <c r="B2586" s="61">
        <v>17660</v>
      </c>
      <c r="C2586" s="62" t="s">
        <v>11767</v>
      </c>
      <c r="D2586" s="63">
        <v>41</v>
      </c>
      <c r="E2586" s="64" t="s">
        <v>14951</v>
      </c>
    </row>
    <row r="2587" spans="1:5" ht="15" x14ac:dyDescent="0.2">
      <c r="A2587" s="60">
        <v>2586</v>
      </c>
      <c r="B2587" s="61">
        <v>17816</v>
      </c>
      <c r="C2587" s="62" t="s">
        <v>11768</v>
      </c>
      <c r="D2587" s="63">
        <v>42</v>
      </c>
      <c r="E2587" s="64" t="s">
        <v>12140</v>
      </c>
    </row>
    <row r="2588" spans="1:5" ht="15" x14ac:dyDescent="0.2">
      <c r="A2588" s="60">
        <v>2587</v>
      </c>
      <c r="B2588" s="61">
        <v>19113</v>
      </c>
      <c r="C2588" s="62" t="s">
        <v>12706</v>
      </c>
      <c r="D2588" s="63">
        <v>43</v>
      </c>
      <c r="E2588" s="65">
        <v>4</v>
      </c>
    </row>
    <row r="2589" spans="1:5" ht="15" x14ac:dyDescent="0.2">
      <c r="A2589" s="60">
        <v>2588</v>
      </c>
      <c r="B2589" s="61">
        <v>10647</v>
      </c>
      <c r="C2589" s="62" t="s">
        <v>12707</v>
      </c>
      <c r="D2589" s="63">
        <v>44</v>
      </c>
      <c r="E2589" s="64" t="s">
        <v>14951</v>
      </c>
    </row>
    <row r="2590" spans="1:5" ht="15" x14ac:dyDescent="0.2">
      <c r="A2590" s="60">
        <v>2589</v>
      </c>
      <c r="B2590" s="61">
        <v>10751</v>
      </c>
      <c r="C2590" s="62" t="s">
        <v>12708</v>
      </c>
      <c r="D2590" s="63">
        <v>45</v>
      </c>
      <c r="E2590" s="64" t="s">
        <v>12146</v>
      </c>
    </row>
    <row r="2591" spans="1:5" ht="15" x14ac:dyDescent="0.2">
      <c r="A2591" s="60">
        <v>2590</v>
      </c>
      <c r="B2591" s="61">
        <v>11418</v>
      </c>
      <c r="C2591" s="62" t="s">
        <v>12709</v>
      </c>
      <c r="D2591" s="63">
        <v>46</v>
      </c>
      <c r="E2591" s="64" t="s">
        <v>12106</v>
      </c>
    </row>
    <row r="2592" spans="1:5" ht="15" x14ac:dyDescent="0.2">
      <c r="A2592" s="60">
        <v>2591</v>
      </c>
      <c r="B2592" s="61">
        <v>13430</v>
      </c>
      <c r="C2592" s="62" t="s">
        <v>12710</v>
      </c>
      <c r="D2592" s="63">
        <v>47</v>
      </c>
      <c r="E2592" s="64" t="s">
        <v>12104</v>
      </c>
    </row>
    <row r="2593" spans="1:5" ht="15" x14ac:dyDescent="0.2">
      <c r="A2593" s="60">
        <v>2592</v>
      </c>
      <c r="B2593" s="61">
        <v>16923</v>
      </c>
      <c r="C2593" s="62" t="s">
        <v>12711</v>
      </c>
      <c r="D2593" s="63">
        <v>48</v>
      </c>
      <c r="E2593" s="64" t="s">
        <v>12140</v>
      </c>
    </row>
    <row r="2594" spans="1:5" ht="15" x14ac:dyDescent="0.2">
      <c r="A2594" s="60">
        <v>2593</v>
      </c>
      <c r="B2594" s="61">
        <v>17442</v>
      </c>
      <c r="C2594" s="62" t="s">
        <v>12712</v>
      </c>
      <c r="D2594" s="63">
        <v>49</v>
      </c>
      <c r="E2594" s="64" t="s">
        <v>12144</v>
      </c>
    </row>
    <row r="2595" spans="1:5" ht="15" x14ac:dyDescent="0.2">
      <c r="A2595" s="60">
        <v>2594</v>
      </c>
      <c r="B2595" s="61">
        <v>17750</v>
      </c>
      <c r="C2595" s="62" t="s">
        <v>12713</v>
      </c>
      <c r="D2595" s="63">
        <v>50</v>
      </c>
      <c r="E2595" s="64" t="s">
        <v>12144</v>
      </c>
    </row>
    <row r="2596" spans="1:5" ht="15" x14ac:dyDescent="0.2">
      <c r="A2596" s="60">
        <v>2595</v>
      </c>
      <c r="B2596" s="61">
        <v>18116</v>
      </c>
      <c r="C2596" s="62" t="s">
        <v>12714</v>
      </c>
      <c r="D2596" s="63">
        <v>51</v>
      </c>
      <c r="E2596" s="64" t="s">
        <v>12140</v>
      </c>
    </row>
    <row r="2597" spans="1:5" ht="15" x14ac:dyDescent="0.2">
      <c r="A2597" s="60">
        <v>2596</v>
      </c>
      <c r="B2597" s="61">
        <v>18282</v>
      </c>
      <c r="C2597" s="62" t="s">
        <v>12715</v>
      </c>
      <c r="D2597" s="63">
        <v>52</v>
      </c>
      <c r="E2597" s="64" t="s">
        <v>12140</v>
      </c>
    </row>
    <row r="2598" spans="1:5" ht="15" x14ac:dyDescent="0.2">
      <c r="A2598" s="60">
        <v>2597</v>
      </c>
      <c r="B2598" s="61">
        <v>18298</v>
      </c>
      <c r="C2598" s="62" t="s">
        <v>12716</v>
      </c>
      <c r="D2598" s="63">
        <v>53</v>
      </c>
      <c r="E2598" s="64" t="s">
        <v>12140</v>
      </c>
    </row>
    <row r="2599" spans="1:5" ht="15" x14ac:dyDescent="0.2">
      <c r="A2599" s="60">
        <v>2598</v>
      </c>
      <c r="B2599" s="61">
        <v>18429</v>
      </c>
      <c r="C2599" s="62" t="s">
        <v>12717</v>
      </c>
      <c r="D2599" s="63">
        <v>54</v>
      </c>
      <c r="E2599" s="64" t="s">
        <v>14951</v>
      </c>
    </row>
    <row r="2600" spans="1:5" ht="15" x14ac:dyDescent="0.2">
      <c r="A2600" s="60">
        <v>2599</v>
      </c>
      <c r="B2600" s="61">
        <v>18703</v>
      </c>
      <c r="C2600" s="62" t="s">
        <v>12718</v>
      </c>
      <c r="D2600" s="63">
        <v>55</v>
      </c>
      <c r="E2600" s="64" t="s">
        <v>12159</v>
      </c>
    </row>
    <row r="2601" spans="1:5" ht="15" x14ac:dyDescent="0.2">
      <c r="A2601" s="60">
        <v>2600</v>
      </c>
      <c r="B2601" s="61">
        <v>18788</v>
      </c>
      <c r="C2601" s="62" t="s">
        <v>12719</v>
      </c>
      <c r="D2601" s="63">
        <v>56</v>
      </c>
      <c r="E2601" s="64" t="s">
        <v>12140</v>
      </c>
    </row>
    <row r="2602" spans="1:5" ht="15" x14ac:dyDescent="0.2">
      <c r="A2602" s="60">
        <v>2601</v>
      </c>
      <c r="B2602" s="61">
        <v>18790</v>
      </c>
      <c r="C2602" s="62" t="s">
        <v>12720</v>
      </c>
      <c r="D2602" s="63">
        <v>57</v>
      </c>
      <c r="E2602" s="64" t="s">
        <v>13766</v>
      </c>
    </row>
    <row r="2603" spans="1:5" ht="15" x14ac:dyDescent="0.2">
      <c r="A2603" s="60">
        <v>2602</v>
      </c>
      <c r="B2603" s="61">
        <v>18801</v>
      </c>
      <c r="C2603" s="62" t="s">
        <v>12721</v>
      </c>
      <c r="D2603" s="63">
        <v>58</v>
      </c>
      <c r="E2603" s="64" t="s">
        <v>12140</v>
      </c>
    </row>
    <row r="2604" spans="1:5" ht="15" x14ac:dyDescent="0.2">
      <c r="A2604" s="60">
        <v>2603</v>
      </c>
      <c r="B2604" s="61">
        <v>18807</v>
      </c>
      <c r="C2604" s="62" t="s">
        <v>12722</v>
      </c>
      <c r="D2604" s="63">
        <v>59</v>
      </c>
      <c r="E2604" s="64" t="s">
        <v>12140</v>
      </c>
    </row>
    <row r="2605" spans="1:5" ht="15" x14ac:dyDescent="0.2">
      <c r="A2605" s="60">
        <v>2604</v>
      </c>
      <c r="B2605" s="61">
        <v>18916</v>
      </c>
      <c r="C2605" s="62" t="s">
        <v>10478</v>
      </c>
      <c r="D2605" s="63">
        <v>60</v>
      </c>
      <c r="E2605" s="64" t="s">
        <v>12140</v>
      </c>
    </row>
    <row r="2606" spans="1:5" ht="15" x14ac:dyDescent="0.2">
      <c r="A2606" s="60">
        <v>2605</v>
      </c>
      <c r="B2606" s="61">
        <v>18999</v>
      </c>
      <c r="C2606" s="62" t="s">
        <v>12723</v>
      </c>
      <c r="D2606" s="63">
        <v>61</v>
      </c>
      <c r="E2606" s="64" t="s">
        <v>14951</v>
      </c>
    </row>
    <row r="2607" spans="1:5" ht="15" x14ac:dyDescent="0.2">
      <c r="A2607" s="60">
        <v>2606</v>
      </c>
      <c r="B2607" s="61">
        <v>10532</v>
      </c>
      <c r="C2607" s="62" t="s">
        <v>12724</v>
      </c>
      <c r="D2607" s="63">
        <v>62</v>
      </c>
      <c r="E2607" s="65">
        <v>4</v>
      </c>
    </row>
    <row r="2608" spans="1:5" ht="15" x14ac:dyDescent="0.2">
      <c r="A2608" s="60">
        <v>2607</v>
      </c>
      <c r="B2608" s="61">
        <v>10901</v>
      </c>
      <c r="C2608" s="62" t="s">
        <v>12725</v>
      </c>
      <c r="D2608" s="63">
        <v>63</v>
      </c>
      <c r="E2608" s="64" t="s">
        <v>12106</v>
      </c>
    </row>
    <row r="2609" spans="1:5" ht="15" x14ac:dyDescent="0.2">
      <c r="A2609" s="60">
        <v>2608</v>
      </c>
      <c r="B2609" s="61">
        <v>12306</v>
      </c>
      <c r="C2609" s="62" t="s">
        <v>12726</v>
      </c>
      <c r="D2609" s="63">
        <v>64</v>
      </c>
      <c r="E2609" s="64" t="s">
        <v>12146</v>
      </c>
    </row>
    <row r="2610" spans="1:5" ht="15" x14ac:dyDescent="0.2">
      <c r="A2610" s="60">
        <v>2609</v>
      </c>
      <c r="B2610" s="61">
        <v>12493</v>
      </c>
      <c r="C2610" s="62" t="s">
        <v>12727</v>
      </c>
      <c r="D2610" s="63">
        <v>65</v>
      </c>
      <c r="E2610" s="64" t="s">
        <v>12104</v>
      </c>
    </row>
    <row r="2611" spans="1:5" ht="15" x14ac:dyDescent="0.2">
      <c r="A2611" s="60">
        <v>2610</v>
      </c>
      <c r="B2611" s="61">
        <v>12863</v>
      </c>
      <c r="C2611" s="62" t="s">
        <v>12728</v>
      </c>
      <c r="D2611" s="63">
        <v>66</v>
      </c>
      <c r="E2611" s="64" t="s">
        <v>12159</v>
      </c>
    </row>
    <row r="2612" spans="1:5" ht="15" x14ac:dyDescent="0.2">
      <c r="A2612" s="60">
        <v>2611</v>
      </c>
      <c r="B2612" s="61">
        <v>14809</v>
      </c>
      <c r="C2612" s="62" t="s">
        <v>12729</v>
      </c>
      <c r="D2612" s="63">
        <v>67</v>
      </c>
      <c r="E2612" s="64" t="s">
        <v>12138</v>
      </c>
    </row>
    <row r="2613" spans="1:5" ht="15" x14ac:dyDescent="0.2">
      <c r="A2613" s="60">
        <v>2612</v>
      </c>
      <c r="B2613" s="61">
        <v>14895</v>
      </c>
      <c r="C2613" s="62" t="s">
        <v>11295</v>
      </c>
      <c r="D2613" s="63">
        <v>68</v>
      </c>
      <c r="E2613" s="64" t="s">
        <v>12144</v>
      </c>
    </row>
    <row r="2614" spans="1:5" ht="15" x14ac:dyDescent="0.2">
      <c r="A2614" s="60">
        <v>2613</v>
      </c>
      <c r="B2614" s="61">
        <v>15212</v>
      </c>
      <c r="C2614" s="62" t="s">
        <v>11296</v>
      </c>
      <c r="D2614" s="63">
        <v>69</v>
      </c>
      <c r="E2614" s="64" t="s">
        <v>12159</v>
      </c>
    </row>
    <row r="2615" spans="1:5" ht="15" x14ac:dyDescent="0.2">
      <c r="A2615" s="60">
        <v>2614</v>
      </c>
      <c r="B2615" s="61">
        <v>15252</v>
      </c>
      <c r="C2615" s="62" t="s">
        <v>11297</v>
      </c>
      <c r="D2615" s="63">
        <v>70</v>
      </c>
      <c r="E2615" s="64" t="s">
        <v>12136</v>
      </c>
    </row>
    <row r="2616" spans="1:5" ht="15" x14ac:dyDescent="0.2">
      <c r="A2616" s="60">
        <v>2615</v>
      </c>
      <c r="B2616" s="61">
        <v>16665</v>
      </c>
      <c r="C2616" s="62" t="s">
        <v>11298</v>
      </c>
      <c r="D2616" s="63">
        <v>71</v>
      </c>
      <c r="E2616" s="64" t="s">
        <v>12140</v>
      </c>
    </row>
    <row r="2617" spans="1:5" ht="15" x14ac:dyDescent="0.2">
      <c r="A2617" s="60">
        <v>2616</v>
      </c>
      <c r="B2617" s="61">
        <v>16727</v>
      </c>
      <c r="C2617" s="62" t="s">
        <v>11299</v>
      </c>
      <c r="D2617" s="63">
        <v>72</v>
      </c>
      <c r="E2617" s="64" t="s">
        <v>13647</v>
      </c>
    </row>
    <row r="2618" spans="1:5" ht="15" x14ac:dyDescent="0.2">
      <c r="A2618" s="60">
        <v>2617</v>
      </c>
      <c r="B2618" s="61">
        <v>18228</v>
      </c>
      <c r="C2618" s="62" t="s">
        <v>11300</v>
      </c>
      <c r="D2618" s="63">
        <v>73</v>
      </c>
      <c r="E2618" s="64" t="s">
        <v>12140</v>
      </c>
    </row>
    <row r="2619" spans="1:5" ht="15" x14ac:dyDescent="0.2">
      <c r="A2619" s="60">
        <v>2618</v>
      </c>
      <c r="B2619" s="61">
        <v>18796</v>
      </c>
      <c r="C2619" s="62" t="s">
        <v>11301</v>
      </c>
      <c r="D2619" s="63">
        <v>74</v>
      </c>
      <c r="E2619" s="64" t="s">
        <v>12144</v>
      </c>
    </row>
    <row r="2620" spans="1:5" ht="15" x14ac:dyDescent="0.2">
      <c r="A2620" s="60">
        <v>2619</v>
      </c>
      <c r="B2620" s="61">
        <v>10649</v>
      </c>
      <c r="C2620" s="62" t="s">
        <v>11302</v>
      </c>
      <c r="D2620" s="63">
        <v>75</v>
      </c>
      <c r="E2620" s="64" t="s">
        <v>13647</v>
      </c>
    </row>
    <row r="2621" spans="1:5" ht="15" x14ac:dyDescent="0.2">
      <c r="A2621" s="60">
        <v>2620</v>
      </c>
      <c r="B2621" s="61">
        <v>11004</v>
      </c>
      <c r="C2621" s="62" t="s">
        <v>13816</v>
      </c>
      <c r="D2621" s="63">
        <v>76</v>
      </c>
      <c r="E2621" s="65">
        <v>2</v>
      </c>
    </row>
    <row r="2622" spans="1:5" ht="15" x14ac:dyDescent="0.2">
      <c r="A2622" s="60">
        <v>2621</v>
      </c>
      <c r="B2622" s="61">
        <v>12433</v>
      </c>
      <c r="C2622" s="62" t="s">
        <v>13817</v>
      </c>
      <c r="D2622" s="63">
        <v>77</v>
      </c>
      <c r="E2622" s="65">
        <v>3</v>
      </c>
    </row>
    <row r="2623" spans="1:5" ht="15" x14ac:dyDescent="0.2">
      <c r="A2623" s="60">
        <v>2622</v>
      </c>
      <c r="B2623" s="61">
        <v>13442</v>
      </c>
      <c r="C2623" s="62" t="s">
        <v>13818</v>
      </c>
      <c r="D2623" s="63">
        <v>78</v>
      </c>
      <c r="E2623" s="65">
        <v>5</v>
      </c>
    </row>
    <row r="2624" spans="1:5" ht="15" x14ac:dyDescent="0.2">
      <c r="A2624" s="60">
        <v>2623</v>
      </c>
      <c r="B2624" s="61">
        <v>15012</v>
      </c>
      <c r="C2624" s="62" t="s">
        <v>13819</v>
      </c>
      <c r="D2624" s="63">
        <v>79</v>
      </c>
      <c r="E2624" s="64" t="s">
        <v>12140</v>
      </c>
    </row>
    <row r="2625" spans="1:5" ht="15" x14ac:dyDescent="0.2">
      <c r="A2625" s="60">
        <v>2624</v>
      </c>
      <c r="B2625" s="61">
        <v>15481</v>
      </c>
      <c r="C2625" s="62" t="s">
        <v>13820</v>
      </c>
      <c r="D2625" s="63">
        <v>80</v>
      </c>
      <c r="E2625" s="65">
        <v>4</v>
      </c>
    </row>
    <row r="2626" spans="1:5" ht="15" x14ac:dyDescent="0.2">
      <c r="A2626" s="60">
        <v>2625</v>
      </c>
      <c r="B2626" s="61">
        <v>15641</v>
      </c>
      <c r="C2626" s="62" t="s">
        <v>13821</v>
      </c>
      <c r="D2626" s="63">
        <v>81</v>
      </c>
      <c r="E2626" s="64" t="s">
        <v>12146</v>
      </c>
    </row>
    <row r="2627" spans="1:5" ht="15" x14ac:dyDescent="0.2">
      <c r="A2627" s="60">
        <v>2626</v>
      </c>
      <c r="B2627" s="61">
        <v>15838</v>
      </c>
      <c r="C2627" s="62" t="s">
        <v>13822</v>
      </c>
      <c r="D2627" s="63">
        <v>82</v>
      </c>
      <c r="E2627" s="64" t="s">
        <v>12146</v>
      </c>
    </row>
    <row r="2628" spans="1:5" ht="15" x14ac:dyDescent="0.2">
      <c r="A2628" s="60">
        <v>2627</v>
      </c>
      <c r="B2628" s="61">
        <v>16039</v>
      </c>
      <c r="C2628" s="62" t="s">
        <v>13823</v>
      </c>
      <c r="D2628" s="63">
        <v>83</v>
      </c>
      <c r="E2628" s="64" t="s">
        <v>12146</v>
      </c>
    </row>
    <row r="2629" spans="1:5" ht="15" x14ac:dyDescent="0.2">
      <c r="A2629" s="60">
        <v>2628</v>
      </c>
      <c r="B2629" s="61">
        <v>16043</v>
      </c>
      <c r="C2629" s="62" t="s">
        <v>13824</v>
      </c>
      <c r="D2629" s="63">
        <v>84</v>
      </c>
      <c r="E2629" s="65">
        <v>2</v>
      </c>
    </row>
    <row r="2630" spans="1:5" ht="15" x14ac:dyDescent="0.2">
      <c r="A2630" s="60">
        <v>2629</v>
      </c>
      <c r="B2630" s="61">
        <v>16213</v>
      </c>
      <c r="C2630" s="62" t="s">
        <v>13825</v>
      </c>
      <c r="D2630" s="63">
        <v>85</v>
      </c>
      <c r="E2630" s="65">
        <v>4</v>
      </c>
    </row>
    <row r="2631" spans="1:5" ht="15" x14ac:dyDescent="0.2">
      <c r="A2631" s="60">
        <v>2630</v>
      </c>
      <c r="B2631" s="61">
        <v>17221</v>
      </c>
      <c r="C2631" s="62" t="s">
        <v>13826</v>
      </c>
      <c r="D2631" s="63">
        <v>86</v>
      </c>
      <c r="E2631" s="64" t="s">
        <v>12146</v>
      </c>
    </row>
    <row r="2632" spans="1:5" ht="15" x14ac:dyDescent="0.2">
      <c r="A2632" s="60">
        <v>2631</v>
      </c>
      <c r="B2632" s="61">
        <v>10028</v>
      </c>
      <c r="C2632" s="62" t="s">
        <v>13827</v>
      </c>
      <c r="D2632" s="63">
        <v>87</v>
      </c>
      <c r="E2632" s="64" t="s">
        <v>14951</v>
      </c>
    </row>
    <row r="2633" spans="1:5" ht="15" x14ac:dyDescent="0.2">
      <c r="A2633" s="60">
        <v>2632</v>
      </c>
      <c r="B2633" s="61">
        <v>12247</v>
      </c>
      <c r="C2633" s="62" t="s">
        <v>13828</v>
      </c>
      <c r="D2633" s="63">
        <v>88</v>
      </c>
      <c r="E2633" s="64" t="s">
        <v>12144</v>
      </c>
    </row>
    <row r="2634" spans="1:5" ht="15" x14ac:dyDescent="0.2">
      <c r="A2634" s="60">
        <v>2633</v>
      </c>
      <c r="B2634" s="61">
        <v>12642</v>
      </c>
      <c r="C2634" s="62" t="s">
        <v>13829</v>
      </c>
      <c r="D2634" s="63">
        <v>89</v>
      </c>
      <c r="E2634" s="64" t="s">
        <v>12140</v>
      </c>
    </row>
    <row r="2635" spans="1:5" ht="15" x14ac:dyDescent="0.2">
      <c r="A2635" s="60">
        <v>2634</v>
      </c>
      <c r="B2635" s="61">
        <v>12857</v>
      </c>
      <c r="C2635" s="62" t="s">
        <v>13830</v>
      </c>
      <c r="D2635" s="63">
        <v>90</v>
      </c>
      <c r="E2635" s="64" t="s">
        <v>12140</v>
      </c>
    </row>
    <row r="2636" spans="1:5" ht="15" x14ac:dyDescent="0.2">
      <c r="A2636" s="60">
        <v>2635</v>
      </c>
      <c r="B2636" s="61">
        <v>13178</v>
      </c>
      <c r="C2636" s="62" t="s">
        <v>12510</v>
      </c>
      <c r="D2636" s="63">
        <v>91</v>
      </c>
      <c r="E2636" s="64" t="s">
        <v>12146</v>
      </c>
    </row>
    <row r="2637" spans="1:5" ht="15" x14ac:dyDescent="0.2">
      <c r="A2637" s="60">
        <v>2636</v>
      </c>
      <c r="B2637" s="61">
        <v>13987</v>
      </c>
      <c r="C2637" s="62" t="s">
        <v>12511</v>
      </c>
      <c r="D2637" s="63">
        <v>92</v>
      </c>
      <c r="E2637" s="64" t="s">
        <v>13308</v>
      </c>
    </row>
    <row r="2638" spans="1:5" ht="15" x14ac:dyDescent="0.2">
      <c r="A2638" s="60">
        <v>2637</v>
      </c>
      <c r="B2638" s="61">
        <v>15163</v>
      </c>
      <c r="C2638" s="62" t="s">
        <v>12512</v>
      </c>
      <c r="D2638" s="63">
        <v>93</v>
      </c>
      <c r="E2638" s="65">
        <v>5</v>
      </c>
    </row>
    <row r="2639" spans="1:5" ht="15" x14ac:dyDescent="0.2">
      <c r="A2639" s="60">
        <v>2638</v>
      </c>
      <c r="B2639" s="61">
        <v>15479</v>
      </c>
      <c r="C2639" s="62" t="s">
        <v>12513</v>
      </c>
      <c r="D2639" s="63">
        <v>94</v>
      </c>
      <c r="E2639" s="65">
        <v>6</v>
      </c>
    </row>
    <row r="2640" spans="1:5" ht="15" x14ac:dyDescent="0.2">
      <c r="A2640" s="60">
        <v>2639</v>
      </c>
      <c r="B2640" s="61">
        <v>15497</v>
      </c>
      <c r="C2640" s="62" t="s">
        <v>12514</v>
      </c>
      <c r="D2640" s="63">
        <v>95</v>
      </c>
      <c r="E2640" s="65">
        <v>3</v>
      </c>
    </row>
    <row r="2641" spans="1:5" ht="15" x14ac:dyDescent="0.2">
      <c r="A2641" s="60">
        <v>2640</v>
      </c>
      <c r="B2641" s="61">
        <v>15519</v>
      </c>
      <c r="C2641" s="62" t="s">
        <v>12515</v>
      </c>
      <c r="D2641" s="63">
        <v>96</v>
      </c>
      <c r="E2641" s="65">
        <v>6</v>
      </c>
    </row>
    <row r="2642" spans="1:5" ht="15" x14ac:dyDescent="0.2">
      <c r="A2642" s="60">
        <v>2641</v>
      </c>
      <c r="B2642" s="61">
        <v>15576</v>
      </c>
      <c r="C2642" s="62" t="s">
        <v>12516</v>
      </c>
      <c r="D2642" s="63">
        <v>97</v>
      </c>
      <c r="E2642" s="65">
        <v>6</v>
      </c>
    </row>
    <row r="2643" spans="1:5" ht="15" x14ac:dyDescent="0.2">
      <c r="A2643" s="60">
        <v>2642</v>
      </c>
      <c r="B2643" s="61">
        <v>16322</v>
      </c>
      <c r="C2643" s="62" t="s">
        <v>12517</v>
      </c>
      <c r="D2643" s="63">
        <v>98</v>
      </c>
      <c r="E2643" s="64" t="s">
        <v>14951</v>
      </c>
    </row>
    <row r="2644" spans="1:5" ht="15" x14ac:dyDescent="0.2">
      <c r="A2644" s="60">
        <v>2643</v>
      </c>
      <c r="B2644" s="61">
        <v>17022</v>
      </c>
      <c r="C2644" s="62" t="s">
        <v>12518</v>
      </c>
      <c r="D2644" s="63">
        <v>99</v>
      </c>
      <c r="E2644" s="65">
        <v>5</v>
      </c>
    </row>
    <row r="2645" spans="1:5" ht="15" x14ac:dyDescent="0.2">
      <c r="A2645" s="60">
        <v>2644</v>
      </c>
      <c r="B2645" s="61">
        <v>17112</v>
      </c>
      <c r="C2645" s="62" t="s">
        <v>12519</v>
      </c>
      <c r="D2645" s="63">
        <v>100</v>
      </c>
      <c r="E2645" s="65">
        <v>6</v>
      </c>
    </row>
    <row r="2646" spans="1:5" ht="15" x14ac:dyDescent="0.2">
      <c r="A2646" s="60">
        <v>2645</v>
      </c>
      <c r="B2646" s="61">
        <v>17432</v>
      </c>
      <c r="C2646" s="62" t="s">
        <v>12520</v>
      </c>
      <c r="D2646" s="63">
        <v>101</v>
      </c>
      <c r="E2646" s="65">
        <v>2</v>
      </c>
    </row>
    <row r="2647" spans="1:5" ht="15" x14ac:dyDescent="0.2">
      <c r="A2647" s="60">
        <v>2646</v>
      </c>
      <c r="B2647" s="61">
        <v>17440</v>
      </c>
      <c r="C2647" s="62" t="s">
        <v>12521</v>
      </c>
      <c r="D2647" s="63">
        <v>102</v>
      </c>
      <c r="E2647" s="65">
        <v>4</v>
      </c>
    </row>
    <row r="2648" spans="1:5" ht="15" x14ac:dyDescent="0.2">
      <c r="A2648" s="60">
        <v>2647</v>
      </c>
      <c r="B2648" s="61">
        <v>17662</v>
      </c>
      <c r="C2648" s="62" t="s">
        <v>12522</v>
      </c>
      <c r="D2648" s="63">
        <v>103</v>
      </c>
      <c r="E2648" s="65">
        <v>6</v>
      </c>
    </row>
    <row r="2649" spans="1:5" ht="15" x14ac:dyDescent="0.2">
      <c r="A2649" s="60">
        <v>2648</v>
      </c>
      <c r="B2649" s="61">
        <v>17716</v>
      </c>
      <c r="C2649" s="62" t="s">
        <v>12523</v>
      </c>
      <c r="D2649" s="63">
        <v>104</v>
      </c>
      <c r="E2649" s="64" t="s">
        <v>12146</v>
      </c>
    </row>
    <row r="2650" spans="1:5" ht="15" x14ac:dyDescent="0.2">
      <c r="A2650" s="60">
        <v>2649</v>
      </c>
      <c r="B2650" s="61">
        <v>17932</v>
      </c>
      <c r="C2650" s="62" t="s">
        <v>12524</v>
      </c>
      <c r="D2650" s="63">
        <v>105</v>
      </c>
      <c r="E2650" s="65">
        <v>3</v>
      </c>
    </row>
    <row r="2651" spans="1:5" ht="15" x14ac:dyDescent="0.2">
      <c r="A2651" s="60">
        <v>2650</v>
      </c>
      <c r="B2651" s="61">
        <v>18605</v>
      </c>
      <c r="C2651" s="62" t="s">
        <v>12525</v>
      </c>
      <c r="D2651" s="63">
        <v>106</v>
      </c>
      <c r="E2651" s="64" t="s">
        <v>13709</v>
      </c>
    </row>
    <row r="2652" spans="1:5" ht="15" x14ac:dyDescent="0.2">
      <c r="A2652" s="60">
        <v>2651</v>
      </c>
      <c r="B2652" s="61">
        <v>18636</v>
      </c>
      <c r="C2652" s="62" t="s">
        <v>12526</v>
      </c>
      <c r="D2652" s="63">
        <v>107</v>
      </c>
      <c r="E2652" s="64" t="s">
        <v>12140</v>
      </c>
    </row>
    <row r="2653" spans="1:5" ht="15" x14ac:dyDescent="0.2">
      <c r="A2653" s="60">
        <v>2652</v>
      </c>
      <c r="B2653" s="61">
        <v>18937</v>
      </c>
      <c r="C2653" s="62" t="s">
        <v>12527</v>
      </c>
      <c r="D2653" s="63">
        <v>108</v>
      </c>
      <c r="E2653" s="64" t="s">
        <v>14951</v>
      </c>
    </row>
    <row r="2654" spans="1:5" ht="15" x14ac:dyDescent="0.2">
      <c r="A2654" s="60">
        <v>2653</v>
      </c>
      <c r="B2654" s="61">
        <v>18983</v>
      </c>
      <c r="C2654" s="62" t="s">
        <v>12528</v>
      </c>
      <c r="D2654" s="63">
        <v>109</v>
      </c>
      <c r="E2654" s="65">
        <v>3</v>
      </c>
    </row>
    <row r="2655" spans="1:5" ht="15" x14ac:dyDescent="0.2">
      <c r="A2655" s="60">
        <v>2654</v>
      </c>
      <c r="B2655" s="61">
        <v>19615</v>
      </c>
      <c r="C2655" s="62" t="s">
        <v>11045</v>
      </c>
      <c r="D2655" s="63">
        <v>110</v>
      </c>
      <c r="E2655" s="65">
        <v>5</v>
      </c>
    </row>
    <row r="2656" spans="1:5" ht="15" x14ac:dyDescent="0.2">
      <c r="A2656" s="60">
        <v>2655</v>
      </c>
      <c r="B2656" s="61">
        <v>19671</v>
      </c>
      <c r="C2656" s="62" t="s">
        <v>12529</v>
      </c>
      <c r="D2656" s="63">
        <v>111</v>
      </c>
      <c r="E2656" s="65">
        <v>4</v>
      </c>
    </row>
    <row r="2657" spans="1:5" ht="15" x14ac:dyDescent="0.2">
      <c r="A2657" s="60">
        <v>2656</v>
      </c>
      <c r="B2657" s="61">
        <v>19721</v>
      </c>
      <c r="C2657" s="62" t="s">
        <v>14012</v>
      </c>
      <c r="D2657" s="63">
        <v>112</v>
      </c>
      <c r="E2657" s="65">
        <v>3</v>
      </c>
    </row>
    <row r="2658" spans="1:5" ht="15" x14ac:dyDescent="0.2">
      <c r="A2658" s="60">
        <v>2657</v>
      </c>
      <c r="B2658" s="61">
        <v>10027</v>
      </c>
      <c r="C2658" s="62" t="s">
        <v>14013</v>
      </c>
      <c r="D2658" s="63">
        <v>1</v>
      </c>
      <c r="E2658" s="64" t="s">
        <v>12142</v>
      </c>
    </row>
    <row r="2659" spans="1:5" ht="15" x14ac:dyDescent="0.2">
      <c r="A2659" s="60">
        <v>2658</v>
      </c>
      <c r="B2659" s="61">
        <v>10525</v>
      </c>
      <c r="C2659" s="62" t="s">
        <v>12632</v>
      </c>
      <c r="D2659" s="63">
        <v>2</v>
      </c>
      <c r="E2659" s="64" t="s">
        <v>10434</v>
      </c>
    </row>
    <row r="2660" spans="1:5" ht="15" x14ac:dyDescent="0.2">
      <c r="A2660" s="60">
        <v>2659</v>
      </c>
      <c r="B2660" s="61">
        <v>10637</v>
      </c>
      <c r="C2660" s="62" t="s">
        <v>12633</v>
      </c>
      <c r="D2660" s="63">
        <v>3</v>
      </c>
      <c r="E2660" s="64" t="s">
        <v>12146</v>
      </c>
    </row>
    <row r="2661" spans="1:5" ht="15" x14ac:dyDescent="0.2">
      <c r="A2661" s="60">
        <v>2660</v>
      </c>
      <c r="B2661" s="61">
        <v>10953</v>
      </c>
      <c r="C2661" s="62" t="s">
        <v>12634</v>
      </c>
      <c r="D2661" s="63">
        <v>4</v>
      </c>
      <c r="E2661" s="64" t="s">
        <v>12144</v>
      </c>
    </row>
    <row r="2662" spans="1:5" ht="15" x14ac:dyDescent="0.2">
      <c r="A2662" s="60">
        <v>2661</v>
      </c>
      <c r="B2662" s="61">
        <v>11007</v>
      </c>
      <c r="C2662" s="62" t="s">
        <v>12635</v>
      </c>
      <c r="D2662" s="63">
        <v>5</v>
      </c>
      <c r="E2662" s="64" t="s">
        <v>12159</v>
      </c>
    </row>
    <row r="2663" spans="1:5" ht="15" x14ac:dyDescent="0.2">
      <c r="A2663" s="60">
        <v>2662</v>
      </c>
      <c r="B2663" s="61">
        <v>11127</v>
      </c>
      <c r="C2663" s="62" t="s">
        <v>12636</v>
      </c>
      <c r="D2663" s="63">
        <v>6</v>
      </c>
      <c r="E2663" s="65">
        <v>3</v>
      </c>
    </row>
    <row r="2664" spans="1:5" ht="15" x14ac:dyDescent="0.2">
      <c r="A2664" s="60">
        <v>2663</v>
      </c>
      <c r="B2664" s="61">
        <v>11355</v>
      </c>
      <c r="C2664" s="62" t="s">
        <v>14872</v>
      </c>
      <c r="D2664" s="63">
        <v>7</v>
      </c>
      <c r="E2664" s="65">
        <v>3</v>
      </c>
    </row>
    <row r="2665" spans="1:5" ht="15" x14ac:dyDescent="0.2">
      <c r="A2665" s="60">
        <v>2664</v>
      </c>
      <c r="B2665" s="61">
        <v>11372</v>
      </c>
      <c r="C2665" s="62" t="s">
        <v>14873</v>
      </c>
      <c r="D2665" s="63">
        <v>8</v>
      </c>
      <c r="E2665" s="65">
        <v>2</v>
      </c>
    </row>
    <row r="2666" spans="1:5" ht="15" x14ac:dyDescent="0.2">
      <c r="A2666" s="60">
        <v>2665</v>
      </c>
      <c r="B2666" s="61">
        <v>11373</v>
      </c>
      <c r="C2666" s="62" t="s">
        <v>14874</v>
      </c>
      <c r="D2666" s="63">
        <v>9</v>
      </c>
      <c r="E2666" s="64" t="s">
        <v>10576</v>
      </c>
    </row>
    <row r="2667" spans="1:5" ht="15" x14ac:dyDescent="0.2">
      <c r="A2667" s="60">
        <v>2666</v>
      </c>
      <c r="B2667" s="61">
        <v>11398</v>
      </c>
      <c r="C2667" s="62" t="s">
        <v>14875</v>
      </c>
      <c r="D2667" s="63">
        <v>10</v>
      </c>
      <c r="E2667" s="65">
        <v>2</v>
      </c>
    </row>
    <row r="2668" spans="1:5" ht="15" x14ac:dyDescent="0.2">
      <c r="A2668" s="60">
        <v>2667</v>
      </c>
      <c r="B2668" s="61">
        <v>11400</v>
      </c>
      <c r="C2668" s="62" t="s">
        <v>14876</v>
      </c>
      <c r="D2668" s="63">
        <v>11</v>
      </c>
      <c r="E2668" s="64" t="s">
        <v>10434</v>
      </c>
    </row>
    <row r="2669" spans="1:5" ht="15" x14ac:dyDescent="0.2">
      <c r="A2669" s="60">
        <v>2668</v>
      </c>
      <c r="B2669" s="61">
        <v>11402</v>
      </c>
      <c r="C2669" s="62" t="s">
        <v>14877</v>
      </c>
      <c r="D2669" s="63">
        <v>12</v>
      </c>
      <c r="E2669" s="64" t="s">
        <v>12159</v>
      </c>
    </row>
    <row r="2670" spans="1:5" ht="15" x14ac:dyDescent="0.2">
      <c r="A2670" s="60">
        <v>2669</v>
      </c>
      <c r="B2670" s="61">
        <v>11404</v>
      </c>
      <c r="C2670" s="62" t="s">
        <v>14878</v>
      </c>
      <c r="D2670" s="63">
        <v>13</v>
      </c>
      <c r="E2670" s="64" t="s">
        <v>12104</v>
      </c>
    </row>
    <row r="2671" spans="1:5" ht="15" x14ac:dyDescent="0.2">
      <c r="A2671" s="60">
        <v>2670</v>
      </c>
      <c r="B2671" s="61">
        <v>11564</v>
      </c>
      <c r="C2671" s="62" t="s">
        <v>14879</v>
      </c>
      <c r="D2671" s="63">
        <v>14</v>
      </c>
      <c r="E2671" s="64" t="s">
        <v>12138</v>
      </c>
    </row>
    <row r="2672" spans="1:5" ht="15" x14ac:dyDescent="0.2">
      <c r="A2672" s="60">
        <v>2671</v>
      </c>
      <c r="B2672" s="61">
        <v>11655</v>
      </c>
      <c r="C2672" s="62" t="s">
        <v>14880</v>
      </c>
      <c r="D2672" s="63">
        <v>15</v>
      </c>
      <c r="E2672" s="65">
        <v>3</v>
      </c>
    </row>
    <row r="2673" spans="1:5" ht="15" x14ac:dyDescent="0.2">
      <c r="A2673" s="60">
        <v>2672</v>
      </c>
      <c r="B2673" s="61">
        <v>11737</v>
      </c>
      <c r="C2673" s="62" t="s">
        <v>14881</v>
      </c>
      <c r="D2673" s="63">
        <v>16</v>
      </c>
      <c r="E2673" s="65">
        <v>3</v>
      </c>
    </row>
    <row r="2674" spans="1:5" ht="15" x14ac:dyDescent="0.2">
      <c r="A2674" s="60">
        <v>2673</v>
      </c>
      <c r="B2674" s="61">
        <v>11835</v>
      </c>
      <c r="C2674" s="62" t="s">
        <v>14882</v>
      </c>
      <c r="D2674" s="63">
        <v>17</v>
      </c>
      <c r="E2674" s="64" t="s">
        <v>12138</v>
      </c>
    </row>
    <row r="2675" spans="1:5" ht="15" x14ac:dyDescent="0.2">
      <c r="A2675" s="60">
        <v>2674</v>
      </c>
      <c r="B2675" s="61">
        <v>11843</v>
      </c>
      <c r="C2675" s="62" t="s">
        <v>14883</v>
      </c>
      <c r="D2675" s="63">
        <v>18</v>
      </c>
      <c r="E2675" s="64" t="s">
        <v>12159</v>
      </c>
    </row>
    <row r="2676" spans="1:5" ht="15" x14ac:dyDescent="0.2">
      <c r="A2676" s="60">
        <v>2675</v>
      </c>
      <c r="B2676" s="61">
        <v>11902</v>
      </c>
      <c r="C2676" s="62" t="s">
        <v>14884</v>
      </c>
      <c r="D2676" s="63">
        <v>19</v>
      </c>
      <c r="E2676" s="64" t="s">
        <v>12144</v>
      </c>
    </row>
    <row r="2677" spans="1:5" ht="15" x14ac:dyDescent="0.2">
      <c r="A2677" s="60">
        <v>2676</v>
      </c>
      <c r="B2677" s="61">
        <v>11914</v>
      </c>
      <c r="C2677" s="62" t="s">
        <v>14885</v>
      </c>
      <c r="D2677" s="63">
        <v>20</v>
      </c>
      <c r="E2677" s="65">
        <v>2</v>
      </c>
    </row>
    <row r="2678" spans="1:5" ht="15" x14ac:dyDescent="0.2">
      <c r="A2678" s="60">
        <v>2677</v>
      </c>
      <c r="B2678" s="61">
        <v>11924</v>
      </c>
      <c r="C2678" s="62" t="s">
        <v>14886</v>
      </c>
      <c r="D2678" s="63">
        <v>21</v>
      </c>
      <c r="E2678" s="64" t="s">
        <v>12140</v>
      </c>
    </row>
    <row r="2679" spans="1:5" ht="15" x14ac:dyDescent="0.2">
      <c r="A2679" s="60">
        <v>2678</v>
      </c>
      <c r="B2679" s="61">
        <v>12013</v>
      </c>
      <c r="C2679" s="62" t="s">
        <v>14887</v>
      </c>
      <c r="D2679" s="63">
        <v>22</v>
      </c>
      <c r="E2679" s="64" t="s">
        <v>14954</v>
      </c>
    </row>
    <row r="2680" spans="1:5" ht="15" x14ac:dyDescent="0.2">
      <c r="A2680" s="60">
        <v>2679</v>
      </c>
      <c r="B2680" s="61">
        <v>12030</v>
      </c>
      <c r="C2680" s="62" t="s">
        <v>14888</v>
      </c>
      <c r="D2680" s="63">
        <v>23</v>
      </c>
      <c r="E2680" s="65">
        <v>1</v>
      </c>
    </row>
    <row r="2681" spans="1:5" ht="15" x14ac:dyDescent="0.2">
      <c r="A2681" s="60">
        <v>2680</v>
      </c>
      <c r="B2681" s="61">
        <v>12082</v>
      </c>
      <c r="C2681" s="62" t="s">
        <v>14889</v>
      </c>
      <c r="D2681" s="63">
        <v>24</v>
      </c>
      <c r="E2681" s="65">
        <v>3</v>
      </c>
    </row>
    <row r="2682" spans="1:5" ht="15" x14ac:dyDescent="0.2">
      <c r="A2682" s="60">
        <v>2681</v>
      </c>
      <c r="B2682" s="61">
        <v>12116</v>
      </c>
      <c r="C2682" s="62" t="s">
        <v>13842</v>
      </c>
      <c r="D2682" s="63">
        <v>25</v>
      </c>
      <c r="E2682" s="65">
        <v>2</v>
      </c>
    </row>
    <row r="2683" spans="1:5" ht="15" x14ac:dyDescent="0.2">
      <c r="A2683" s="60">
        <v>2682</v>
      </c>
      <c r="B2683" s="61">
        <v>12125</v>
      </c>
      <c r="C2683" s="62" t="s">
        <v>13843</v>
      </c>
      <c r="D2683" s="63">
        <v>26</v>
      </c>
      <c r="E2683" s="64" t="s">
        <v>12144</v>
      </c>
    </row>
    <row r="2684" spans="1:5" ht="15" x14ac:dyDescent="0.2">
      <c r="A2684" s="60">
        <v>2683</v>
      </c>
      <c r="B2684" s="61">
        <v>12147</v>
      </c>
      <c r="C2684" s="62" t="s">
        <v>13844</v>
      </c>
      <c r="D2684" s="63">
        <v>27</v>
      </c>
      <c r="E2684" s="65">
        <v>2</v>
      </c>
    </row>
    <row r="2685" spans="1:5" ht="15" x14ac:dyDescent="0.2">
      <c r="A2685" s="60">
        <v>2684</v>
      </c>
      <c r="B2685" s="61">
        <v>12158</v>
      </c>
      <c r="C2685" s="62" t="s">
        <v>13845</v>
      </c>
      <c r="D2685" s="63">
        <v>28</v>
      </c>
      <c r="E2685" s="64" t="s">
        <v>12140</v>
      </c>
    </row>
    <row r="2686" spans="1:5" ht="15" x14ac:dyDescent="0.2">
      <c r="A2686" s="60">
        <v>2685</v>
      </c>
      <c r="B2686" s="61">
        <v>12160</v>
      </c>
      <c r="C2686" s="66" t="s">
        <v>13846</v>
      </c>
      <c r="D2686" s="63">
        <v>29</v>
      </c>
      <c r="E2686" s="65">
        <v>2</v>
      </c>
    </row>
    <row r="2687" spans="1:5" ht="15" x14ac:dyDescent="0.2">
      <c r="A2687" s="60">
        <v>2686</v>
      </c>
      <c r="B2687" s="61">
        <v>12214</v>
      </c>
      <c r="C2687" s="62" t="s">
        <v>13847</v>
      </c>
      <c r="D2687" s="63">
        <v>30</v>
      </c>
      <c r="E2687" s="64" t="s">
        <v>12144</v>
      </c>
    </row>
    <row r="2688" spans="1:5" ht="15" x14ac:dyDescent="0.2">
      <c r="A2688" s="60">
        <v>2687</v>
      </c>
      <c r="B2688" s="61">
        <v>12472</v>
      </c>
      <c r="C2688" s="62" t="s">
        <v>14498</v>
      </c>
      <c r="D2688" s="63">
        <v>31</v>
      </c>
      <c r="E2688" s="64" t="s">
        <v>12106</v>
      </c>
    </row>
    <row r="2689" spans="1:5" ht="15" x14ac:dyDescent="0.2">
      <c r="A2689" s="60">
        <v>2688</v>
      </c>
      <c r="B2689" s="61">
        <v>12574</v>
      </c>
      <c r="C2689" s="62" t="s">
        <v>13848</v>
      </c>
      <c r="D2689" s="63">
        <v>32</v>
      </c>
      <c r="E2689" s="65">
        <v>2</v>
      </c>
    </row>
    <row r="2690" spans="1:5" ht="15" x14ac:dyDescent="0.2">
      <c r="A2690" s="60">
        <v>2689</v>
      </c>
      <c r="B2690" s="61">
        <v>12636</v>
      </c>
      <c r="C2690" s="66" t="s">
        <v>13849</v>
      </c>
      <c r="D2690" s="63">
        <v>33</v>
      </c>
      <c r="E2690" s="64" t="s">
        <v>12159</v>
      </c>
    </row>
    <row r="2691" spans="1:5" ht="15" x14ac:dyDescent="0.2">
      <c r="A2691" s="60">
        <v>2690</v>
      </c>
      <c r="B2691" s="61">
        <v>12716</v>
      </c>
      <c r="C2691" s="62" t="s">
        <v>13850</v>
      </c>
      <c r="D2691" s="63">
        <v>34</v>
      </c>
      <c r="E2691" s="64" t="s">
        <v>12142</v>
      </c>
    </row>
    <row r="2692" spans="1:5" ht="15" x14ac:dyDescent="0.2">
      <c r="A2692" s="60">
        <v>2691</v>
      </c>
      <c r="B2692" s="61">
        <v>12755</v>
      </c>
      <c r="C2692" s="62" t="s">
        <v>13578</v>
      </c>
      <c r="D2692" s="63">
        <v>35</v>
      </c>
      <c r="E2692" s="64" t="s">
        <v>12138</v>
      </c>
    </row>
    <row r="2693" spans="1:5" ht="15" x14ac:dyDescent="0.2">
      <c r="A2693" s="60">
        <v>2692</v>
      </c>
      <c r="B2693" s="61">
        <v>12777</v>
      </c>
      <c r="C2693" s="62" t="s">
        <v>13644</v>
      </c>
      <c r="D2693" s="63">
        <v>36</v>
      </c>
      <c r="E2693" s="64" t="s">
        <v>12159</v>
      </c>
    </row>
    <row r="2694" spans="1:5" ht="15" x14ac:dyDescent="0.2">
      <c r="A2694" s="60">
        <v>2693</v>
      </c>
      <c r="B2694" s="61">
        <v>12778</v>
      </c>
      <c r="C2694" s="62" t="s">
        <v>13851</v>
      </c>
      <c r="D2694" s="63">
        <v>37</v>
      </c>
      <c r="E2694" s="64" t="s">
        <v>14954</v>
      </c>
    </row>
    <row r="2695" spans="1:5" ht="15" x14ac:dyDescent="0.2">
      <c r="A2695" s="60">
        <v>2694</v>
      </c>
      <c r="B2695" s="61">
        <v>12784</v>
      </c>
      <c r="C2695" s="62" t="s">
        <v>13852</v>
      </c>
      <c r="D2695" s="63">
        <v>38</v>
      </c>
      <c r="E2695" s="64" t="s">
        <v>14954</v>
      </c>
    </row>
    <row r="2696" spans="1:5" ht="15" x14ac:dyDescent="0.2">
      <c r="A2696" s="60">
        <v>2695</v>
      </c>
      <c r="B2696" s="61">
        <v>12797</v>
      </c>
      <c r="C2696" s="62" t="s">
        <v>13853</v>
      </c>
      <c r="D2696" s="63">
        <v>39</v>
      </c>
      <c r="E2696" s="64" t="s">
        <v>12146</v>
      </c>
    </row>
    <row r="2697" spans="1:5" ht="15" x14ac:dyDescent="0.2">
      <c r="A2697" s="60">
        <v>2696</v>
      </c>
      <c r="B2697" s="61">
        <v>12829</v>
      </c>
      <c r="C2697" s="62" t="s">
        <v>15624</v>
      </c>
      <c r="D2697" s="63">
        <v>40</v>
      </c>
      <c r="E2697" s="65">
        <v>3</v>
      </c>
    </row>
    <row r="2698" spans="1:5" ht="15" x14ac:dyDescent="0.2">
      <c r="A2698" s="60">
        <v>2697</v>
      </c>
      <c r="B2698" s="61">
        <v>12847</v>
      </c>
      <c r="C2698" s="62" t="s">
        <v>13854</v>
      </c>
      <c r="D2698" s="63">
        <v>41</v>
      </c>
      <c r="E2698" s="65">
        <v>2</v>
      </c>
    </row>
    <row r="2699" spans="1:5" ht="15" x14ac:dyDescent="0.2">
      <c r="A2699" s="60">
        <v>2698</v>
      </c>
      <c r="B2699" s="61">
        <v>13085</v>
      </c>
      <c r="C2699" s="66" t="s">
        <v>13855</v>
      </c>
      <c r="D2699" s="63">
        <v>42</v>
      </c>
      <c r="E2699" s="64" t="s">
        <v>12159</v>
      </c>
    </row>
    <row r="2700" spans="1:5" ht="15" x14ac:dyDescent="0.2">
      <c r="A2700" s="60">
        <v>2699</v>
      </c>
      <c r="B2700" s="61">
        <v>13188</v>
      </c>
      <c r="C2700" s="62" t="s">
        <v>13856</v>
      </c>
      <c r="D2700" s="63">
        <v>43</v>
      </c>
      <c r="E2700" s="64" t="s">
        <v>12159</v>
      </c>
    </row>
    <row r="2701" spans="1:5" ht="15" x14ac:dyDescent="0.2">
      <c r="A2701" s="60">
        <v>2700</v>
      </c>
      <c r="B2701" s="61">
        <v>13346</v>
      </c>
      <c r="C2701" s="62" t="s">
        <v>13857</v>
      </c>
      <c r="D2701" s="63">
        <v>44</v>
      </c>
      <c r="E2701" s="65">
        <v>2</v>
      </c>
    </row>
    <row r="2702" spans="1:5" ht="15" x14ac:dyDescent="0.2">
      <c r="A2702" s="60">
        <v>2701</v>
      </c>
      <c r="B2702" s="61">
        <v>13542</v>
      </c>
      <c r="C2702" s="62" t="s">
        <v>13858</v>
      </c>
      <c r="D2702" s="63">
        <v>45</v>
      </c>
      <c r="E2702" s="64" t="s">
        <v>10434</v>
      </c>
    </row>
    <row r="2703" spans="1:5" ht="15" x14ac:dyDescent="0.2">
      <c r="A2703" s="60">
        <v>2702</v>
      </c>
      <c r="B2703" s="61">
        <v>13567</v>
      </c>
      <c r="C2703" s="62" t="s">
        <v>13859</v>
      </c>
      <c r="D2703" s="63">
        <v>46</v>
      </c>
      <c r="E2703" s="64" t="s">
        <v>10434</v>
      </c>
    </row>
    <row r="2704" spans="1:5" ht="15" x14ac:dyDescent="0.2">
      <c r="A2704" s="60">
        <v>2703</v>
      </c>
      <c r="B2704" s="61">
        <v>13573</v>
      </c>
      <c r="C2704" s="62" t="s">
        <v>13860</v>
      </c>
      <c r="D2704" s="63">
        <v>47</v>
      </c>
      <c r="E2704" s="65">
        <v>2</v>
      </c>
    </row>
    <row r="2705" spans="1:5" ht="15" x14ac:dyDescent="0.2">
      <c r="A2705" s="60">
        <v>2704</v>
      </c>
      <c r="B2705" s="61">
        <v>13585</v>
      </c>
      <c r="C2705" s="62" t="s">
        <v>13861</v>
      </c>
      <c r="D2705" s="63">
        <v>48</v>
      </c>
      <c r="E2705" s="64" t="s">
        <v>12106</v>
      </c>
    </row>
    <row r="2706" spans="1:5" ht="15" x14ac:dyDescent="0.2">
      <c r="A2706" s="60">
        <v>2705</v>
      </c>
      <c r="B2706" s="61">
        <v>13587</v>
      </c>
      <c r="C2706" s="62" t="s">
        <v>13862</v>
      </c>
      <c r="D2706" s="63">
        <v>49</v>
      </c>
      <c r="E2706" s="64" t="s">
        <v>12138</v>
      </c>
    </row>
    <row r="2707" spans="1:5" ht="15" x14ac:dyDescent="0.2">
      <c r="A2707" s="60">
        <v>2706</v>
      </c>
      <c r="B2707" s="61">
        <v>13606</v>
      </c>
      <c r="C2707" s="66" t="s">
        <v>13863</v>
      </c>
      <c r="D2707" s="63">
        <v>50</v>
      </c>
      <c r="E2707" s="64" t="s">
        <v>13766</v>
      </c>
    </row>
    <row r="2708" spans="1:5" ht="15" x14ac:dyDescent="0.2">
      <c r="A2708" s="60">
        <v>2707</v>
      </c>
      <c r="B2708" s="61">
        <v>13644</v>
      </c>
      <c r="C2708" s="66" t="s">
        <v>13864</v>
      </c>
      <c r="D2708" s="63">
        <v>51</v>
      </c>
      <c r="E2708" s="64" t="s">
        <v>12142</v>
      </c>
    </row>
    <row r="2709" spans="1:5" ht="15" x14ac:dyDescent="0.2">
      <c r="A2709" s="60">
        <v>2708</v>
      </c>
      <c r="B2709" s="61">
        <v>13675</v>
      </c>
      <c r="C2709" s="62" t="s">
        <v>13865</v>
      </c>
      <c r="D2709" s="63">
        <v>52</v>
      </c>
      <c r="E2709" s="64" t="s">
        <v>12138</v>
      </c>
    </row>
    <row r="2710" spans="1:5" ht="15" x14ac:dyDescent="0.2">
      <c r="A2710" s="60">
        <v>2709</v>
      </c>
      <c r="B2710" s="61">
        <v>13687</v>
      </c>
      <c r="C2710" s="62" t="s">
        <v>13866</v>
      </c>
      <c r="D2710" s="63">
        <v>53</v>
      </c>
      <c r="E2710" s="64" t="s">
        <v>10434</v>
      </c>
    </row>
    <row r="2711" spans="1:5" ht="15" x14ac:dyDescent="0.2">
      <c r="A2711" s="60">
        <v>2710</v>
      </c>
      <c r="B2711" s="61">
        <v>13700</v>
      </c>
      <c r="C2711" s="62" t="s">
        <v>13867</v>
      </c>
      <c r="D2711" s="63">
        <v>54</v>
      </c>
      <c r="E2711" s="64" t="s">
        <v>12140</v>
      </c>
    </row>
    <row r="2712" spans="1:5" ht="15" x14ac:dyDescent="0.2">
      <c r="A2712" s="60">
        <v>2711</v>
      </c>
      <c r="B2712" s="61">
        <v>13751</v>
      </c>
      <c r="C2712" s="62" t="s">
        <v>13868</v>
      </c>
      <c r="D2712" s="63">
        <v>55</v>
      </c>
      <c r="E2712" s="65">
        <v>3</v>
      </c>
    </row>
    <row r="2713" spans="1:5" ht="15" x14ac:dyDescent="0.2">
      <c r="A2713" s="60">
        <v>2712</v>
      </c>
      <c r="B2713" s="61">
        <v>13759</v>
      </c>
      <c r="C2713" s="66" t="s">
        <v>16154</v>
      </c>
      <c r="D2713" s="63">
        <v>56</v>
      </c>
      <c r="E2713" s="65">
        <v>3</v>
      </c>
    </row>
    <row r="2714" spans="1:5" ht="15" x14ac:dyDescent="0.2">
      <c r="A2714" s="60">
        <v>2713</v>
      </c>
      <c r="B2714" s="61">
        <v>13761</v>
      </c>
      <c r="C2714" s="66" t="s">
        <v>16155</v>
      </c>
      <c r="D2714" s="63">
        <v>57</v>
      </c>
      <c r="E2714" s="65">
        <v>5</v>
      </c>
    </row>
    <row r="2715" spans="1:5" ht="15" x14ac:dyDescent="0.2">
      <c r="A2715" s="60">
        <v>2714</v>
      </c>
      <c r="B2715" s="61">
        <v>13804</v>
      </c>
      <c r="C2715" s="62" t="s">
        <v>16156</v>
      </c>
      <c r="D2715" s="63">
        <v>58</v>
      </c>
      <c r="E2715" s="64" t="s">
        <v>12144</v>
      </c>
    </row>
    <row r="2716" spans="1:5" ht="15" x14ac:dyDescent="0.2">
      <c r="A2716" s="60">
        <v>2715</v>
      </c>
      <c r="B2716" s="61">
        <v>13849</v>
      </c>
      <c r="C2716" s="62" t="s">
        <v>16157</v>
      </c>
      <c r="D2716" s="63">
        <v>59</v>
      </c>
      <c r="E2716" s="64" t="s">
        <v>14951</v>
      </c>
    </row>
    <row r="2717" spans="1:5" ht="15" x14ac:dyDescent="0.2">
      <c r="A2717" s="60">
        <v>2716</v>
      </c>
      <c r="B2717" s="61">
        <v>13858</v>
      </c>
      <c r="C2717" s="62" t="s">
        <v>16158</v>
      </c>
      <c r="D2717" s="63">
        <v>60</v>
      </c>
      <c r="E2717" s="64" t="s">
        <v>13709</v>
      </c>
    </row>
    <row r="2718" spans="1:5" ht="15" x14ac:dyDescent="0.2">
      <c r="A2718" s="60">
        <v>2717</v>
      </c>
      <c r="B2718" s="61">
        <v>13866</v>
      </c>
      <c r="C2718" s="62" t="s">
        <v>16159</v>
      </c>
      <c r="D2718" s="63">
        <v>61</v>
      </c>
      <c r="E2718" s="64" t="s">
        <v>13766</v>
      </c>
    </row>
    <row r="2719" spans="1:5" ht="15" x14ac:dyDescent="0.2">
      <c r="A2719" s="60">
        <v>2718</v>
      </c>
      <c r="B2719" s="61">
        <v>13868</v>
      </c>
      <c r="C2719" s="62" t="s">
        <v>16160</v>
      </c>
      <c r="D2719" s="63">
        <v>62</v>
      </c>
      <c r="E2719" s="64" t="s">
        <v>12144</v>
      </c>
    </row>
    <row r="2720" spans="1:5" ht="15" x14ac:dyDescent="0.2">
      <c r="A2720" s="60">
        <v>2719</v>
      </c>
      <c r="B2720" s="61">
        <v>13870</v>
      </c>
      <c r="C2720" s="62" t="s">
        <v>16161</v>
      </c>
      <c r="D2720" s="63">
        <v>63</v>
      </c>
      <c r="E2720" s="64" t="s">
        <v>12136</v>
      </c>
    </row>
    <row r="2721" spans="1:5" ht="15" x14ac:dyDescent="0.2">
      <c r="A2721" s="60">
        <v>2720</v>
      </c>
      <c r="B2721" s="61">
        <v>13906</v>
      </c>
      <c r="C2721" s="62" t="s">
        <v>16162</v>
      </c>
      <c r="D2721" s="63">
        <v>64</v>
      </c>
      <c r="E2721" s="65">
        <v>3</v>
      </c>
    </row>
    <row r="2722" spans="1:5" ht="15" x14ac:dyDescent="0.2">
      <c r="A2722" s="60">
        <v>2721</v>
      </c>
      <c r="B2722" s="61">
        <v>13919</v>
      </c>
      <c r="C2722" s="66" t="s">
        <v>16163</v>
      </c>
      <c r="D2722" s="63">
        <v>65</v>
      </c>
      <c r="E2722" s="64" t="s">
        <v>13651</v>
      </c>
    </row>
    <row r="2723" spans="1:5" ht="15" x14ac:dyDescent="0.2">
      <c r="A2723" s="60">
        <v>2722</v>
      </c>
      <c r="B2723" s="61">
        <v>13950</v>
      </c>
      <c r="C2723" s="62" t="s">
        <v>16164</v>
      </c>
      <c r="D2723" s="63">
        <v>66</v>
      </c>
      <c r="E2723" s="65">
        <v>4</v>
      </c>
    </row>
    <row r="2724" spans="1:5" ht="15" x14ac:dyDescent="0.2">
      <c r="A2724" s="60">
        <v>2723</v>
      </c>
      <c r="B2724" s="61">
        <v>13963</v>
      </c>
      <c r="C2724" s="62" t="s">
        <v>16165</v>
      </c>
      <c r="D2724" s="63">
        <v>67</v>
      </c>
      <c r="E2724" s="64" t="s">
        <v>12140</v>
      </c>
    </row>
    <row r="2725" spans="1:5" ht="15" x14ac:dyDescent="0.2">
      <c r="A2725" s="60">
        <v>2724</v>
      </c>
      <c r="B2725" s="61">
        <v>13975</v>
      </c>
      <c r="C2725" s="62" t="s">
        <v>14070</v>
      </c>
      <c r="D2725" s="63">
        <v>68</v>
      </c>
      <c r="E2725" s="64" t="s">
        <v>14951</v>
      </c>
    </row>
    <row r="2726" spans="1:5" ht="15" x14ac:dyDescent="0.2">
      <c r="A2726" s="60">
        <v>2725</v>
      </c>
      <c r="B2726" s="61">
        <v>13986</v>
      </c>
      <c r="C2726" s="66" t="s">
        <v>14071</v>
      </c>
      <c r="D2726" s="63">
        <v>69</v>
      </c>
      <c r="E2726" s="64" t="s">
        <v>14951</v>
      </c>
    </row>
    <row r="2727" spans="1:5" ht="15" x14ac:dyDescent="0.2">
      <c r="A2727" s="60">
        <v>2726</v>
      </c>
      <c r="B2727" s="61">
        <v>14055</v>
      </c>
      <c r="C2727" s="62" t="s">
        <v>14072</v>
      </c>
      <c r="D2727" s="63">
        <v>70</v>
      </c>
      <c r="E2727" s="64" t="s">
        <v>12104</v>
      </c>
    </row>
    <row r="2728" spans="1:5" ht="15" x14ac:dyDescent="0.2">
      <c r="A2728" s="60">
        <v>2727</v>
      </c>
      <c r="B2728" s="61">
        <v>14137</v>
      </c>
      <c r="C2728" s="62" t="s">
        <v>14073</v>
      </c>
      <c r="D2728" s="63">
        <v>71</v>
      </c>
      <c r="E2728" s="65">
        <v>3</v>
      </c>
    </row>
    <row r="2729" spans="1:5" ht="15" x14ac:dyDescent="0.2">
      <c r="A2729" s="60">
        <v>2728</v>
      </c>
      <c r="B2729" s="61">
        <v>14139</v>
      </c>
      <c r="C2729" s="62" t="s">
        <v>14074</v>
      </c>
      <c r="D2729" s="63">
        <v>72</v>
      </c>
      <c r="E2729" s="65">
        <v>3</v>
      </c>
    </row>
    <row r="2730" spans="1:5" ht="15" x14ac:dyDescent="0.2">
      <c r="A2730" s="60">
        <v>2729</v>
      </c>
      <c r="B2730" s="61">
        <v>14151</v>
      </c>
      <c r="C2730" s="62" t="s">
        <v>14075</v>
      </c>
      <c r="D2730" s="63">
        <v>73</v>
      </c>
      <c r="E2730" s="65">
        <v>4</v>
      </c>
    </row>
    <row r="2731" spans="1:5" ht="15" x14ac:dyDescent="0.2">
      <c r="A2731" s="60">
        <v>2730</v>
      </c>
      <c r="B2731" s="61">
        <v>14155</v>
      </c>
      <c r="C2731" s="62" t="s">
        <v>14076</v>
      </c>
      <c r="D2731" s="63">
        <v>74</v>
      </c>
      <c r="E2731" s="64" t="s">
        <v>12136</v>
      </c>
    </row>
    <row r="2732" spans="1:5" ht="15" x14ac:dyDescent="0.2">
      <c r="A2732" s="60">
        <v>2731</v>
      </c>
      <c r="B2732" s="61">
        <v>14177</v>
      </c>
      <c r="C2732" s="62" t="s">
        <v>14077</v>
      </c>
      <c r="D2732" s="63">
        <v>75</v>
      </c>
      <c r="E2732" s="64" t="s">
        <v>12146</v>
      </c>
    </row>
    <row r="2733" spans="1:5" ht="15" x14ac:dyDescent="0.2">
      <c r="A2733" s="60">
        <v>2732</v>
      </c>
      <c r="B2733" s="61">
        <v>14229</v>
      </c>
      <c r="C2733" s="62" t="s">
        <v>14078</v>
      </c>
      <c r="D2733" s="63">
        <v>76</v>
      </c>
      <c r="E2733" s="64" t="s">
        <v>12144</v>
      </c>
    </row>
    <row r="2734" spans="1:5" ht="15" x14ac:dyDescent="0.2">
      <c r="A2734" s="60">
        <v>2733</v>
      </c>
      <c r="B2734" s="61">
        <v>14243</v>
      </c>
      <c r="C2734" s="62" t="s">
        <v>14079</v>
      </c>
      <c r="D2734" s="63">
        <v>77</v>
      </c>
      <c r="E2734" s="64" t="s">
        <v>12151</v>
      </c>
    </row>
    <row r="2735" spans="1:5" ht="15" x14ac:dyDescent="0.2">
      <c r="A2735" s="60">
        <v>2734</v>
      </c>
      <c r="B2735" s="61">
        <v>14279</v>
      </c>
      <c r="C2735" s="62" t="s">
        <v>14080</v>
      </c>
      <c r="D2735" s="63">
        <v>78</v>
      </c>
      <c r="E2735" s="64" t="s">
        <v>12159</v>
      </c>
    </row>
    <row r="2736" spans="1:5" ht="15" x14ac:dyDescent="0.2">
      <c r="A2736" s="60">
        <v>2735</v>
      </c>
      <c r="B2736" s="61">
        <v>14375</v>
      </c>
      <c r="C2736" s="62" t="s">
        <v>14081</v>
      </c>
      <c r="D2736" s="63">
        <v>79</v>
      </c>
      <c r="E2736" s="65">
        <v>3</v>
      </c>
    </row>
    <row r="2737" spans="1:5" ht="15" x14ac:dyDescent="0.2">
      <c r="A2737" s="60">
        <v>2736</v>
      </c>
      <c r="B2737" s="61">
        <v>14416</v>
      </c>
      <c r="C2737" s="62" t="s">
        <v>14082</v>
      </c>
      <c r="D2737" s="63">
        <v>80</v>
      </c>
      <c r="E2737" s="64" t="s">
        <v>10434</v>
      </c>
    </row>
    <row r="2738" spans="1:5" ht="15" x14ac:dyDescent="0.2">
      <c r="A2738" s="60">
        <v>2737</v>
      </c>
      <c r="B2738" s="61">
        <v>14465</v>
      </c>
      <c r="C2738" s="62" t="s">
        <v>14083</v>
      </c>
      <c r="D2738" s="63">
        <v>81</v>
      </c>
      <c r="E2738" s="64" t="s">
        <v>12138</v>
      </c>
    </row>
    <row r="2739" spans="1:5" ht="15" x14ac:dyDescent="0.2">
      <c r="A2739" s="60">
        <v>2738</v>
      </c>
      <c r="B2739" s="61">
        <v>14476</v>
      </c>
      <c r="C2739" s="62" t="s">
        <v>14084</v>
      </c>
      <c r="D2739" s="63">
        <v>82</v>
      </c>
      <c r="E2739" s="65">
        <v>5</v>
      </c>
    </row>
    <row r="2740" spans="1:5" ht="15" x14ac:dyDescent="0.2">
      <c r="A2740" s="60">
        <v>2739</v>
      </c>
      <c r="B2740" s="61">
        <v>14530</v>
      </c>
      <c r="C2740" s="62" t="s">
        <v>14085</v>
      </c>
      <c r="D2740" s="63">
        <v>83</v>
      </c>
      <c r="E2740" s="65">
        <v>2</v>
      </c>
    </row>
    <row r="2741" spans="1:5" ht="15" x14ac:dyDescent="0.2">
      <c r="A2741" s="60">
        <v>2740</v>
      </c>
      <c r="B2741" s="61">
        <v>14784</v>
      </c>
      <c r="C2741" s="62" t="s">
        <v>14086</v>
      </c>
      <c r="D2741" s="63">
        <v>84</v>
      </c>
      <c r="E2741" s="64" t="s">
        <v>10576</v>
      </c>
    </row>
    <row r="2742" spans="1:5" ht="15" x14ac:dyDescent="0.2">
      <c r="A2742" s="60">
        <v>2741</v>
      </c>
      <c r="B2742" s="61">
        <v>14788</v>
      </c>
      <c r="C2742" s="62" t="s">
        <v>14087</v>
      </c>
      <c r="D2742" s="63">
        <v>85</v>
      </c>
      <c r="E2742" s="65">
        <v>3</v>
      </c>
    </row>
    <row r="2743" spans="1:5" ht="15" x14ac:dyDescent="0.2">
      <c r="A2743" s="60">
        <v>2742</v>
      </c>
      <c r="B2743" s="61">
        <v>14818</v>
      </c>
      <c r="C2743" s="62" t="s">
        <v>14088</v>
      </c>
      <c r="D2743" s="63">
        <v>86</v>
      </c>
      <c r="E2743" s="64" t="s">
        <v>12106</v>
      </c>
    </row>
    <row r="2744" spans="1:5" ht="15" x14ac:dyDescent="0.2">
      <c r="A2744" s="60">
        <v>2743</v>
      </c>
      <c r="B2744" s="61">
        <v>14868</v>
      </c>
      <c r="C2744" s="62" t="s">
        <v>14089</v>
      </c>
      <c r="D2744" s="63">
        <v>87</v>
      </c>
      <c r="E2744" s="64" t="s">
        <v>12140</v>
      </c>
    </row>
    <row r="2745" spans="1:5" ht="15" x14ac:dyDescent="0.2">
      <c r="A2745" s="60">
        <v>2744</v>
      </c>
      <c r="B2745" s="61">
        <v>14872</v>
      </c>
      <c r="C2745" s="66" t="s">
        <v>14090</v>
      </c>
      <c r="D2745" s="63">
        <v>88</v>
      </c>
      <c r="E2745" s="65">
        <v>2</v>
      </c>
    </row>
    <row r="2746" spans="1:5" ht="15" x14ac:dyDescent="0.2">
      <c r="A2746" s="60">
        <v>2745</v>
      </c>
      <c r="B2746" s="61">
        <v>14874</v>
      </c>
      <c r="C2746" s="62" t="s">
        <v>14091</v>
      </c>
      <c r="D2746" s="63">
        <v>89</v>
      </c>
      <c r="E2746" s="65">
        <v>2</v>
      </c>
    </row>
    <row r="2747" spans="1:5" ht="15" x14ac:dyDescent="0.2">
      <c r="A2747" s="60">
        <v>2746</v>
      </c>
      <c r="B2747" s="61">
        <v>14877</v>
      </c>
      <c r="C2747" s="62" t="s">
        <v>14092</v>
      </c>
      <c r="D2747" s="63">
        <v>90</v>
      </c>
      <c r="E2747" s="65">
        <v>2</v>
      </c>
    </row>
    <row r="2748" spans="1:5" ht="15" x14ac:dyDescent="0.2">
      <c r="A2748" s="60">
        <v>2747</v>
      </c>
      <c r="B2748" s="61">
        <v>14881</v>
      </c>
      <c r="C2748" s="62" t="s">
        <v>14093</v>
      </c>
      <c r="D2748" s="63">
        <v>91</v>
      </c>
      <c r="E2748" s="65">
        <v>2</v>
      </c>
    </row>
    <row r="2749" spans="1:5" ht="15" x14ac:dyDescent="0.2">
      <c r="A2749" s="60">
        <v>2748</v>
      </c>
      <c r="B2749" s="61">
        <v>14934</v>
      </c>
      <c r="C2749" s="62" t="s">
        <v>14094</v>
      </c>
      <c r="D2749" s="63">
        <v>92</v>
      </c>
      <c r="E2749" s="64" t="s">
        <v>14095</v>
      </c>
    </row>
    <row r="2750" spans="1:5" ht="15" x14ac:dyDescent="0.2">
      <c r="A2750" s="60">
        <v>2749</v>
      </c>
      <c r="B2750" s="61">
        <v>15017</v>
      </c>
      <c r="C2750" s="62" t="s">
        <v>14096</v>
      </c>
      <c r="D2750" s="63">
        <v>93</v>
      </c>
      <c r="E2750" s="64" t="s">
        <v>12144</v>
      </c>
    </row>
    <row r="2751" spans="1:5" ht="15" x14ac:dyDescent="0.2">
      <c r="A2751" s="60">
        <v>2750</v>
      </c>
      <c r="B2751" s="61">
        <v>15040</v>
      </c>
      <c r="C2751" s="62" t="s">
        <v>12596</v>
      </c>
      <c r="D2751" s="63">
        <v>94</v>
      </c>
      <c r="E2751" s="64" t="s">
        <v>14954</v>
      </c>
    </row>
    <row r="2752" spans="1:5" ht="15" x14ac:dyDescent="0.2">
      <c r="A2752" s="60">
        <v>2751</v>
      </c>
      <c r="B2752" s="61">
        <v>15049</v>
      </c>
      <c r="C2752" s="62" t="s">
        <v>12597</v>
      </c>
      <c r="D2752" s="63">
        <v>95</v>
      </c>
      <c r="E2752" s="65">
        <v>2</v>
      </c>
    </row>
    <row r="2753" spans="1:5" ht="15" x14ac:dyDescent="0.2">
      <c r="A2753" s="60">
        <v>2752</v>
      </c>
      <c r="B2753" s="61">
        <v>15080</v>
      </c>
      <c r="C2753" s="62" t="s">
        <v>12598</v>
      </c>
      <c r="D2753" s="63">
        <v>96</v>
      </c>
      <c r="E2753" s="64" t="s">
        <v>10434</v>
      </c>
    </row>
    <row r="2754" spans="1:5" ht="15" x14ac:dyDescent="0.2">
      <c r="A2754" s="60">
        <v>2753</v>
      </c>
      <c r="B2754" s="61">
        <v>15238</v>
      </c>
      <c r="C2754" s="62" t="s">
        <v>12599</v>
      </c>
      <c r="D2754" s="63">
        <v>97</v>
      </c>
      <c r="E2754" s="64" t="s">
        <v>12159</v>
      </c>
    </row>
    <row r="2755" spans="1:5" ht="15" x14ac:dyDescent="0.2">
      <c r="A2755" s="60">
        <v>2754</v>
      </c>
      <c r="B2755" s="61">
        <v>15448</v>
      </c>
      <c r="C2755" s="62" t="s">
        <v>12600</v>
      </c>
      <c r="D2755" s="63">
        <v>98</v>
      </c>
      <c r="E2755" s="64" t="s">
        <v>12144</v>
      </c>
    </row>
    <row r="2756" spans="1:5" ht="15" x14ac:dyDescent="0.2">
      <c r="A2756" s="60">
        <v>2755</v>
      </c>
      <c r="B2756" s="61">
        <v>15782</v>
      </c>
      <c r="C2756" s="62" t="s">
        <v>12601</v>
      </c>
      <c r="D2756" s="63">
        <v>99</v>
      </c>
      <c r="E2756" s="64" t="s">
        <v>12136</v>
      </c>
    </row>
    <row r="2757" spans="1:5" ht="15" x14ac:dyDescent="0.2">
      <c r="A2757" s="60">
        <v>2756</v>
      </c>
      <c r="B2757" s="61">
        <v>15806</v>
      </c>
      <c r="C2757" s="62" t="s">
        <v>12602</v>
      </c>
      <c r="D2757" s="63">
        <v>100</v>
      </c>
      <c r="E2757" s="65">
        <v>2</v>
      </c>
    </row>
    <row r="2758" spans="1:5" ht="15" x14ac:dyDescent="0.2">
      <c r="A2758" s="60">
        <v>2757</v>
      </c>
      <c r="B2758" s="61">
        <v>15928</v>
      </c>
      <c r="C2758" s="62" t="s">
        <v>12603</v>
      </c>
      <c r="D2758" s="63">
        <v>101</v>
      </c>
      <c r="E2758" s="64" t="s">
        <v>12104</v>
      </c>
    </row>
    <row r="2759" spans="1:5" ht="15" x14ac:dyDescent="0.2">
      <c r="A2759" s="60">
        <v>2758</v>
      </c>
      <c r="B2759" s="61">
        <v>16278</v>
      </c>
      <c r="C2759" s="62" t="s">
        <v>12604</v>
      </c>
      <c r="D2759" s="63">
        <v>103</v>
      </c>
      <c r="E2759" s="64" t="s">
        <v>12138</v>
      </c>
    </row>
    <row r="2760" spans="1:5" ht="15" x14ac:dyDescent="0.2">
      <c r="A2760" s="60">
        <v>2759</v>
      </c>
      <c r="B2760" s="61">
        <v>16326</v>
      </c>
      <c r="C2760" s="62" t="s">
        <v>12605</v>
      </c>
      <c r="D2760" s="63">
        <v>104</v>
      </c>
      <c r="E2760" s="65">
        <v>2</v>
      </c>
    </row>
    <row r="2761" spans="1:5" ht="15" x14ac:dyDescent="0.2">
      <c r="A2761" s="60">
        <v>2760</v>
      </c>
      <c r="B2761" s="61">
        <v>16381</v>
      </c>
      <c r="C2761" s="62" t="s">
        <v>12606</v>
      </c>
      <c r="D2761" s="63">
        <v>105</v>
      </c>
      <c r="E2761" s="64" t="s">
        <v>10434</v>
      </c>
    </row>
    <row r="2762" spans="1:5" ht="15" x14ac:dyDescent="0.2">
      <c r="A2762" s="60">
        <v>2761</v>
      </c>
      <c r="B2762" s="61">
        <v>16480</v>
      </c>
      <c r="C2762" s="62" t="s">
        <v>12607</v>
      </c>
      <c r="D2762" s="63">
        <v>106</v>
      </c>
      <c r="E2762" s="65">
        <v>4</v>
      </c>
    </row>
    <row r="2763" spans="1:5" ht="15" x14ac:dyDescent="0.2">
      <c r="A2763" s="60">
        <v>2762</v>
      </c>
      <c r="B2763" s="61">
        <v>16503</v>
      </c>
      <c r="C2763" s="62" t="s">
        <v>12608</v>
      </c>
      <c r="D2763" s="63">
        <v>107</v>
      </c>
      <c r="E2763" s="64" t="s">
        <v>14954</v>
      </c>
    </row>
    <row r="2764" spans="1:5" ht="15" x14ac:dyDescent="0.2">
      <c r="A2764" s="60">
        <v>2763</v>
      </c>
      <c r="B2764" s="61">
        <v>16530</v>
      </c>
      <c r="C2764" s="62" t="s">
        <v>11714</v>
      </c>
      <c r="D2764" s="63">
        <v>108</v>
      </c>
      <c r="E2764" s="65">
        <v>2</v>
      </c>
    </row>
    <row r="2765" spans="1:5" ht="15" x14ac:dyDescent="0.2">
      <c r="A2765" s="60">
        <v>2764</v>
      </c>
      <c r="B2765" s="61">
        <v>16556</v>
      </c>
      <c r="C2765" s="62" t="s">
        <v>12609</v>
      </c>
      <c r="D2765" s="63">
        <v>109</v>
      </c>
      <c r="E2765" s="65">
        <v>4</v>
      </c>
    </row>
    <row r="2766" spans="1:5" ht="15" x14ac:dyDescent="0.2">
      <c r="A2766" s="60">
        <v>2765</v>
      </c>
      <c r="B2766" s="61">
        <v>16806</v>
      </c>
      <c r="C2766" s="62" t="s">
        <v>12610</v>
      </c>
      <c r="D2766" s="63">
        <v>110</v>
      </c>
      <c r="E2766" s="64" t="s">
        <v>14954</v>
      </c>
    </row>
    <row r="2767" spans="1:5" ht="15" x14ac:dyDescent="0.2">
      <c r="A2767" s="60">
        <v>2766</v>
      </c>
      <c r="B2767" s="61">
        <v>16979</v>
      </c>
      <c r="C2767" s="62" t="s">
        <v>12611</v>
      </c>
      <c r="D2767" s="63">
        <v>111</v>
      </c>
      <c r="E2767" s="64" t="s">
        <v>12142</v>
      </c>
    </row>
    <row r="2768" spans="1:5" ht="15" x14ac:dyDescent="0.2">
      <c r="A2768" s="60">
        <v>2767</v>
      </c>
      <c r="B2768" s="61">
        <v>17024</v>
      </c>
      <c r="C2768" s="62" t="s">
        <v>12612</v>
      </c>
      <c r="D2768" s="63">
        <v>112</v>
      </c>
      <c r="E2768" s="64" t="s">
        <v>13647</v>
      </c>
    </row>
    <row r="2769" spans="1:5" ht="15" x14ac:dyDescent="0.2">
      <c r="A2769" s="60">
        <v>2768</v>
      </c>
      <c r="B2769" s="61">
        <v>17026</v>
      </c>
      <c r="C2769" s="62" t="s">
        <v>12613</v>
      </c>
      <c r="D2769" s="63">
        <v>113</v>
      </c>
      <c r="E2769" s="64" t="s">
        <v>12144</v>
      </c>
    </row>
    <row r="2770" spans="1:5" ht="15" x14ac:dyDescent="0.2">
      <c r="A2770" s="60">
        <v>2769</v>
      </c>
      <c r="B2770" s="61">
        <v>17030</v>
      </c>
      <c r="C2770" s="66" t="s">
        <v>12614</v>
      </c>
      <c r="D2770" s="63">
        <v>114</v>
      </c>
      <c r="E2770" s="65">
        <v>2</v>
      </c>
    </row>
    <row r="2771" spans="1:5" ht="15" x14ac:dyDescent="0.2">
      <c r="A2771" s="60">
        <v>2770</v>
      </c>
      <c r="B2771" s="61">
        <v>17039</v>
      </c>
      <c r="C2771" s="62" t="s">
        <v>12615</v>
      </c>
      <c r="D2771" s="63">
        <v>115</v>
      </c>
      <c r="E2771" s="65">
        <v>2</v>
      </c>
    </row>
    <row r="2772" spans="1:5" ht="15" x14ac:dyDescent="0.2">
      <c r="A2772" s="60">
        <v>2771</v>
      </c>
      <c r="B2772" s="61">
        <v>17044</v>
      </c>
      <c r="C2772" s="62" t="s">
        <v>12875</v>
      </c>
      <c r="D2772" s="63">
        <v>116</v>
      </c>
      <c r="E2772" s="65">
        <v>2</v>
      </c>
    </row>
    <row r="2773" spans="1:5" ht="15" x14ac:dyDescent="0.2">
      <c r="A2773" s="60">
        <v>2772</v>
      </c>
      <c r="B2773" s="61">
        <v>17069</v>
      </c>
      <c r="C2773" s="62" t="s">
        <v>12876</v>
      </c>
      <c r="D2773" s="63">
        <v>117</v>
      </c>
      <c r="E2773" s="65">
        <v>2</v>
      </c>
    </row>
    <row r="2774" spans="1:5" ht="15" x14ac:dyDescent="0.2">
      <c r="A2774" s="60">
        <v>2773</v>
      </c>
      <c r="B2774" s="61">
        <v>17072</v>
      </c>
      <c r="C2774" s="62" t="s">
        <v>12877</v>
      </c>
      <c r="D2774" s="63">
        <v>118</v>
      </c>
      <c r="E2774" s="65">
        <v>2</v>
      </c>
    </row>
    <row r="2775" spans="1:5" ht="15" x14ac:dyDescent="0.2">
      <c r="A2775" s="60">
        <v>2774</v>
      </c>
      <c r="B2775" s="61">
        <v>17075</v>
      </c>
      <c r="C2775" s="62" t="s">
        <v>12878</v>
      </c>
      <c r="D2775" s="63">
        <v>119</v>
      </c>
      <c r="E2775" s="65">
        <v>2</v>
      </c>
    </row>
    <row r="2776" spans="1:5" ht="15" x14ac:dyDescent="0.2">
      <c r="A2776" s="60">
        <v>2775</v>
      </c>
      <c r="B2776" s="61">
        <v>17087</v>
      </c>
      <c r="C2776" s="62" t="s">
        <v>12879</v>
      </c>
      <c r="D2776" s="63">
        <v>120</v>
      </c>
      <c r="E2776" s="64" t="s">
        <v>12144</v>
      </c>
    </row>
    <row r="2777" spans="1:5" ht="15" x14ac:dyDescent="0.2">
      <c r="A2777" s="60">
        <v>2776</v>
      </c>
      <c r="B2777" s="61">
        <v>17093</v>
      </c>
      <c r="C2777" s="62" t="s">
        <v>12880</v>
      </c>
      <c r="D2777" s="63">
        <v>121</v>
      </c>
      <c r="E2777" s="65">
        <v>1</v>
      </c>
    </row>
    <row r="2778" spans="1:5" ht="15" x14ac:dyDescent="0.2">
      <c r="A2778" s="60">
        <v>2777</v>
      </c>
      <c r="B2778" s="61">
        <v>17242</v>
      </c>
      <c r="C2778" s="62" t="s">
        <v>12881</v>
      </c>
      <c r="D2778" s="63">
        <v>122</v>
      </c>
      <c r="E2778" s="64" t="s">
        <v>12146</v>
      </c>
    </row>
    <row r="2779" spans="1:5" ht="15" x14ac:dyDescent="0.2">
      <c r="A2779" s="60">
        <v>2778</v>
      </c>
      <c r="B2779" s="61">
        <v>17389</v>
      </c>
      <c r="C2779" s="62" t="s">
        <v>12882</v>
      </c>
      <c r="D2779" s="63">
        <v>123</v>
      </c>
      <c r="E2779" s="64" t="s">
        <v>10434</v>
      </c>
    </row>
    <row r="2780" spans="1:5" ht="15" x14ac:dyDescent="0.2">
      <c r="A2780" s="60">
        <v>2779</v>
      </c>
      <c r="B2780" s="61">
        <v>17411</v>
      </c>
      <c r="C2780" s="62" t="s">
        <v>12883</v>
      </c>
      <c r="D2780" s="63">
        <v>124</v>
      </c>
      <c r="E2780" s="64" t="s">
        <v>13647</v>
      </c>
    </row>
    <row r="2781" spans="1:5" ht="15" x14ac:dyDescent="0.2">
      <c r="A2781" s="60">
        <v>2780</v>
      </c>
      <c r="B2781" s="61">
        <v>17426</v>
      </c>
      <c r="C2781" s="62" t="s">
        <v>12884</v>
      </c>
      <c r="D2781" s="63">
        <v>125</v>
      </c>
      <c r="E2781" s="64" t="s">
        <v>12140</v>
      </c>
    </row>
    <row r="2782" spans="1:5" ht="15" x14ac:dyDescent="0.2">
      <c r="A2782" s="60">
        <v>2781</v>
      </c>
      <c r="B2782" s="61">
        <v>17540</v>
      </c>
      <c r="C2782" s="62" t="s">
        <v>12885</v>
      </c>
      <c r="D2782" s="63">
        <v>126</v>
      </c>
      <c r="E2782" s="65">
        <v>2</v>
      </c>
    </row>
    <row r="2783" spans="1:5" ht="15" x14ac:dyDescent="0.2">
      <c r="A2783" s="60">
        <v>2782</v>
      </c>
      <c r="B2783" s="61">
        <v>17606</v>
      </c>
      <c r="C2783" s="62" t="s">
        <v>12886</v>
      </c>
      <c r="D2783" s="63">
        <v>127</v>
      </c>
      <c r="E2783" s="65">
        <v>3</v>
      </c>
    </row>
    <row r="2784" spans="1:5" ht="15" x14ac:dyDescent="0.2">
      <c r="A2784" s="60">
        <v>2783</v>
      </c>
      <c r="B2784" s="61">
        <v>17656</v>
      </c>
      <c r="C2784" s="62" t="s">
        <v>12302</v>
      </c>
      <c r="D2784" s="63">
        <v>128</v>
      </c>
      <c r="E2784" s="64" t="s">
        <v>12136</v>
      </c>
    </row>
    <row r="2785" spans="1:5" ht="15" x14ac:dyDescent="0.2">
      <c r="A2785" s="60">
        <v>2784</v>
      </c>
      <c r="B2785" s="61">
        <v>17669</v>
      </c>
      <c r="C2785" s="62" t="s">
        <v>12887</v>
      </c>
      <c r="D2785" s="63">
        <v>129</v>
      </c>
      <c r="E2785" s="65">
        <v>3</v>
      </c>
    </row>
    <row r="2786" spans="1:5" ht="15" x14ac:dyDescent="0.2">
      <c r="A2786" s="60">
        <v>2785</v>
      </c>
      <c r="B2786" s="61">
        <v>17689</v>
      </c>
      <c r="C2786" s="62" t="s">
        <v>12888</v>
      </c>
      <c r="D2786" s="63">
        <v>130</v>
      </c>
      <c r="E2786" s="65">
        <v>4</v>
      </c>
    </row>
    <row r="2787" spans="1:5" ht="15" x14ac:dyDescent="0.2">
      <c r="A2787" s="60">
        <v>2786</v>
      </c>
      <c r="B2787" s="61">
        <v>17714</v>
      </c>
      <c r="C2787" s="66" t="s">
        <v>12889</v>
      </c>
      <c r="D2787" s="63">
        <v>131</v>
      </c>
      <c r="E2787" s="64" t="s">
        <v>10576</v>
      </c>
    </row>
    <row r="2788" spans="1:5" ht="15" x14ac:dyDescent="0.2">
      <c r="A2788" s="60">
        <v>2787</v>
      </c>
      <c r="B2788" s="61">
        <v>17841</v>
      </c>
      <c r="C2788" s="62" t="s">
        <v>12890</v>
      </c>
      <c r="D2788" s="63">
        <v>132</v>
      </c>
      <c r="E2788" s="64" t="s">
        <v>12144</v>
      </c>
    </row>
    <row r="2789" spans="1:5" ht="15" x14ac:dyDescent="0.2">
      <c r="A2789" s="60">
        <v>2788</v>
      </c>
      <c r="B2789" s="61">
        <v>17850</v>
      </c>
      <c r="C2789" s="62" t="s">
        <v>12891</v>
      </c>
      <c r="D2789" s="63">
        <v>133</v>
      </c>
      <c r="E2789" s="64" t="s">
        <v>12144</v>
      </c>
    </row>
    <row r="2790" spans="1:5" ht="15" x14ac:dyDescent="0.2">
      <c r="A2790" s="60">
        <v>2789</v>
      </c>
      <c r="B2790" s="61">
        <v>17883</v>
      </c>
      <c r="C2790" s="62" t="s">
        <v>12892</v>
      </c>
      <c r="D2790" s="63">
        <v>134</v>
      </c>
      <c r="E2790" s="64" t="s">
        <v>12136</v>
      </c>
    </row>
    <row r="2791" spans="1:5" ht="15" x14ac:dyDescent="0.2">
      <c r="A2791" s="60">
        <v>2790</v>
      </c>
      <c r="B2791" s="61">
        <v>17926</v>
      </c>
      <c r="C2791" s="62" t="s">
        <v>12893</v>
      </c>
      <c r="D2791" s="63">
        <v>135</v>
      </c>
      <c r="E2791" s="65">
        <v>2</v>
      </c>
    </row>
    <row r="2792" spans="1:5" ht="15" x14ac:dyDescent="0.2">
      <c r="A2792" s="60">
        <v>2791</v>
      </c>
      <c r="B2792" s="61">
        <v>18081</v>
      </c>
      <c r="C2792" s="62" t="s">
        <v>12894</v>
      </c>
      <c r="D2792" s="63">
        <v>136</v>
      </c>
      <c r="E2792" s="65">
        <v>2</v>
      </c>
    </row>
    <row r="2793" spans="1:5" ht="15" x14ac:dyDescent="0.2">
      <c r="A2793" s="60">
        <v>2792</v>
      </c>
      <c r="B2793" s="61">
        <v>18130</v>
      </c>
      <c r="C2793" s="62" t="s">
        <v>12895</v>
      </c>
      <c r="D2793" s="63">
        <v>137</v>
      </c>
      <c r="E2793" s="64" t="s">
        <v>12142</v>
      </c>
    </row>
    <row r="2794" spans="1:5" ht="15" x14ac:dyDescent="0.2">
      <c r="A2794" s="60">
        <v>2793</v>
      </c>
      <c r="B2794" s="61">
        <v>18379</v>
      </c>
      <c r="C2794" s="62" t="s">
        <v>12896</v>
      </c>
      <c r="D2794" s="63">
        <v>138</v>
      </c>
      <c r="E2794" s="64" t="s">
        <v>12144</v>
      </c>
    </row>
    <row r="2795" spans="1:5" ht="15" x14ac:dyDescent="0.2">
      <c r="A2795" s="60">
        <v>2794</v>
      </c>
      <c r="B2795" s="61">
        <v>18623</v>
      </c>
      <c r="C2795" s="62" t="s">
        <v>12897</v>
      </c>
      <c r="D2795" s="63">
        <v>139</v>
      </c>
      <c r="E2795" s="64" t="s">
        <v>12138</v>
      </c>
    </row>
    <row r="2796" spans="1:5" ht="15" x14ac:dyDescent="0.2">
      <c r="A2796" s="60">
        <v>2795</v>
      </c>
      <c r="B2796" s="61">
        <v>18634</v>
      </c>
      <c r="C2796" s="62" t="s">
        <v>12898</v>
      </c>
      <c r="D2796" s="63">
        <v>140</v>
      </c>
      <c r="E2796" s="64" t="s">
        <v>12136</v>
      </c>
    </row>
    <row r="2797" spans="1:5" ht="15" x14ac:dyDescent="0.2">
      <c r="A2797" s="60">
        <v>2796</v>
      </c>
      <c r="B2797" s="61">
        <v>18723</v>
      </c>
      <c r="C2797" s="62" t="s">
        <v>12899</v>
      </c>
      <c r="D2797" s="63">
        <v>141</v>
      </c>
      <c r="E2797" s="64" t="s">
        <v>12144</v>
      </c>
    </row>
    <row r="2798" spans="1:5" ht="15" x14ac:dyDescent="0.2">
      <c r="A2798" s="60">
        <v>2797</v>
      </c>
      <c r="B2798" s="61">
        <v>18922</v>
      </c>
      <c r="C2798" s="62" t="s">
        <v>12900</v>
      </c>
      <c r="D2798" s="63">
        <v>142</v>
      </c>
      <c r="E2798" s="64" t="s">
        <v>12144</v>
      </c>
    </row>
    <row r="2799" spans="1:5" ht="15" x14ac:dyDescent="0.2">
      <c r="A2799" s="60">
        <v>2798</v>
      </c>
      <c r="B2799" s="61">
        <v>18924</v>
      </c>
      <c r="C2799" s="62" t="s">
        <v>12901</v>
      </c>
      <c r="D2799" s="63">
        <v>143</v>
      </c>
      <c r="E2799" s="64" t="s">
        <v>12138</v>
      </c>
    </row>
    <row r="2800" spans="1:5" ht="15" x14ac:dyDescent="0.2">
      <c r="A2800" s="60">
        <v>2799</v>
      </c>
      <c r="B2800" s="61">
        <v>18926</v>
      </c>
      <c r="C2800" s="66" t="s">
        <v>12902</v>
      </c>
      <c r="D2800" s="63">
        <v>144</v>
      </c>
      <c r="E2800" s="64" t="s">
        <v>12146</v>
      </c>
    </row>
    <row r="2801" spans="1:5" ht="15" x14ac:dyDescent="0.2">
      <c r="A2801" s="60">
        <v>2800</v>
      </c>
      <c r="B2801" s="61">
        <v>18949</v>
      </c>
      <c r="C2801" s="66" t="s">
        <v>12903</v>
      </c>
      <c r="D2801" s="63">
        <v>145</v>
      </c>
      <c r="E2801" s="65">
        <v>3</v>
      </c>
    </row>
    <row r="2802" spans="1:5" ht="15" x14ac:dyDescent="0.2">
      <c r="A2802" s="60">
        <v>2801</v>
      </c>
      <c r="B2802" s="61">
        <v>18966</v>
      </c>
      <c r="C2802" s="62" t="s">
        <v>12904</v>
      </c>
      <c r="D2802" s="63">
        <v>147</v>
      </c>
      <c r="E2802" s="64" t="s">
        <v>12144</v>
      </c>
    </row>
    <row r="2803" spans="1:5" ht="15" x14ac:dyDescent="0.2">
      <c r="A2803" s="60">
        <v>2802</v>
      </c>
      <c r="B2803" s="61">
        <v>18975</v>
      </c>
      <c r="C2803" s="62" t="s">
        <v>12905</v>
      </c>
      <c r="D2803" s="63">
        <v>148</v>
      </c>
      <c r="E2803" s="64" t="s">
        <v>12159</v>
      </c>
    </row>
    <row r="2804" spans="1:5" ht="15" x14ac:dyDescent="0.2">
      <c r="A2804" s="60">
        <v>2803</v>
      </c>
      <c r="B2804" s="61">
        <v>18979</v>
      </c>
      <c r="C2804" s="62" t="s">
        <v>14316</v>
      </c>
      <c r="D2804" s="63">
        <v>149</v>
      </c>
      <c r="E2804" s="65">
        <v>2</v>
      </c>
    </row>
    <row r="2805" spans="1:5" ht="15" x14ac:dyDescent="0.2">
      <c r="A2805" s="60">
        <v>2804</v>
      </c>
      <c r="B2805" s="61">
        <v>19062</v>
      </c>
      <c r="C2805" s="62" t="s">
        <v>14317</v>
      </c>
      <c r="D2805" s="63">
        <v>150</v>
      </c>
      <c r="E2805" s="65">
        <v>2</v>
      </c>
    </row>
    <row r="2806" spans="1:5" ht="15" x14ac:dyDescent="0.2">
      <c r="A2806" s="60">
        <v>2805</v>
      </c>
      <c r="B2806" s="61">
        <v>19267</v>
      </c>
      <c r="C2806" s="62" t="s">
        <v>14318</v>
      </c>
      <c r="D2806" s="63">
        <v>151</v>
      </c>
      <c r="E2806" s="64" t="s">
        <v>14319</v>
      </c>
    </row>
    <row r="2807" spans="1:5" ht="15" x14ac:dyDescent="0.2">
      <c r="A2807" s="60">
        <v>2806</v>
      </c>
      <c r="B2807" s="61">
        <v>19345</v>
      </c>
      <c r="C2807" s="62" t="s">
        <v>14320</v>
      </c>
      <c r="D2807" s="63">
        <v>152</v>
      </c>
      <c r="E2807" s="64" t="s">
        <v>12159</v>
      </c>
    </row>
    <row r="2808" spans="1:5" ht="15" x14ac:dyDescent="0.2">
      <c r="A2808" s="60">
        <v>2807</v>
      </c>
      <c r="B2808" s="61">
        <v>19350</v>
      </c>
      <c r="C2808" s="62" t="s">
        <v>14321</v>
      </c>
      <c r="D2808" s="63">
        <v>153</v>
      </c>
      <c r="E2808" s="64" t="s">
        <v>10576</v>
      </c>
    </row>
    <row r="2809" spans="1:5" ht="15" x14ac:dyDescent="0.2">
      <c r="A2809" s="60">
        <v>2808</v>
      </c>
      <c r="B2809" s="61">
        <v>19511</v>
      </c>
      <c r="C2809" s="62" t="s">
        <v>14322</v>
      </c>
      <c r="D2809" s="63">
        <v>154</v>
      </c>
      <c r="E2809" s="64" t="s">
        <v>12159</v>
      </c>
    </row>
    <row r="2810" spans="1:5" ht="15" x14ac:dyDescent="0.2">
      <c r="A2810" s="60">
        <v>2809</v>
      </c>
      <c r="B2810" s="61">
        <v>19635</v>
      </c>
      <c r="C2810" s="62" t="s">
        <v>14323</v>
      </c>
      <c r="D2810" s="63">
        <v>155</v>
      </c>
      <c r="E2810" s="65">
        <v>2</v>
      </c>
    </row>
    <row r="2811" spans="1:5" ht="15" x14ac:dyDescent="0.2">
      <c r="A2811" s="60">
        <v>2810</v>
      </c>
      <c r="B2811" s="61">
        <v>10014</v>
      </c>
      <c r="C2811" s="62" t="s">
        <v>12763</v>
      </c>
      <c r="D2811" s="63">
        <v>1</v>
      </c>
      <c r="E2811" s="65">
        <v>4</v>
      </c>
    </row>
    <row r="2812" spans="1:5" ht="15" x14ac:dyDescent="0.2">
      <c r="A2812" s="60">
        <v>2811</v>
      </c>
      <c r="B2812" s="61">
        <v>10375</v>
      </c>
      <c r="C2812" s="62" t="s">
        <v>14324</v>
      </c>
      <c r="D2812" s="63">
        <v>2</v>
      </c>
      <c r="E2812" s="64" t="s">
        <v>14951</v>
      </c>
    </row>
    <row r="2813" spans="1:5" ht="15" x14ac:dyDescent="0.2">
      <c r="A2813" s="60">
        <v>2812</v>
      </c>
      <c r="B2813" s="61">
        <v>10398</v>
      </c>
      <c r="C2813" s="62" t="s">
        <v>14325</v>
      </c>
      <c r="D2813" s="63">
        <v>3</v>
      </c>
      <c r="E2813" s="64" t="s">
        <v>12146</v>
      </c>
    </row>
    <row r="2814" spans="1:5" ht="15" x14ac:dyDescent="0.2">
      <c r="A2814" s="60">
        <v>2813</v>
      </c>
      <c r="B2814" s="61">
        <v>11122</v>
      </c>
      <c r="C2814" s="62" t="s">
        <v>14811</v>
      </c>
      <c r="D2814" s="63">
        <v>4</v>
      </c>
      <c r="E2814" s="64" t="s">
        <v>13651</v>
      </c>
    </row>
    <row r="2815" spans="1:5" ht="15" x14ac:dyDescent="0.2">
      <c r="A2815" s="60">
        <v>2814</v>
      </c>
      <c r="B2815" s="61">
        <v>11136</v>
      </c>
      <c r="C2815" s="62" t="s">
        <v>14326</v>
      </c>
      <c r="D2815" s="63">
        <v>5</v>
      </c>
      <c r="E2815" s="64" t="s">
        <v>12140</v>
      </c>
    </row>
    <row r="2816" spans="1:5" ht="15" x14ac:dyDescent="0.2">
      <c r="A2816" s="60">
        <v>2815</v>
      </c>
      <c r="B2816" s="61">
        <v>11178</v>
      </c>
      <c r="C2816" s="62" t="s">
        <v>12637</v>
      </c>
      <c r="D2816" s="63">
        <v>6</v>
      </c>
      <c r="E2816" s="64" t="s">
        <v>12144</v>
      </c>
    </row>
    <row r="2817" spans="1:5" ht="15" x14ac:dyDescent="0.2">
      <c r="A2817" s="60">
        <v>2816</v>
      </c>
      <c r="B2817" s="61">
        <v>11184</v>
      </c>
      <c r="C2817" s="62" t="s">
        <v>12638</v>
      </c>
      <c r="D2817" s="63">
        <v>7</v>
      </c>
      <c r="E2817" s="65">
        <v>3</v>
      </c>
    </row>
    <row r="2818" spans="1:5" ht="15" x14ac:dyDescent="0.2">
      <c r="A2818" s="60">
        <v>2817</v>
      </c>
      <c r="B2818" s="61">
        <v>11200</v>
      </c>
      <c r="C2818" s="62" t="s">
        <v>12639</v>
      </c>
      <c r="D2818" s="63">
        <v>8</v>
      </c>
      <c r="E2818" s="64" t="s">
        <v>12146</v>
      </c>
    </row>
    <row r="2819" spans="1:5" ht="15" x14ac:dyDescent="0.2">
      <c r="A2819" s="60">
        <v>2818</v>
      </c>
      <c r="B2819" s="61">
        <v>11309</v>
      </c>
      <c r="C2819" s="62" t="s">
        <v>10888</v>
      </c>
      <c r="D2819" s="63">
        <v>9</v>
      </c>
      <c r="E2819" s="64" t="s">
        <v>12104</v>
      </c>
    </row>
    <row r="2820" spans="1:5" ht="15" x14ac:dyDescent="0.2">
      <c r="A2820" s="60">
        <v>2819</v>
      </c>
      <c r="B2820" s="61">
        <v>11320</v>
      </c>
      <c r="C2820" s="62" t="s">
        <v>12640</v>
      </c>
      <c r="D2820" s="63">
        <v>10</v>
      </c>
      <c r="E2820" s="65">
        <v>3</v>
      </c>
    </row>
    <row r="2821" spans="1:5" ht="15" x14ac:dyDescent="0.2">
      <c r="A2821" s="60">
        <v>2820</v>
      </c>
      <c r="B2821" s="61">
        <v>11368</v>
      </c>
      <c r="C2821" s="62" t="s">
        <v>12641</v>
      </c>
      <c r="D2821" s="63">
        <v>11</v>
      </c>
      <c r="E2821" s="64" t="s">
        <v>12106</v>
      </c>
    </row>
    <row r="2822" spans="1:5" ht="15" x14ac:dyDescent="0.2">
      <c r="A2822" s="60">
        <v>2821</v>
      </c>
      <c r="B2822" s="61">
        <v>11370</v>
      </c>
      <c r="C2822" s="62" t="s">
        <v>16229</v>
      </c>
      <c r="D2822" s="63">
        <v>12</v>
      </c>
      <c r="E2822" s="64" t="s">
        <v>12146</v>
      </c>
    </row>
    <row r="2823" spans="1:5" ht="15" x14ac:dyDescent="0.2">
      <c r="A2823" s="60">
        <v>2822</v>
      </c>
      <c r="B2823" s="61">
        <v>11375</v>
      </c>
      <c r="C2823" s="62" t="s">
        <v>16230</v>
      </c>
      <c r="D2823" s="63">
        <v>13</v>
      </c>
      <c r="E2823" s="64" t="s">
        <v>12146</v>
      </c>
    </row>
    <row r="2824" spans="1:5" ht="15" x14ac:dyDescent="0.2">
      <c r="A2824" s="60">
        <v>2823</v>
      </c>
      <c r="B2824" s="61">
        <v>11480</v>
      </c>
      <c r="C2824" s="62" t="s">
        <v>16231</v>
      </c>
      <c r="D2824" s="63">
        <v>14</v>
      </c>
      <c r="E2824" s="65">
        <v>4</v>
      </c>
    </row>
    <row r="2825" spans="1:5" ht="15" x14ac:dyDescent="0.2">
      <c r="A2825" s="60">
        <v>2824</v>
      </c>
      <c r="B2825" s="61">
        <v>11538</v>
      </c>
      <c r="C2825" s="62" t="s">
        <v>16232</v>
      </c>
      <c r="D2825" s="63">
        <v>15</v>
      </c>
      <c r="E2825" s="64" t="s">
        <v>14951</v>
      </c>
    </row>
    <row r="2826" spans="1:5" ht="15" x14ac:dyDescent="0.2">
      <c r="A2826" s="60">
        <v>2825</v>
      </c>
      <c r="B2826" s="61">
        <v>11546</v>
      </c>
      <c r="C2826" s="62" t="s">
        <v>16233</v>
      </c>
      <c r="D2826" s="63">
        <v>16</v>
      </c>
      <c r="E2826" s="65">
        <v>4</v>
      </c>
    </row>
    <row r="2827" spans="1:5" ht="15" x14ac:dyDescent="0.2">
      <c r="A2827" s="60">
        <v>2826</v>
      </c>
      <c r="B2827" s="61">
        <v>11578</v>
      </c>
      <c r="C2827" s="62" t="s">
        <v>16234</v>
      </c>
      <c r="D2827" s="63">
        <v>17</v>
      </c>
      <c r="E2827" s="64" t="s">
        <v>13766</v>
      </c>
    </row>
    <row r="2828" spans="1:5" ht="15" x14ac:dyDescent="0.2">
      <c r="A2828" s="60">
        <v>2827</v>
      </c>
      <c r="B2828" s="61">
        <v>11640</v>
      </c>
      <c r="C2828" s="62" t="s">
        <v>16235</v>
      </c>
      <c r="D2828" s="63">
        <v>18</v>
      </c>
      <c r="E2828" s="64" t="s">
        <v>12146</v>
      </c>
    </row>
    <row r="2829" spans="1:5" ht="15" x14ac:dyDescent="0.2">
      <c r="A2829" s="60">
        <v>2828</v>
      </c>
      <c r="B2829" s="61">
        <v>11666</v>
      </c>
      <c r="C2829" s="62" t="s">
        <v>16236</v>
      </c>
      <c r="D2829" s="63">
        <v>19</v>
      </c>
      <c r="E2829" s="65">
        <v>3</v>
      </c>
    </row>
    <row r="2830" spans="1:5" ht="15" x14ac:dyDescent="0.2">
      <c r="A2830" s="60">
        <v>2829</v>
      </c>
      <c r="B2830" s="61">
        <v>11691</v>
      </c>
      <c r="C2830" s="62" t="s">
        <v>16237</v>
      </c>
      <c r="D2830" s="63">
        <v>20</v>
      </c>
      <c r="E2830" s="64" t="s">
        <v>13766</v>
      </c>
    </row>
    <row r="2831" spans="1:5" ht="15" x14ac:dyDescent="0.2">
      <c r="A2831" s="60">
        <v>2830</v>
      </c>
      <c r="B2831" s="61">
        <v>11772</v>
      </c>
      <c r="C2831" s="62" t="s">
        <v>16238</v>
      </c>
      <c r="D2831" s="63">
        <v>21</v>
      </c>
      <c r="E2831" s="64" t="s">
        <v>12146</v>
      </c>
    </row>
    <row r="2832" spans="1:5" ht="15" x14ac:dyDescent="0.2">
      <c r="A2832" s="60">
        <v>2831</v>
      </c>
      <c r="B2832" s="61">
        <v>11860</v>
      </c>
      <c r="C2832" s="62" t="s">
        <v>16239</v>
      </c>
      <c r="D2832" s="63">
        <v>22</v>
      </c>
      <c r="E2832" s="64" t="s">
        <v>12144</v>
      </c>
    </row>
    <row r="2833" spans="1:5" ht="15" x14ac:dyDescent="0.2">
      <c r="A2833" s="60">
        <v>2832</v>
      </c>
      <c r="B2833" s="61">
        <v>11869</v>
      </c>
      <c r="C2833" s="62" t="s">
        <v>16240</v>
      </c>
      <c r="D2833" s="63">
        <v>23</v>
      </c>
      <c r="E2833" s="64" t="s">
        <v>12140</v>
      </c>
    </row>
    <row r="2834" spans="1:5" ht="15" x14ac:dyDescent="0.2">
      <c r="A2834" s="60">
        <v>2833</v>
      </c>
      <c r="B2834" s="61">
        <v>11880</v>
      </c>
      <c r="C2834" s="66" t="s">
        <v>16241</v>
      </c>
      <c r="D2834" s="63">
        <v>24</v>
      </c>
      <c r="E2834" s="64" t="s">
        <v>12144</v>
      </c>
    </row>
    <row r="2835" spans="1:5" ht="15" x14ac:dyDescent="0.2">
      <c r="A2835" s="60">
        <v>2834</v>
      </c>
      <c r="B2835" s="61">
        <v>11881</v>
      </c>
      <c r="C2835" s="62" t="s">
        <v>16242</v>
      </c>
      <c r="D2835" s="63">
        <v>25</v>
      </c>
      <c r="E2835" s="64" t="s">
        <v>12144</v>
      </c>
    </row>
    <row r="2836" spans="1:5" ht="15" x14ac:dyDescent="0.2">
      <c r="A2836" s="60">
        <v>2835</v>
      </c>
      <c r="B2836" s="61">
        <v>11909</v>
      </c>
      <c r="C2836" s="62" t="s">
        <v>13297</v>
      </c>
      <c r="D2836" s="63">
        <v>26</v>
      </c>
      <c r="E2836" s="64" t="s">
        <v>12159</v>
      </c>
    </row>
    <row r="2837" spans="1:5" ht="15" x14ac:dyDescent="0.2">
      <c r="A2837" s="60">
        <v>2836</v>
      </c>
      <c r="B2837" s="61">
        <v>11912</v>
      </c>
      <c r="C2837" s="62" t="s">
        <v>16427</v>
      </c>
      <c r="D2837" s="63">
        <v>27</v>
      </c>
      <c r="E2837" s="64" t="s">
        <v>12146</v>
      </c>
    </row>
    <row r="2838" spans="1:5" ht="15" x14ac:dyDescent="0.2">
      <c r="A2838" s="60">
        <v>2837</v>
      </c>
      <c r="B2838" s="61">
        <v>11920</v>
      </c>
      <c r="C2838" s="62" t="s">
        <v>16428</v>
      </c>
      <c r="D2838" s="63">
        <v>28</v>
      </c>
      <c r="E2838" s="64" t="s">
        <v>12144</v>
      </c>
    </row>
    <row r="2839" spans="1:5" ht="15" x14ac:dyDescent="0.2">
      <c r="A2839" s="60">
        <v>2838</v>
      </c>
      <c r="B2839" s="61">
        <v>11922</v>
      </c>
      <c r="C2839" s="62" t="s">
        <v>16429</v>
      </c>
      <c r="D2839" s="63">
        <v>29</v>
      </c>
      <c r="E2839" s="64" t="s">
        <v>12140</v>
      </c>
    </row>
    <row r="2840" spans="1:5" ht="15" x14ac:dyDescent="0.2">
      <c r="A2840" s="60">
        <v>2839</v>
      </c>
      <c r="B2840" s="61">
        <v>12041</v>
      </c>
      <c r="C2840" s="62" t="s">
        <v>16430</v>
      </c>
      <c r="D2840" s="63">
        <v>30</v>
      </c>
      <c r="E2840" s="65">
        <v>3</v>
      </c>
    </row>
    <row r="2841" spans="1:5" ht="15" x14ac:dyDescent="0.2">
      <c r="A2841" s="60">
        <v>2840</v>
      </c>
      <c r="B2841" s="61">
        <v>12127</v>
      </c>
      <c r="C2841" s="66" t="s">
        <v>16431</v>
      </c>
      <c r="D2841" s="63">
        <v>31</v>
      </c>
      <c r="E2841" s="65">
        <v>3</v>
      </c>
    </row>
    <row r="2842" spans="1:5" ht="15" x14ac:dyDescent="0.2">
      <c r="A2842" s="60">
        <v>2841</v>
      </c>
      <c r="B2842" s="61">
        <v>12104</v>
      </c>
      <c r="C2842" s="66" t="s">
        <v>16432</v>
      </c>
      <c r="D2842" s="63">
        <v>32</v>
      </c>
      <c r="E2842" s="64" t="s">
        <v>12144</v>
      </c>
    </row>
    <row r="2843" spans="1:5" ht="15" x14ac:dyDescent="0.2">
      <c r="A2843" s="60">
        <v>2842</v>
      </c>
      <c r="B2843" s="61">
        <v>12117</v>
      </c>
      <c r="C2843" s="62" t="s">
        <v>16433</v>
      </c>
      <c r="D2843" s="63">
        <v>33</v>
      </c>
      <c r="E2843" s="65">
        <v>3</v>
      </c>
    </row>
    <row r="2844" spans="1:5" ht="15" x14ac:dyDescent="0.2">
      <c r="A2844" s="60">
        <v>2843</v>
      </c>
      <c r="B2844" s="61">
        <v>12168</v>
      </c>
      <c r="C2844" s="62" t="s">
        <v>16434</v>
      </c>
      <c r="D2844" s="63">
        <v>34</v>
      </c>
      <c r="E2844" s="64" t="s">
        <v>12146</v>
      </c>
    </row>
    <row r="2845" spans="1:5" ht="15" x14ac:dyDescent="0.2">
      <c r="A2845" s="60">
        <v>2844</v>
      </c>
      <c r="B2845" s="61">
        <v>12257</v>
      </c>
      <c r="C2845" s="62" t="s">
        <v>16435</v>
      </c>
      <c r="D2845" s="63">
        <v>35</v>
      </c>
      <c r="E2845" s="65">
        <v>2</v>
      </c>
    </row>
    <row r="2846" spans="1:5" ht="15" x14ac:dyDescent="0.2">
      <c r="A2846" s="60">
        <v>2845</v>
      </c>
      <c r="B2846" s="61">
        <v>12292</v>
      </c>
      <c r="C2846" s="62" t="s">
        <v>16436</v>
      </c>
      <c r="D2846" s="63">
        <v>36</v>
      </c>
      <c r="E2846" s="64" t="s">
        <v>12144</v>
      </c>
    </row>
    <row r="2847" spans="1:5" ht="15" x14ac:dyDescent="0.2">
      <c r="A2847" s="60">
        <v>2846</v>
      </c>
      <c r="B2847" s="61">
        <v>12658</v>
      </c>
      <c r="C2847" s="66" t="s">
        <v>16437</v>
      </c>
      <c r="D2847" s="63">
        <v>37</v>
      </c>
      <c r="E2847" s="64" t="s">
        <v>12146</v>
      </c>
    </row>
    <row r="2848" spans="1:5" ht="15" x14ac:dyDescent="0.2">
      <c r="A2848" s="60">
        <v>2847</v>
      </c>
      <c r="B2848" s="61">
        <v>12661</v>
      </c>
      <c r="C2848" s="62" t="s">
        <v>16438</v>
      </c>
      <c r="D2848" s="63">
        <v>38</v>
      </c>
      <c r="E2848" s="64" t="s">
        <v>12146</v>
      </c>
    </row>
    <row r="2849" spans="1:5" ht="15" x14ac:dyDescent="0.2">
      <c r="A2849" s="60">
        <v>2848</v>
      </c>
      <c r="B2849" s="61">
        <v>12686</v>
      </c>
      <c r="C2849" s="62" t="s">
        <v>16439</v>
      </c>
      <c r="D2849" s="63">
        <v>39</v>
      </c>
      <c r="E2849" s="64" t="s">
        <v>14951</v>
      </c>
    </row>
    <row r="2850" spans="1:5" ht="15" x14ac:dyDescent="0.2">
      <c r="A2850" s="60">
        <v>2849</v>
      </c>
      <c r="B2850" s="61">
        <v>12690</v>
      </c>
      <c r="C2850" s="62" t="s">
        <v>13665</v>
      </c>
      <c r="D2850" s="63">
        <v>40</v>
      </c>
      <c r="E2850" s="64" t="s">
        <v>12138</v>
      </c>
    </row>
    <row r="2851" spans="1:5" ht="15" x14ac:dyDescent="0.2">
      <c r="A2851" s="60">
        <v>2850</v>
      </c>
      <c r="B2851" s="61">
        <v>12709</v>
      </c>
      <c r="C2851" s="62" t="s">
        <v>16440</v>
      </c>
      <c r="D2851" s="63">
        <v>41</v>
      </c>
      <c r="E2851" s="64" t="s">
        <v>13766</v>
      </c>
    </row>
    <row r="2852" spans="1:5" ht="15" x14ac:dyDescent="0.2">
      <c r="A2852" s="60">
        <v>2851</v>
      </c>
      <c r="B2852" s="61">
        <v>12773</v>
      </c>
      <c r="C2852" s="62" t="s">
        <v>16441</v>
      </c>
      <c r="D2852" s="63">
        <v>42</v>
      </c>
      <c r="E2852" s="65">
        <v>3</v>
      </c>
    </row>
    <row r="2853" spans="1:5" ht="15" x14ac:dyDescent="0.2">
      <c r="A2853" s="60">
        <v>2852</v>
      </c>
      <c r="B2853" s="61">
        <v>12834</v>
      </c>
      <c r="C2853" s="62" t="s">
        <v>16442</v>
      </c>
      <c r="D2853" s="63">
        <v>43</v>
      </c>
      <c r="E2853" s="64" t="s">
        <v>12144</v>
      </c>
    </row>
    <row r="2854" spans="1:5" ht="15" x14ac:dyDescent="0.2">
      <c r="A2854" s="60">
        <v>2853</v>
      </c>
      <c r="B2854" s="61">
        <v>12869</v>
      </c>
      <c r="C2854" s="62">
        <v>785</v>
      </c>
      <c r="D2854" s="63">
        <v>44</v>
      </c>
      <c r="E2854" s="65">
        <v>4</v>
      </c>
    </row>
    <row r="2855" spans="1:5" ht="15" x14ac:dyDescent="0.2">
      <c r="A2855" s="60">
        <v>2854</v>
      </c>
      <c r="B2855" s="61">
        <v>12953</v>
      </c>
      <c r="C2855" s="62" t="s">
        <v>14138</v>
      </c>
      <c r="D2855" s="63">
        <v>45</v>
      </c>
      <c r="E2855" s="64" t="s">
        <v>12146</v>
      </c>
    </row>
    <row r="2856" spans="1:5" ht="15" x14ac:dyDescent="0.2">
      <c r="A2856" s="60">
        <v>2855</v>
      </c>
      <c r="B2856" s="61">
        <v>13066</v>
      </c>
      <c r="C2856" s="62" t="s">
        <v>14139</v>
      </c>
      <c r="D2856" s="63">
        <v>46</v>
      </c>
      <c r="E2856" s="64" t="s">
        <v>14951</v>
      </c>
    </row>
    <row r="2857" spans="1:5" ht="15" x14ac:dyDescent="0.2">
      <c r="A2857" s="60">
        <v>2856</v>
      </c>
      <c r="B2857" s="61">
        <v>13158</v>
      </c>
      <c r="C2857" s="62" t="s">
        <v>14140</v>
      </c>
      <c r="D2857" s="63">
        <v>47</v>
      </c>
      <c r="E2857" s="64" t="s">
        <v>12146</v>
      </c>
    </row>
    <row r="2858" spans="1:5" ht="15" x14ac:dyDescent="0.2">
      <c r="A2858" s="60">
        <v>2857</v>
      </c>
      <c r="B2858" s="61">
        <v>13353</v>
      </c>
      <c r="C2858" s="62" t="s">
        <v>14141</v>
      </c>
      <c r="D2858" s="63">
        <v>48</v>
      </c>
      <c r="E2858" s="64" t="s">
        <v>12144</v>
      </c>
    </row>
    <row r="2859" spans="1:5" ht="15" x14ac:dyDescent="0.2">
      <c r="A2859" s="60">
        <v>2858</v>
      </c>
      <c r="B2859" s="61">
        <v>13747</v>
      </c>
      <c r="C2859" s="62" t="s">
        <v>14142</v>
      </c>
      <c r="D2859" s="63">
        <v>49</v>
      </c>
      <c r="E2859" s="64" t="s">
        <v>13766</v>
      </c>
    </row>
    <row r="2860" spans="1:5" ht="15" x14ac:dyDescent="0.2">
      <c r="A2860" s="60">
        <v>2859</v>
      </c>
      <c r="B2860" s="61">
        <v>13815</v>
      </c>
      <c r="C2860" s="62" t="s">
        <v>14143</v>
      </c>
      <c r="D2860" s="63">
        <v>50</v>
      </c>
      <c r="E2860" s="64" t="s">
        <v>13766</v>
      </c>
    </row>
    <row r="2861" spans="1:5" ht="15" x14ac:dyDescent="0.2">
      <c r="A2861" s="60">
        <v>2860</v>
      </c>
      <c r="B2861" s="61">
        <v>13826</v>
      </c>
      <c r="C2861" s="62" t="s">
        <v>14144</v>
      </c>
      <c r="D2861" s="63">
        <v>51</v>
      </c>
      <c r="E2861" s="64" t="s">
        <v>12106</v>
      </c>
    </row>
    <row r="2862" spans="1:5" ht="15" x14ac:dyDescent="0.2">
      <c r="A2862" s="60">
        <v>2861</v>
      </c>
      <c r="B2862" s="61">
        <v>13899</v>
      </c>
      <c r="C2862" s="62" t="s">
        <v>14145</v>
      </c>
      <c r="D2862" s="63">
        <v>52</v>
      </c>
      <c r="E2862" s="64" t="s">
        <v>13766</v>
      </c>
    </row>
    <row r="2863" spans="1:5" ht="15" x14ac:dyDescent="0.2">
      <c r="A2863" s="60">
        <v>2862</v>
      </c>
      <c r="B2863" s="61">
        <v>13914</v>
      </c>
      <c r="C2863" s="62" t="s">
        <v>14146</v>
      </c>
      <c r="D2863" s="63">
        <v>53</v>
      </c>
      <c r="E2863" s="64" t="s">
        <v>12106</v>
      </c>
    </row>
    <row r="2864" spans="1:5" ht="15" x14ac:dyDescent="0.2">
      <c r="A2864" s="60">
        <v>2863</v>
      </c>
      <c r="B2864" s="61">
        <v>13921</v>
      </c>
      <c r="C2864" s="62" t="s">
        <v>14147</v>
      </c>
      <c r="D2864" s="63">
        <v>54</v>
      </c>
      <c r="E2864" s="64" t="s">
        <v>14951</v>
      </c>
    </row>
    <row r="2865" spans="1:5" ht="15" x14ac:dyDescent="0.2">
      <c r="A2865" s="60">
        <v>2864</v>
      </c>
      <c r="B2865" s="61">
        <v>13988</v>
      </c>
      <c r="C2865" s="62" t="s">
        <v>12511</v>
      </c>
      <c r="D2865" s="63">
        <v>55</v>
      </c>
      <c r="E2865" s="64" t="s">
        <v>12151</v>
      </c>
    </row>
    <row r="2866" spans="1:5" ht="15" x14ac:dyDescent="0.2">
      <c r="A2866" s="60">
        <v>2865</v>
      </c>
      <c r="B2866" s="61">
        <v>13993</v>
      </c>
      <c r="C2866" s="62" t="s">
        <v>14148</v>
      </c>
      <c r="D2866" s="63">
        <v>56</v>
      </c>
      <c r="E2866" s="64" t="s">
        <v>12144</v>
      </c>
    </row>
    <row r="2867" spans="1:5" ht="15" x14ac:dyDescent="0.2">
      <c r="A2867" s="60">
        <v>2866</v>
      </c>
      <c r="B2867" s="61">
        <v>14057</v>
      </c>
      <c r="C2867" s="62" t="s">
        <v>14149</v>
      </c>
      <c r="D2867" s="63">
        <v>57</v>
      </c>
      <c r="E2867" s="64" t="s">
        <v>13766</v>
      </c>
    </row>
    <row r="2868" spans="1:5" ht="15" x14ac:dyDescent="0.2">
      <c r="A2868" s="60">
        <v>2867</v>
      </c>
      <c r="B2868" s="61">
        <v>14171</v>
      </c>
      <c r="C2868" s="62" t="s">
        <v>14150</v>
      </c>
      <c r="D2868" s="63">
        <v>58</v>
      </c>
      <c r="E2868" s="65">
        <v>4</v>
      </c>
    </row>
    <row r="2869" spans="1:5" ht="15" x14ac:dyDescent="0.2">
      <c r="A2869" s="60">
        <v>2868</v>
      </c>
      <c r="B2869" s="61">
        <v>14192</v>
      </c>
      <c r="C2869" s="62" t="s">
        <v>12672</v>
      </c>
      <c r="D2869" s="63">
        <v>59</v>
      </c>
      <c r="E2869" s="64" t="s">
        <v>13766</v>
      </c>
    </row>
    <row r="2870" spans="1:5" ht="15" x14ac:dyDescent="0.2">
      <c r="A2870" s="60">
        <v>2869</v>
      </c>
      <c r="B2870" s="61">
        <v>14225</v>
      </c>
      <c r="C2870" s="62" t="s">
        <v>12673</v>
      </c>
      <c r="D2870" s="63">
        <v>60</v>
      </c>
      <c r="E2870" s="65">
        <v>2</v>
      </c>
    </row>
    <row r="2871" spans="1:5" ht="15" x14ac:dyDescent="0.2">
      <c r="A2871" s="60">
        <v>2870</v>
      </c>
      <c r="B2871" s="61">
        <v>14232</v>
      </c>
      <c r="C2871" s="62" t="s">
        <v>12674</v>
      </c>
      <c r="D2871" s="63">
        <v>61</v>
      </c>
      <c r="E2871" s="64" t="s">
        <v>14951</v>
      </c>
    </row>
    <row r="2872" spans="1:5" ht="15" x14ac:dyDescent="0.2">
      <c r="A2872" s="60">
        <v>2871</v>
      </c>
      <c r="B2872" s="61">
        <v>14271</v>
      </c>
      <c r="C2872" s="62" t="s">
        <v>12675</v>
      </c>
      <c r="D2872" s="63">
        <v>62</v>
      </c>
      <c r="E2872" s="64" t="s">
        <v>12106</v>
      </c>
    </row>
    <row r="2873" spans="1:5" ht="15" x14ac:dyDescent="0.2">
      <c r="A2873" s="60">
        <v>2872</v>
      </c>
      <c r="B2873" s="61">
        <v>14286</v>
      </c>
      <c r="C2873" s="62" t="s">
        <v>12676</v>
      </c>
      <c r="D2873" s="63">
        <v>63</v>
      </c>
      <c r="E2873" s="64" t="s">
        <v>14951</v>
      </c>
    </row>
    <row r="2874" spans="1:5" ht="15" x14ac:dyDescent="0.2">
      <c r="A2874" s="60">
        <v>2873</v>
      </c>
      <c r="B2874" s="61">
        <v>14297</v>
      </c>
      <c r="C2874" s="62" t="s">
        <v>12677</v>
      </c>
      <c r="D2874" s="63">
        <v>64</v>
      </c>
      <c r="E2874" s="65">
        <v>4</v>
      </c>
    </row>
    <row r="2875" spans="1:5" ht="15" x14ac:dyDescent="0.2">
      <c r="A2875" s="60">
        <v>2874</v>
      </c>
      <c r="B2875" s="61">
        <v>14301</v>
      </c>
      <c r="C2875" s="62" t="s">
        <v>12678</v>
      </c>
      <c r="D2875" s="63">
        <v>65</v>
      </c>
      <c r="E2875" s="65">
        <v>3</v>
      </c>
    </row>
    <row r="2876" spans="1:5" ht="15" x14ac:dyDescent="0.2">
      <c r="A2876" s="60">
        <v>2875</v>
      </c>
      <c r="B2876" s="61">
        <v>14307</v>
      </c>
      <c r="C2876" s="62" t="s">
        <v>12679</v>
      </c>
      <c r="D2876" s="63">
        <v>66</v>
      </c>
      <c r="E2876" s="65">
        <v>4</v>
      </c>
    </row>
    <row r="2877" spans="1:5" ht="15" x14ac:dyDescent="0.2">
      <c r="A2877" s="60">
        <v>2876</v>
      </c>
      <c r="B2877" s="61">
        <v>14326</v>
      </c>
      <c r="C2877" s="62" t="s">
        <v>12680</v>
      </c>
      <c r="D2877" s="63">
        <v>67</v>
      </c>
      <c r="E2877" s="64" t="s">
        <v>12151</v>
      </c>
    </row>
    <row r="2878" spans="1:5" ht="15" x14ac:dyDescent="0.2">
      <c r="A2878" s="60">
        <v>2877</v>
      </c>
      <c r="B2878" s="61">
        <v>14435</v>
      </c>
      <c r="C2878" s="62" t="s">
        <v>12681</v>
      </c>
      <c r="D2878" s="63">
        <v>68</v>
      </c>
      <c r="E2878" s="64" t="s">
        <v>14951</v>
      </c>
    </row>
    <row r="2879" spans="1:5" ht="15" x14ac:dyDescent="0.2">
      <c r="A2879" s="60">
        <v>2878</v>
      </c>
      <c r="B2879" s="61">
        <v>14437</v>
      </c>
      <c r="C2879" s="62" t="s">
        <v>12682</v>
      </c>
      <c r="D2879" s="63">
        <v>69</v>
      </c>
      <c r="E2879" s="64" t="s">
        <v>12146</v>
      </c>
    </row>
    <row r="2880" spans="1:5" ht="15" x14ac:dyDescent="0.2">
      <c r="A2880" s="60">
        <v>2879</v>
      </c>
      <c r="B2880" s="61">
        <v>14506</v>
      </c>
      <c r="C2880" s="62" t="s">
        <v>12683</v>
      </c>
      <c r="D2880" s="63">
        <v>70</v>
      </c>
      <c r="E2880" s="64" t="s">
        <v>12146</v>
      </c>
    </row>
    <row r="2881" spans="1:5" ht="15" x14ac:dyDescent="0.2">
      <c r="A2881" s="60">
        <v>2880</v>
      </c>
      <c r="B2881" s="61">
        <v>14712</v>
      </c>
      <c r="C2881" s="62" t="s">
        <v>12684</v>
      </c>
      <c r="D2881" s="63">
        <v>71</v>
      </c>
      <c r="E2881" s="64" t="s">
        <v>12159</v>
      </c>
    </row>
    <row r="2882" spans="1:5" ht="15" x14ac:dyDescent="0.2">
      <c r="A2882" s="60">
        <v>2881</v>
      </c>
      <c r="B2882" s="61">
        <v>14723</v>
      </c>
      <c r="C2882" s="62" t="s">
        <v>12685</v>
      </c>
      <c r="D2882" s="63">
        <v>72</v>
      </c>
      <c r="E2882" s="65">
        <v>3</v>
      </c>
    </row>
    <row r="2883" spans="1:5" ht="15" x14ac:dyDescent="0.2">
      <c r="A2883" s="60">
        <v>2882</v>
      </c>
      <c r="B2883" s="61">
        <v>14741</v>
      </c>
      <c r="C2883" s="62" t="s">
        <v>12686</v>
      </c>
      <c r="D2883" s="63">
        <v>73</v>
      </c>
      <c r="E2883" s="64" t="s">
        <v>12144</v>
      </c>
    </row>
    <row r="2884" spans="1:5" ht="15" x14ac:dyDescent="0.2">
      <c r="A2884" s="60">
        <v>2883</v>
      </c>
      <c r="B2884" s="61">
        <v>14745</v>
      </c>
      <c r="C2884" s="62" t="s">
        <v>12687</v>
      </c>
      <c r="D2884" s="63">
        <v>74</v>
      </c>
      <c r="E2884" s="64" t="s">
        <v>12144</v>
      </c>
    </row>
    <row r="2885" spans="1:5" ht="15" x14ac:dyDescent="0.2">
      <c r="A2885" s="60">
        <v>2884</v>
      </c>
      <c r="B2885" s="61">
        <v>14747</v>
      </c>
      <c r="C2885" s="62" t="s">
        <v>12688</v>
      </c>
      <c r="D2885" s="63">
        <v>75</v>
      </c>
      <c r="E2885" s="65">
        <v>3</v>
      </c>
    </row>
    <row r="2886" spans="1:5" ht="15" x14ac:dyDescent="0.2">
      <c r="A2886" s="60">
        <v>2885</v>
      </c>
      <c r="B2886" s="61">
        <v>14750</v>
      </c>
      <c r="C2886" s="62" t="s">
        <v>12689</v>
      </c>
      <c r="D2886" s="63">
        <v>76</v>
      </c>
      <c r="E2886" s="65">
        <v>3</v>
      </c>
    </row>
    <row r="2887" spans="1:5" ht="15" x14ac:dyDescent="0.2">
      <c r="A2887" s="60">
        <v>2886</v>
      </c>
      <c r="B2887" s="61">
        <v>14752</v>
      </c>
      <c r="C2887" s="62" t="s">
        <v>15405</v>
      </c>
      <c r="D2887" s="63">
        <v>77</v>
      </c>
      <c r="E2887" s="64" t="s">
        <v>12146</v>
      </c>
    </row>
    <row r="2888" spans="1:5" ht="15" x14ac:dyDescent="0.2">
      <c r="A2888" s="60">
        <v>2887</v>
      </c>
      <c r="B2888" s="61">
        <v>14948</v>
      </c>
      <c r="C2888" s="62" t="s">
        <v>16257</v>
      </c>
      <c r="D2888" s="63">
        <v>78</v>
      </c>
      <c r="E2888" s="64" t="s">
        <v>12106</v>
      </c>
    </row>
    <row r="2889" spans="1:5" ht="15" x14ac:dyDescent="0.2">
      <c r="A2889" s="60">
        <v>2888</v>
      </c>
      <c r="B2889" s="61">
        <v>14950</v>
      </c>
      <c r="C2889" s="62" t="s">
        <v>16258</v>
      </c>
      <c r="D2889" s="63">
        <v>79</v>
      </c>
      <c r="E2889" s="64" t="s">
        <v>13766</v>
      </c>
    </row>
    <row r="2890" spans="1:5" ht="15" x14ac:dyDescent="0.2">
      <c r="A2890" s="60">
        <v>2889</v>
      </c>
      <c r="B2890" s="61">
        <v>15043</v>
      </c>
      <c r="C2890" s="62" t="s">
        <v>16259</v>
      </c>
      <c r="D2890" s="63">
        <v>80</v>
      </c>
      <c r="E2890" s="65">
        <v>3</v>
      </c>
    </row>
    <row r="2891" spans="1:5" ht="15" x14ac:dyDescent="0.2">
      <c r="A2891" s="60">
        <v>2890</v>
      </c>
      <c r="B2891" s="61">
        <v>15113</v>
      </c>
      <c r="C2891" s="62" t="s">
        <v>16260</v>
      </c>
      <c r="D2891" s="63">
        <v>81</v>
      </c>
      <c r="E2891" s="64" t="s">
        <v>12146</v>
      </c>
    </row>
    <row r="2892" spans="1:5" ht="15" x14ac:dyDescent="0.2">
      <c r="A2892" s="60">
        <v>2891</v>
      </c>
      <c r="B2892" s="61">
        <v>15161</v>
      </c>
      <c r="C2892" s="62" t="s">
        <v>16261</v>
      </c>
      <c r="D2892" s="63">
        <v>82</v>
      </c>
      <c r="E2892" s="64" t="s">
        <v>13766</v>
      </c>
    </row>
    <row r="2893" spans="1:5" ht="15" x14ac:dyDescent="0.2">
      <c r="A2893" s="60">
        <v>2892</v>
      </c>
      <c r="B2893" s="61">
        <v>15167</v>
      </c>
      <c r="C2893" s="62" t="s">
        <v>16262</v>
      </c>
      <c r="D2893" s="63">
        <v>83</v>
      </c>
      <c r="E2893" s="64" t="s">
        <v>12104</v>
      </c>
    </row>
    <row r="2894" spans="1:5" ht="15" x14ac:dyDescent="0.2">
      <c r="A2894" s="60">
        <v>2893</v>
      </c>
      <c r="B2894" s="61">
        <v>15193</v>
      </c>
      <c r="C2894" s="62" t="s">
        <v>16263</v>
      </c>
      <c r="D2894" s="63">
        <v>84</v>
      </c>
      <c r="E2894" s="64" t="s">
        <v>12104</v>
      </c>
    </row>
    <row r="2895" spans="1:5" ht="15" x14ac:dyDescent="0.2">
      <c r="A2895" s="60">
        <v>2894</v>
      </c>
      <c r="B2895" s="61">
        <v>15410</v>
      </c>
      <c r="C2895" s="62" t="s">
        <v>16264</v>
      </c>
      <c r="D2895" s="63">
        <v>85</v>
      </c>
      <c r="E2895" s="65">
        <v>4</v>
      </c>
    </row>
    <row r="2896" spans="1:5" ht="15" x14ac:dyDescent="0.2">
      <c r="A2896" s="60">
        <v>2895</v>
      </c>
      <c r="B2896" s="61">
        <v>15472</v>
      </c>
      <c r="C2896" s="62" t="s">
        <v>16265</v>
      </c>
      <c r="D2896" s="63">
        <v>86</v>
      </c>
      <c r="E2896" s="64" t="s">
        <v>14951</v>
      </c>
    </row>
    <row r="2897" spans="1:5" ht="15" x14ac:dyDescent="0.2">
      <c r="A2897" s="60">
        <v>2896</v>
      </c>
      <c r="B2897" s="61">
        <v>15527</v>
      </c>
      <c r="C2897" s="66" t="s">
        <v>16266</v>
      </c>
      <c r="D2897" s="63">
        <v>87</v>
      </c>
      <c r="E2897" s="64" t="s">
        <v>13766</v>
      </c>
    </row>
    <row r="2898" spans="1:5" ht="15" x14ac:dyDescent="0.2">
      <c r="A2898" s="60">
        <v>2897</v>
      </c>
      <c r="B2898" s="61">
        <v>15564</v>
      </c>
      <c r="C2898" s="62" t="s">
        <v>16267</v>
      </c>
      <c r="D2898" s="63">
        <v>88</v>
      </c>
      <c r="E2898" s="65">
        <v>4</v>
      </c>
    </row>
    <row r="2899" spans="1:5" ht="15" x14ac:dyDescent="0.2">
      <c r="A2899" s="60">
        <v>2898</v>
      </c>
      <c r="B2899" s="61">
        <v>15632</v>
      </c>
      <c r="C2899" s="62" t="s">
        <v>16268</v>
      </c>
      <c r="D2899" s="63">
        <v>89</v>
      </c>
      <c r="E2899" s="64" t="s">
        <v>13766</v>
      </c>
    </row>
    <row r="2900" spans="1:5" ht="15" x14ac:dyDescent="0.2">
      <c r="A2900" s="60">
        <v>2899</v>
      </c>
      <c r="B2900" s="61">
        <v>15663</v>
      </c>
      <c r="C2900" s="62" t="s">
        <v>14997</v>
      </c>
      <c r="D2900" s="63">
        <v>90</v>
      </c>
      <c r="E2900" s="64" t="s">
        <v>12146</v>
      </c>
    </row>
    <row r="2901" spans="1:5" ht="15" x14ac:dyDescent="0.2">
      <c r="A2901" s="60">
        <v>2900</v>
      </c>
      <c r="B2901" s="61">
        <v>15956</v>
      </c>
      <c r="C2901" s="62" t="s">
        <v>14998</v>
      </c>
      <c r="D2901" s="63">
        <v>91</v>
      </c>
      <c r="E2901" s="64" t="s">
        <v>12104</v>
      </c>
    </row>
    <row r="2902" spans="1:5" ht="15" x14ac:dyDescent="0.2">
      <c r="A2902" s="60">
        <v>2901</v>
      </c>
      <c r="B2902" s="61">
        <v>15976</v>
      </c>
      <c r="C2902" s="66" t="s">
        <v>14999</v>
      </c>
      <c r="D2902" s="63">
        <v>92</v>
      </c>
      <c r="E2902" s="64" t="s">
        <v>12144</v>
      </c>
    </row>
    <row r="2903" spans="1:5" ht="15" x14ac:dyDescent="0.2">
      <c r="A2903" s="60">
        <v>2902</v>
      </c>
      <c r="B2903" s="61">
        <v>16097</v>
      </c>
      <c r="C2903" s="62" t="s">
        <v>15000</v>
      </c>
      <c r="D2903" s="63">
        <v>93</v>
      </c>
      <c r="E2903" s="64" t="s">
        <v>12144</v>
      </c>
    </row>
    <row r="2904" spans="1:5" ht="15" x14ac:dyDescent="0.2">
      <c r="A2904" s="60">
        <v>2903</v>
      </c>
      <c r="B2904" s="61">
        <v>16101</v>
      </c>
      <c r="C2904" s="62" t="s">
        <v>15001</v>
      </c>
      <c r="D2904" s="63">
        <v>94</v>
      </c>
      <c r="E2904" s="64" t="s">
        <v>12144</v>
      </c>
    </row>
    <row r="2905" spans="1:5" ht="15" x14ac:dyDescent="0.2">
      <c r="A2905" s="60">
        <v>2904</v>
      </c>
      <c r="B2905" s="61">
        <v>16105</v>
      </c>
      <c r="C2905" s="66" t="s">
        <v>15002</v>
      </c>
      <c r="D2905" s="63">
        <v>95</v>
      </c>
      <c r="E2905" s="65">
        <v>4</v>
      </c>
    </row>
    <row r="2906" spans="1:5" ht="15" x14ac:dyDescent="0.2">
      <c r="A2906" s="60">
        <v>2905</v>
      </c>
      <c r="B2906" s="61">
        <v>16109</v>
      </c>
      <c r="C2906" s="62" t="s">
        <v>16283</v>
      </c>
      <c r="D2906" s="63">
        <v>96</v>
      </c>
      <c r="E2906" s="64" t="s">
        <v>12151</v>
      </c>
    </row>
    <row r="2907" spans="1:5" ht="15" x14ac:dyDescent="0.2">
      <c r="A2907" s="60">
        <v>2906</v>
      </c>
      <c r="B2907" s="61">
        <v>16115</v>
      </c>
      <c r="C2907" s="62" t="s">
        <v>16284</v>
      </c>
      <c r="D2907" s="63">
        <v>97</v>
      </c>
      <c r="E2907" s="64" t="s">
        <v>12151</v>
      </c>
    </row>
    <row r="2908" spans="1:5" ht="15" x14ac:dyDescent="0.2">
      <c r="A2908" s="60">
        <v>2907</v>
      </c>
      <c r="B2908" s="61">
        <v>16121</v>
      </c>
      <c r="C2908" s="62" t="s">
        <v>15015</v>
      </c>
      <c r="D2908" s="63">
        <v>98</v>
      </c>
      <c r="E2908" s="64" t="s">
        <v>12146</v>
      </c>
    </row>
    <row r="2909" spans="1:5" ht="15" x14ac:dyDescent="0.2">
      <c r="A2909" s="60">
        <v>2908</v>
      </c>
      <c r="B2909" s="61">
        <v>16125</v>
      </c>
      <c r="C2909" s="62" t="s">
        <v>15016</v>
      </c>
      <c r="D2909" s="63">
        <v>99</v>
      </c>
      <c r="E2909" s="65">
        <v>3</v>
      </c>
    </row>
    <row r="2910" spans="1:5" ht="15" x14ac:dyDescent="0.2">
      <c r="A2910" s="60">
        <v>2909</v>
      </c>
      <c r="B2910" s="61">
        <v>16312</v>
      </c>
      <c r="C2910" s="62" t="s">
        <v>15017</v>
      </c>
      <c r="D2910" s="63">
        <v>100</v>
      </c>
      <c r="E2910" s="64" t="s">
        <v>12146</v>
      </c>
    </row>
    <row r="2911" spans="1:5" ht="15" x14ac:dyDescent="0.2">
      <c r="A2911" s="60">
        <v>2910</v>
      </c>
      <c r="B2911" s="61">
        <v>16499</v>
      </c>
      <c r="C2911" s="62" t="s">
        <v>16288</v>
      </c>
      <c r="D2911" s="63">
        <v>101</v>
      </c>
      <c r="E2911" s="64" t="s">
        <v>13766</v>
      </c>
    </row>
    <row r="2912" spans="1:5" ht="15" x14ac:dyDescent="0.2">
      <c r="A2912" s="60">
        <v>2911</v>
      </c>
      <c r="B2912" s="61">
        <v>16974</v>
      </c>
      <c r="C2912" s="62" t="s">
        <v>16289</v>
      </c>
      <c r="D2912" s="63">
        <v>102</v>
      </c>
      <c r="E2912" s="64" t="s">
        <v>14951</v>
      </c>
    </row>
    <row r="2913" spans="1:5" ht="15" x14ac:dyDescent="0.2">
      <c r="A2913" s="60">
        <v>2912</v>
      </c>
      <c r="B2913" s="61">
        <v>17050</v>
      </c>
      <c r="C2913" s="62" t="s">
        <v>16290</v>
      </c>
      <c r="D2913" s="63">
        <v>103</v>
      </c>
      <c r="E2913" s="64" t="s">
        <v>12146</v>
      </c>
    </row>
    <row r="2914" spans="1:5" ht="15" x14ac:dyDescent="0.2">
      <c r="A2914" s="60">
        <v>2913</v>
      </c>
      <c r="B2914" s="61">
        <v>17110</v>
      </c>
      <c r="C2914" s="62" t="s">
        <v>16291</v>
      </c>
      <c r="D2914" s="63">
        <v>104</v>
      </c>
      <c r="E2914" s="64" t="s">
        <v>14951</v>
      </c>
    </row>
    <row r="2915" spans="1:5" ht="15" x14ac:dyDescent="0.2">
      <c r="A2915" s="60">
        <v>2914</v>
      </c>
      <c r="B2915" s="61">
        <v>17207</v>
      </c>
      <c r="C2915" s="62" t="s">
        <v>16356</v>
      </c>
      <c r="D2915" s="63">
        <v>105</v>
      </c>
      <c r="E2915" s="64" t="s">
        <v>12146</v>
      </c>
    </row>
    <row r="2916" spans="1:5" ht="15" x14ac:dyDescent="0.2">
      <c r="A2916" s="60">
        <v>2915</v>
      </c>
      <c r="B2916" s="61">
        <v>17375</v>
      </c>
      <c r="C2916" s="62" t="s">
        <v>16357</v>
      </c>
      <c r="D2916" s="63">
        <v>106</v>
      </c>
      <c r="E2916" s="64" t="s">
        <v>12144</v>
      </c>
    </row>
    <row r="2917" spans="1:5" ht="15" x14ac:dyDescent="0.2">
      <c r="A2917" s="60">
        <v>2916</v>
      </c>
      <c r="B2917" s="61">
        <v>17438</v>
      </c>
      <c r="C2917" s="62" t="s">
        <v>13780</v>
      </c>
      <c r="D2917" s="63">
        <v>107</v>
      </c>
      <c r="E2917" s="64" t="s">
        <v>13766</v>
      </c>
    </row>
    <row r="2918" spans="1:5" ht="15" x14ac:dyDescent="0.2">
      <c r="A2918" s="60">
        <v>2917</v>
      </c>
      <c r="B2918" s="61">
        <v>17448</v>
      </c>
      <c r="C2918" s="62" t="s">
        <v>13781</v>
      </c>
      <c r="D2918" s="63">
        <v>108</v>
      </c>
      <c r="E2918" s="64" t="s">
        <v>14954</v>
      </c>
    </row>
    <row r="2919" spans="1:5" ht="15" x14ac:dyDescent="0.2">
      <c r="A2919" s="60">
        <v>2918</v>
      </c>
      <c r="B2919" s="61">
        <v>17581</v>
      </c>
      <c r="C2919" s="62" t="s">
        <v>13782</v>
      </c>
      <c r="D2919" s="63">
        <v>109</v>
      </c>
      <c r="E2919" s="65">
        <v>4</v>
      </c>
    </row>
    <row r="2920" spans="1:5" ht="15" x14ac:dyDescent="0.2">
      <c r="A2920" s="60">
        <v>2919</v>
      </c>
      <c r="B2920" s="61">
        <v>17789</v>
      </c>
      <c r="C2920" s="62" t="s">
        <v>13783</v>
      </c>
      <c r="D2920" s="63">
        <v>110</v>
      </c>
      <c r="E2920" s="65">
        <v>3</v>
      </c>
    </row>
    <row r="2921" spans="1:5" ht="15" x14ac:dyDescent="0.2">
      <c r="A2921" s="60">
        <v>2920</v>
      </c>
      <c r="B2921" s="61">
        <v>17769</v>
      </c>
      <c r="C2921" s="62" t="s">
        <v>13784</v>
      </c>
      <c r="D2921" s="63">
        <v>111</v>
      </c>
      <c r="E2921" s="64" t="s">
        <v>13766</v>
      </c>
    </row>
    <row r="2922" spans="1:5" ht="15" x14ac:dyDescent="0.2">
      <c r="A2922" s="60">
        <v>2921</v>
      </c>
      <c r="B2922" s="61">
        <v>17878</v>
      </c>
      <c r="C2922" s="62" t="s">
        <v>13785</v>
      </c>
      <c r="D2922" s="63">
        <v>112</v>
      </c>
      <c r="E2922" s="65">
        <v>3</v>
      </c>
    </row>
    <row r="2923" spans="1:5" ht="15" x14ac:dyDescent="0.2">
      <c r="A2923" s="60">
        <v>2922</v>
      </c>
      <c r="B2923" s="61">
        <v>17952</v>
      </c>
      <c r="C2923" s="62" t="s">
        <v>13786</v>
      </c>
      <c r="D2923" s="63">
        <v>113</v>
      </c>
      <c r="E2923" s="65">
        <v>3</v>
      </c>
    </row>
    <row r="2924" spans="1:5" ht="15" x14ac:dyDescent="0.2">
      <c r="A2924" s="60">
        <v>2923</v>
      </c>
      <c r="B2924" s="61">
        <v>17964</v>
      </c>
      <c r="C2924" s="62" t="s">
        <v>13787</v>
      </c>
      <c r="D2924" s="63">
        <v>114</v>
      </c>
      <c r="E2924" s="64" t="s">
        <v>12146</v>
      </c>
    </row>
    <row r="2925" spans="1:5" ht="15" x14ac:dyDescent="0.2">
      <c r="A2925" s="60">
        <v>2924</v>
      </c>
      <c r="B2925" s="61">
        <v>17990</v>
      </c>
      <c r="C2925" s="62" t="s">
        <v>13788</v>
      </c>
      <c r="D2925" s="63">
        <v>115</v>
      </c>
      <c r="E2925" s="64" t="s">
        <v>12146</v>
      </c>
    </row>
    <row r="2926" spans="1:5" ht="15" x14ac:dyDescent="0.2">
      <c r="A2926" s="60">
        <v>2925</v>
      </c>
      <c r="B2926" s="61">
        <v>18105</v>
      </c>
      <c r="C2926" s="62" t="s">
        <v>13789</v>
      </c>
      <c r="D2926" s="63">
        <v>116</v>
      </c>
      <c r="E2926" s="64" t="s">
        <v>13766</v>
      </c>
    </row>
    <row r="2927" spans="1:5" ht="15" x14ac:dyDescent="0.2">
      <c r="A2927" s="60">
        <v>2926</v>
      </c>
      <c r="B2927" s="61">
        <v>18109</v>
      </c>
      <c r="C2927" s="62" t="s">
        <v>13790</v>
      </c>
      <c r="D2927" s="63">
        <v>117</v>
      </c>
      <c r="E2927" s="64" t="s">
        <v>12146</v>
      </c>
    </row>
    <row r="2928" spans="1:5" ht="15" x14ac:dyDescent="0.2">
      <c r="A2928" s="60">
        <v>2927</v>
      </c>
      <c r="B2928" s="61">
        <v>18174</v>
      </c>
      <c r="C2928" s="62" t="s">
        <v>13791</v>
      </c>
      <c r="D2928" s="63">
        <v>118</v>
      </c>
      <c r="E2928" s="64" t="s">
        <v>12140</v>
      </c>
    </row>
    <row r="2929" spans="1:5" ht="15" x14ac:dyDescent="0.2">
      <c r="A2929" s="60">
        <v>2928</v>
      </c>
      <c r="B2929" s="61">
        <v>18329</v>
      </c>
      <c r="C2929" s="62" t="s">
        <v>14845</v>
      </c>
      <c r="D2929" s="63">
        <v>119</v>
      </c>
      <c r="E2929" s="64" t="s">
        <v>14951</v>
      </c>
    </row>
    <row r="2930" spans="1:5" ht="15" x14ac:dyDescent="0.2">
      <c r="A2930" s="60">
        <v>2929</v>
      </c>
      <c r="B2930" s="61">
        <v>18606</v>
      </c>
      <c r="C2930" s="62" t="s">
        <v>12525</v>
      </c>
      <c r="D2930" s="63">
        <v>120</v>
      </c>
      <c r="E2930" s="64" t="s">
        <v>12146</v>
      </c>
    </row>
    <row r="2931" spans="1:5" ht="15" x14ac:dyDescent="0.2">
      <c r="A2931" s="60">
        <v>2930</v>
      </c>
      <c r="B2931" s="61">
        <v>18607</v>
      </c>
      <c r="C2931" s="62" t="s">
        <v>14846</v>
      </c>
      <c r="D2931" s="63">
        <v>121</v>
      </c>
      <c r="E2931" s="65">
        <v>2</v>
      </c>
    </row>
    <row r="2932" spans="1:5" ht="15" x14ac:dyDescent="0.2">
      <c r="A2932" s="60">
        <v>2931</v>
      </c>
      <c r="B2932" s="61">
        <v>18649</v>
      </c>
      <c r="C2932" s="62" t="s">
        <v>10477</v>
      </c>
      <c r="D2932" s="63">
        <v>122</v>
      </c>
      <c r="E2932" s="65">
        <v>3</v>
      </c>
    </row>
    <row r="2933" spans="1:5" ht="15" x14ac:dyDescent="0.2">
      <c r="A2933" s="60">
        <v>2932</v>
      </c>
      <c r="B2933" s="61">
        <v>18698</v>
      </c>
      <c r="C2933" s="62" t="s">
        <v>14847</v>
      </c>
      <c r="D2933" s="63">
        <v>123</v>
      </c>
      <c r="E2933" s="64" t="s">
        <v>12140</v>
      </c>
    </row>
    <row r="2934" spans="1:5" ht="15" x14ac:dyDescent="0.2">
      <c r="A2934" s="60">
        <v>2933</v>
      </c>
      <c r="B2934" s="61">
        <v>18686</v>
      </c>
      <c r="C2934" s="62" t="s">
        <v>13799</v>
      </c>
      <c r="D2934" s="63">
        <v>124</v>
      </c>
      <c r="E2934" s="64" t="s">
        <v>12144</v>
      </c>
    </row>
    <row r="2935" spans="1:5" ht="15" x14ac:dyDescent="0.2">
      <c r="A2935" s="60">
        <v>2934</v>
      </c>
      <c r="B2935" s="61">
        <v>18920</v>
      </c>
      <c r="C2935" s="62" t="s">
        <v>13800</v>
      </c>
      <c r="D2935" s="63">
        <v>125</v>
      </c>
      <c r="E2935" s="65">
        <v>2</v>
      </c>
    </row>
    <row r="2936" spans="1:5" ht="15" x14ac:dyDescent="0.2">
      <c r="A2936" s="60">
        <v>2935</v>
      </c>
      <c r="B2936" s="61">
        <v>18944</v>
      </c>
      <c r="C2936" s="62" t="s">
        <v>13801</v>
      </c>
      <c r="D2936" s="63">
        <v>126</v>
      </c>
      <c r="E2936" s="64" t="s">
        <v>12144</v>
      </c>
    </row>
    <row r="2937" spans="1:5" ht="15" x14ac:dyDescent="0.2">
      <c r="A2937" s="60">
        <v>2936</v>
      </c>
      <c r="B2937" s="61">
        <v>18947</v>
      </c>
      <c r="C2937" s="62" t="s">
        <v>12838</v>
      </c>
      <c r="D2937" s="63">
        <v>127</v>
      </c>
      <c r="E2937" s="64" t="s">
        <v>13802</v>
      </c>
    </row>
    <row r="2938" spans="1:5" ht="15" x14ac:dyDescent="0.2">
      <c r="A2938" s="60">
        <v>2937</v>
      </c>
      <c r="B2938" s="61">
        <v>18973</v>
      </c>
      <c r="C2938" s="62" t="s">
        <v>13803</v>
      </c>
      <c r="D2938" s="63">
        <v>128</v>
      </c>
      <c r="E2938" s="65">
        <v>2</v>
      </c>
    </row>
    <row r="2939" spans="1:5" ht="15" x14ac:dyDescent="0.2">
      <c r="A2939" s="60">
        <v>2938</v>
      </c>
      <c r="B2939" s="61">
        <v>18992</v>
      </c>
      <c r="C2939" s="62" t="s">
        <v>13804</v>
      </c>
      <c r="D2939" s="63">
        <v>129</v>
      </c>
      <c r="E2939" s="64" t="s">
        <v>12144</v>
      </c>
    </row>
    <row r="2940" spans="1:5" ht="15" x14ac:dyDescent="0.2">
      <c r="A2940" s="60">
        <v>2939</v>
      </c>
      <c r="B2940" s="61">
        <v>19050</v>
      </c>
      <c r="C2940" s="62" t="s">
        <v>13805</v>
      </c>
      <c r="D2940" s="63">
        <v>130</v>
      </c>
      <c r="E2940" s="64" t="s">
        <v>12146</v>
      </c>
    </row>
    <row r="2941" spans="1:5" ht="15" x14ac:dyDescent="0.2">
      <c r="A2941" s="60">
        <v>2940</v>
      </c>
      <c r="B2941" s="61">
        <v>19052</v>
      </c>
      <c r="C2941" s="66" t="s">
        <v>13806</v>
      </c>
      <c r="D2941" s="63">
        <v>131</v>
      </c>
      <c r="E2941" s="64" t="s">
        <v>12140</v>
      </c>
    </row>
    <row r="2942" spans="1:5" ht="15" x14ac:dyDescent="0.2">
      <c r="A2942" s="60">
        <v>2941</v>
      </c>
      <c r="B2942" s="61">
        <v>19108</v>
      </c>
      <c r="C2942" s="62" t="s">
        <v>13807</v>
      </c>
      <c r="D2942" s="63">
        <v>132</v>
      </c>
      <c r="E2942" s="65">
        <v>3</v>
      </c>
    </row>
    <row r="2943" spans="1:5" ht="15" x14ac:dyDescent="0.2">
      <c r="A2943" s="60">
        <v>2942</v>
      </c>
      <c r="B2943" s="61">
        <v>19161</v>
      </c>
      <c r="C2943" s="62" t="s">
        <v>13808</v>
      </c>
      <c r="D2943" s="63">
        <v>133</v>
      </c>
      <c r="E2943" s="64" t="s">
        <v>12146</v>
      </c>
    </row>
    <row r="2944" spans="1:5" ht="15" x14ac:dyDescent="0.2">
      <c r="A2944" s="60">
        <v>2943</v>
      </c>
      <c r="B2944" s="61">
        <v>19170</v>
      </c>
      <c r="C2944" s="62" t="s">
        <v>10811</v>
      </c>
      <c r="D2944" s="63">
        <v>134</v>
      </c>
      <c r="E2944" s="64" t="s">
        <v>12140</v>
      </c>
    </row>
    <row r="2945" spans="1:5" ht="15" x14ac:dyDescent="0.2">
      <c r="A2945" s="60">
        <v>2944</v>
      </c>
      <c r="B2945" s="61">
        <v>19215</v>
      </c>
      <c r="C2945" s="62" t="s">
        <v>13809</v>
      </c>
      <c r="D2945" s="63">
        <v>135</v>
      </c>
      <c r="E2945" s="64" t="s">
        <v>12146</v>
      </c>
    </row>
    <row r="2946" spans="1:5" ht="15" x14ac:dyDescent="0.2">
      <c r="A2946" s="60">
        <v>2945</v>
      </c>
      <c r="B2946" s="61">
        <v>19340</v>
      </c>
      <c r="C2946" s="62" t="s">
        <v>13810</v>
      </c>
      <c r="D2946" s="63">
        <v>136</v>
      </c>
      <c r="E2946" s="64" t="s">
        <v>12146</v>
      </c>
    </row>
    <row r="2947" spans="1:5" ht="15" x14ac:dyDescent="0.2">
      <c r="A2947" s="60">
        <v>2946</v>
      </c>
      <c r="B2947" s="61">
        <v>19399</v>
      </c>
      <c r="C2947" s="62" t="s">
        <v>13811</v>
      </c>
      <c r="D2947" s="63">
        <v>137</v>
      </c>
      <c r="E2947" s="64" t="s">
        <v>12159</v>
      </c>
    </row>
    <row r="2948" spans="1:5" ht="15" x14ac:dyDescent="0.2">
      <c r="A2948" s="60">
        <v>2947</v>
      </c>
      <c r="B2948" s="61">
        <v>19406</v>
      </c>
      <c r="C2948" s="62" t="s">
        <v>13812</v>
      </c>
      <c r="D2948" s="63">
        <v>138</v>
      </c>
      <c r="E2948" s="64" t="s">
        <v>12144</v>
      </c>
    </row>
    <row r="2949" spans="1:5" ht="15" x14ac:dyDescent="0.2">
      <c r="A2949" s="60">
        <v>2948</v>
      </c>
      <c r="B2949" s="61">
        <v>19439</v>
      </c>
      <c r="C2949" s="62" t="s">
        <v>13813</v>
      </c>
      <c r="D2949" s="63">
        <v>139</v>
      </c>
      <c r="E2949" s="64" t="s">
        <v>14951</v>
      </c>
    </row>
    <row r="2950" spans="1:5" ht="15" x14ac:dyDescent="0.2">
      <c r="A2950" s="60">
        <v>2949</v>
      </c>
      <c r="B2950" s="61">
        <v>19481</v>
      </c>
      <c r="C2950" s="62" t="s">
        <v>13814</v>
      </c>
      <c r="D2950" s="63">
        <v>140</v>
      </c>
      <c r="E2950" s="64" t="s">
        <v>12144</v>
      </c>
    </row>
    <row r="2951" spans="1:5" ht="15" x14ac:dyDescent="0.2">
      <c r="A2951" s="60">
        <v>2950</v>
      </c>
      <c r="B2951" s="61">
        <v>19483</v>
      </c>
      <c r="C2951" s="62" t="s">
        <v>13815</v>
      </c>
      <c r="D2951" s="63">
        <v>141</v>
      </c>
      <c r="E2951" s="64" t="s">
        <v>14951</v>
      </c>
    </row>
    <row r="2952" spans="1:5" ht="15" x14ac:dyDescent="0.2">
      <c r="A2952" s="60">
        <v>2951</v>
      </c>
      <c r="B2952" s="61">
        <v>19571</v>
      </c>
      <c r="C2952" s="62" t="s">
        <v>15096</v>
      </c>
      <c r="D2952" s="63">
        <v>142</v>
      </c>
      <c r="E2952" s="65">
        <v>3</v>
      </c>
    </row>
    <row r="2953" spans="1:5" ht="15" x14ac:dyDescent="0.2">
      <c r="A2953" s="60">
        <v>2952</v>
      </c>
      <c r="B2953" s="61">
        <v>19580</v>
      </c>
      <c r="C2953" s="62" t="s">
        <v>15097</v>
      </c>
      <c r="D2953" s="63">
        <v>143</v>
      </c>
      <c r="E2953" s="65">
        <v>3</v>
      </c>
    </row>
    <row r="2954" spans="1:5" ht="15" x14ac:dyDescent="0.2">
      <c r="A2954" s="60">
        <v>2953</v>
      </c>
      <c r="B2954" s="61">
        <v>19612</v>
      </c>
      <c r="C2954" s="62" t="s">
        <v>15098</v>
      </c>
      <c r="D2954" s="63">
        <v>144</v>
      </c>
      <c r="E2954" s="64" t="s">
        <v>14951</v>
      </c>
    </row>
    <row r="2955" spans="1:5" ht="15" x14ac:dyDescent="0.2">
      <c r="A2955" s="60">
        <v>2954</v>
      </c>
      <c r="B2955" s="61">
        <v>19616</v>
      </c>
      <c r="C2955" s="62" t="s">
        <v>11045</v>
      </c>
      <c r="D2955" s="63">
        <v>145</v>
      </c>
      <c r="E2955" s="64" t="s">
        <v>12146</v>
      </c>
    </row>
    <row r="2956" spans="1:5" ht="15" x14ac:dyDescent="0.2">
      <c r="A2956" s="60">
        <v>2955</v>
      </c>
      <c r="B2956" s="61">
        <v>19625</v>
      </c>
      <c r="C2956" s="62" t="s">
        <v>15099</v>
      </c>
      <c r="D2956" s="63">
        <v>146</v>
      </c>
      <c r="E2956" s="64" t="s">
        <v>12146</v>
      </c>
    </row>
    <row r="2957" spans="1:5" ht="15" x14ac:dyDescent="0.2">
      <c r="A2957" s="60">
        <v>2956</v>
      </c>
      <c r="B2957" s="61">
        <v>19633</v>
      </c>
      <c r="C2957" s="62" t="s">
        <v>15100</v>
      </c>
      <c r="D2957" s="63">
        <v>147</v>
      </c>
      <c r="E2957" s="64" t="s">
        <v>12146</v>
      </c>
    </row>
    <row r="2958" spans="1:5" ht="15" x14ac:dyDescent="0.2">
      <c r="A2958" s="60">
        <v>2957</v>
      </c>
      <c r="B2958" s="61">
        <v>19652</v>
      </c>
      <c r="C2958" s="62" t="s">
        <v>15101</v>
      </c>
      <c r="D2958" s="63">
        <v>148</v>
      </c>
      <c r="E2958" s="65">
        <v>3</v>
      </c>
    </row>
    <row r="2959" spans="1:5" ht="15" x14ac:dyDescent="0.2">
      <c r="A2959" s="60">
        <v>2958</v>
      </c>
      <c r="B2959" s="61">
        <v>19660</v>
      </c>
      <c r="C2959" s="66" t="s">
        <v>15102</v>
      </c>
      <c r="D2959" s="63">
        <v>149</v>
      </c>
      <c r="E2959" s="64" t="s">
        <v>14951</v>
      </c>
    </row>
    <row r="2960" spans="1:5" ht="15" x14ac:dyDescent="0.2">
      <c r="A2960" s="60">
        <v>2959</v>
      </c>
      <c r="B2960" s="61">
        <v>19706</v>
      </c>
      <c r="C2960" s="62" t="s">
        <v>15103</v>
      </c>
      <c r="D2960" s="63">
        <v>150</v>
      </c>
      <c r="E2960" s="64" t="s">
        <v>12144</v>
      </c>
    </row>
    <row r="2961" spans="1:5" ht="15" x14ac:dyDescent="0.2">
      <c r="A2961" s="60">
        <v>2960</v>
      </c>
      <c r="B2961" s="61">
        <v>10015</v>
      </c>
      <c r="C2961" s="62" t="s">
        <v>12763</v>
      </c>
      <c r="D2961" s="63">
        <v>1</v>
      </c>
      <c r="E2961" s="64" t="s">
        <v>14951</v>
      </c>
    </row>
    <row r="2962" spans="1:5" ht="15" x14ac:dyDescent="0.2">
      <c r="A2962" s="60">
        <v>2961</v>
      </c>
      <c r="B2962" s="61">
        <v>11151</v>
      </c>
      <c r="C2962" s="62" t="s">
        <v>15104</v>
      </c>
      <c r="D2962" s="63">
        <v>2</v>
      </c>
      <c r="E2962" s="64" t="s">
        <v>12146</v>
      </c>
    </row>
    <row r="2963" spans="1:5" ht="15" x14ac:dyDescent="0.2">
      <c r="A2963" s="60">
        <v>2962</v>
      </c>
      <c r="B2963" s="61">
        <v>11204</v>
      </c>
      <c r="C2963" s="62" t="s">
        <v>15105</v>
      </c>
      <c r="D2963" s="63">
        <v>3</v>
      </c>
      <c r="E2963" s="64" t="s">
        <v>12140</v>
      </c>
    </row>
    <row r="2964" spans="1:5" ht="15" x14ac:dyDescent="0.2">
      <c r="A2964" s="60">
        <v>2963</v>
      </c>
      <c r="B2964" s="61">
        <v>11315</v>
      </c>
      <c r="C2964" s="62" t="s">
        <v>15106</v>
      </c>
      <c r="D2964" s="63">
        <v>4</v>
      </c>
      <c r="E2964" s="64" t="s">
        <v>12146</v>
      </c>
    </row>
    <row r="2965" spans="1:5" ht="15" x14ac:dyDescent="0.2">
      <c r="A2965" s="60">
        <v>2964</v>
      </c>
      <c r="B2965" s="61">
        <v>11438</v>
      </c>
      <c r="C2965" s="62" t="s">
        <v>15107</v>
      </c>
      <c r="D2965" s="63">
        <v>5</v>
      </c>
      <c r="E2965" s="65">
        <v>3</v>
      </c>
    </row>
    <row r="2966" spans="1:5" ht="15" x14ac:dyDescent="0.2">
      <c r="A2966" s="60">
        <v>2965</v>
      </c>
      <c r="B2966" s="61">
        <v>11548</v>
      </c>
      <c r="C2966" s="62" t="s">
        <v>15108</v>
      </c>
      <c r="D2966" s="63">
        <v>6</v>
      </c>
      <c r="E2966" s="64" t="s">
        <v>11050</v>
      </c>
    </row>
    <row r="2967" spans="1:5" ht="15" x14ac:dyDescent="0.2">
      <c r="A2967" s="60">
        <v>2966</v>
      </c>
      <c r="B2967" s="61">
        <v>11674</v>
      </c>
      <c r="C2967" s="62" t="s">
        <v>15109</v>
      </c>
      <c r="D2967" s="63">
        <v>7</v>
      </c>
      <c r="E2967" s="65">
        <v>2</v>
      </c>
    </row>
    <row r="2968" spans="1:5" ht="15" x14ac:dyDescent="0.2">
      <c r="A2968" s="60">
        <v>2967</v>
      </c>
      <c r="B2968" s="61">
        <v>11842</v>
      </c>
      <c r="C2968" s="62" t="s">
        <v>15110</v>
      </c>
      <c r="D2968" s="63">
        <v>8</v>
      </c>
      <c r="E2968" s="64" t="s">
        <v>12140</v>
      </c>
    </row>
    <row r="2969" spans="1:5" ht="15" x14ac:dyDescent="0.2">
      <c r="A2969" s="60">
        <v>2968</v>
      </c>
      <c r="B2969" s="61">
        <v>11918</v>
      </c>
      <c r="C2969" s="66" t="s">
        <v>15111</v>
      </c>
      <c r="D2969" s="63">
        <v>9</v>
      </c>
      <c r="E2969" s="64" t="s">
        <v>14951</v>
      </c>
    </row>
    <row r="2970" spans="1:5" ht="15" x14ac:dyDescent="0.2">
      <c r="A2970" s="60">
        <v>2969</v>
      </c>
      <c r="B2970" s="61">
        <v>12048</v>
      </c>
      <c r="C2970" s="62" t="s">
        <v>15112</v>
      </c>
      <c r="D2970" s="63">
        <v>10</v>
      </c>
      <c r="E2970" s="65">
        <v>2</v>
      </c>
    </row>
    <row r="2971" spans="1:5" ht="15" x14ac:dyDescent="0.2">
      <c r="A2971" s="60">
        <v>2970</v>
      </c>
      <c r="B2971" s="61">
        <v>12119</v>
      </c>
      <c r="C2971" s="62" t="s">
        <v>15113</v>
      </c>
      <c r="D2971" s="63">
        <v>11</v>
      </c>
      <c r="E2971" s="64" t="s">
        <v>12144</v>
      </c>
    </row>
    <row r="2972" spans="1:5" ht="15" x14ac:dyDescent="0.2">
      <c r="A2972" s="60">
        <v>2971</v>
      </c>
      <c r="B2972" s="61">
        <v>12145</v>
      </c>
      <c r="C2972" s="62" t="s">
        <v>15114</v>
      </c>
      <c r="D2972" s="63">
        <v>12</v>
      </c>
      <c r="E2972" s="64" t="s">
        <v>14951</v>
      </c>
    </row>
    <row r="2973" spans="1:5" ht="15" x14ac:dyDescent="0.2">
      <c r="A2973" s="60">
        <v>2972</v>
      </c>
      <c r="B2973" s="61">
        <v>12240</v>
      </c>
      <c r="C2973" s="62" t="s">
        <v>15115</v>
      </c>
      <c r="D2973" s="63">
        <v>13</v>
      </c>
      <c r="E2973" s="64" t="s">
        <v>12146</v>
      </c>
    </row>
    <row r="2974" spans="1:5" ht="15" x14ac:dyDescent="0.2">
      <c r="A2974" s="60">
        <v>2973</v>
      </c>
      <c r="B2974" s="61">
        <v>12312</v>
      </c>
      <c r="C2974" s="62" t="s">
        <v>15116</v>
      </c>
      <c r="D2974" s="63">
        <v>14</v>
      </c>
      <c r="E2974" s="64" t="s">
        <v>12144</v>
      </c>
    </row>
    <row r="2975" spans="1:5" ht="15" x14ac:dyDescent="0.2">
      <c r="A2975" s="60">
        <v>2974</v>
      </c>
      <c r="B2975" s="61">
        <v>12443</v>
      </c>
      <c r="C2975" s="62" t="s">
        <v>15117</v>
      </c>
      <c r="D2975" s="63">
        <v>15</v>
      </c>
      <c r="E2975" s="64" t="s">
        <v>14951</v>
      </c>
    </row>
    <row r="2976" spans="1:5" ht="15" x14ac:dyDescent="0.2">
      <c r="A2976" s="60">
        <v>2975</v>
      </c>
      <c r="B2976" s="61">
        <v>12561</v>
      </c>
      <c r="C2976" s="62" t="s">
        <v>15118</v>
      </c>
      <c r="D2976" s="63">
        <v>16</v>
      </c>
      <c r="E2976" s="65">
        <v>2</v>
      </c>
    </row>
    <row r="2977" spans="1:5" ht="15" x14ac:dyDescent="0.2">
      <c r="A2977" s="60">
        <v>2976</v>
      </c>
      <c r="B2977" s="61">
        <v>12662</v>
      </c>
      <c r="C2977" s="62" t="s">
        <v>15119</v>
      </c>
      <c r="D2977" s="63">
        <v>17</v>
      </c>
      <c r="E2977" s="64" t="s">
        <v>12144</v>
      </c>
    </row>
    <row r="2978" spans="1:5" ht="15" x14ac:dyDescent="0.2">
      <c r="A2978" s="60">
        <v>2977</v>
      </c>
      <c r="B2978" s="61">
        <v>12682</v>
      </c>
      <c r="C2978" s="62" t="s">
        <v>15120</v>
      </c>
      <c r="D2978" s="63">
        <v>18</v>
      </c>
      <c r="E2978" s="64" t="s">
        <v>13766</v>
      </c>
    </row>
    <row r="2979" spans="1:5" ht="15" x14ac:dyDescent="0.2">
      <c r="A2979" s="60">
        <v>2978</v>
      </c>
      <c r="B2979" s="61">
        <v>12734</v>
      </c>
      <c r="C2979" s="62" t="s">
        <v>15121</v>
      </c>
      <c r="D2979" s="63">
        <v>19</v>
      </c>
      <c r="E2979" s="64" t="s">
        <v>12106</v>
      </c>
    </row>
    <row r="2980" spans="1:5" ht="15" x14ac:dyDescent="0.2">
      <c r="A2980" s="60">
        <v>2979</v>
      </c>
      <c r="B2980" s="61">
        <v>12767</v>
      </c>
      <c r="C2980" s="62" t="s">
        <v>15122</v>
      </c>
      <c r="D2980" s="63">
        <v>20</v>
      </c>
      <c r="E2980" s="64" t="s">
        <v>12144</v>
      </c>
    </row>
    <row r="2981" spans="1:5" ht="15" x14ac:dyDescent="0.2">
      <c r="A2981" s="60">
        <v>2980</v>
      </c>
      <c r="B2981" s="61">
        <v>12769</v>
      </c>
      <c r="C2981" s="62" t="s">
        <v>15123</v>
      </c>
      <c r="D2981" s="63">
        <v>21</v>
      </c>
      <c r="E2981" s="64" t="s">
        <v>12140</v>
      </c>
    </row>
    <row r="2982" spans="1:5" ht="15" x14ac:dyDescent="0.2">
      <c r="A2982" s="60">
        <v>2981</v>
      </c>
      <c r="B2982" s="61">
        <v>12878</v>
      </c>
      <c r="C2982" s="62" t="s">
        <v>15124</v>
      </c>
      <c r="D2982" s="63">
        <v>22</v>
      </c>
      <c r="E2982" s="64" t="s">
        <v>12140</v>
      </c>
    </row>
    <row r="2983" spans="1:5" ht="15" x14ac:dyDescent="0.2">
      <c r="A2983" s="60">
        <v>2982</v>
      </c>
      <c r="B2983" s="61">
        <v>13065</v>
      </c>
      <c r="C2983" s="62" t="s">
        <v>15125</v>
      </c>
      <c r="D2983" s="63">
        <v>23</v>
      </c>
      <c r="E2983" s="64" t="s">
        <v>14951</v>
      </c>
    </row>
    <row r="2984" spans="1:5" ht="15" x14ac:dyDescent="0.2">
      <c r="A2984" s="60">
        <v>2983</v>
      </c>
      <c r="B2984" s="61">
        <v>13160</v>
      </c>
      <c r="C2984" s="62" t="s">
        <v>15126</v>
      </c>
      <c r="D2984" s="63">
        <v>24</v>
      </c>
      <c r="E2984" s="64" t="s">
        <v>12144</v>
      </c>
    </row>
    <row r="2985" spans="1:5" ht="15" x14ac:dyDescent="0.2">
      <c r="A2985" s="60">
        <v>2984</v>
      </c>
      <c r="B2985" s="61">
        <v>13348</v>
      </c>
      <c r="C2985" s="62" t="s">
        <v>15127</v>
      </c>
      <c r="D2985" s="63">
        <v>25</v>
      </c>
      <c r="E2985" s="65">
        <v>2</v>
      </c>
    </row>
    <row r="2986" spans="1:5" ht="15" x14ac:dyDescent="0.2">
      <c r="A2986" s="60">
        <v>2985</v>
      </c>
      <c r="B2986" s="61">
        <v>13836</v>
      </c>
      <c r="C2986" s="62" t="s">
        <v>15128</v>
      </c>
      <c r="D2986" s="63">
        <v>26</v>
      </c>
      <c r="E2986" s="64" t="s">
        <v>10802</v>
      </c>
    </row>
    <row r="2987" spans="1:5" ht="15" x14ac:dyDescent="0.2">
      <c r="A2987" s="60">
        <v>2986</v>
      </c>
      <c r="B2987" s="61">
        <v>14061</v>
      </c>
      <c r="C2987" s="62" t="s">
        <v>15129</v>
      </c>
      <c r="D2987" s="63">
        <v>27</v>
      </c>
      <c r="E2987" s="64" t="s">
        <v>14059</v>
      </c>
    </row>
    <row r="2988" spans="1:5" ht="15" x14ac:dyDescent="0.2">
      <c r="A2988" s="60">
        <v>2987</v>
      </c>
      <c r="B2988" s="61">
        <v>14539</v>
      </c>
      <c r="C2988" s="62" t="s">
        <v>15130</v>
      </c>
      <c r="D2988" s="63">
        <v>28</v>
      </c>
      <c r="E2988" s="64" t="s">
        <v>12138</v>
      </c>
    </row>
    <row r="2989" spans="1:5" ht="15" x14ac:dyDescent="0.2">
      <c r="A2989" s="60">
        <v>2988</v>
      </c>
      <c r="B2989" s="61">
        <v>14721</v>
      </c>
      <c r="C2989" s="62" t="s">
        <v>15131</v>
      </c>
      <c r="D2989" s="63">
        <v>29</v>
      </c>
      <c r="E2989" s="65">
        <v>3</v>
      </c>
    </row>
    <row r="2990" spans="1:5" ht="15" x14ac:dyDescent="0.2">
      <c r="A2990" s="60">
        <v>2989</v>
      </c>
      <c r="B2990" s="61">
        <v>14786</v>
      </c>
      <c r="C2990" s="62" t="s">
        <v>15132</v>
      </c>
      <c r="D2990" s="63">
        <v>30</v>
      </c>
      <c r="E2990" s="65">
        <v>3</v>
      </c>
    </row>
    <row r="2991" spans="1:5" ht="15" x14ac:dyDescent="0.2">
      <c r="A2991" s="60">
        <v>2990</v>
      </c>
      <c r="B2991" s="61">
        <v>14820</v>
      </c>
      <c r="C2991" s="62" t="s">
        <v>15133</v>
      </c>
      <c r="D2991" s="63">
        <v>31</v>
      </c>
      <c r="E2991" s="64" t="s">
        <v>12104</v>
      </c>
    </row>
    <row r="2992" spans="1:5" ht="15" x14ac:dyDescent="0.2">
      <c r="A2992" s="60">
        <v>2991</v>
      </c>
      <c r="B2992" s="61">
        <v>14991</v>
      </c>
      <c r="C2992" s="62" t="s">
        <v>15134</v>
      </c>
      <c r="D2992" s="63">
        <v>32</v>
      </c>
      <c r="E2992" s="64" t="s">
        <v>13680</v>
      </c>
    </row>
    <row r="2993" spans="1:5" ht="15" x14ac:dyDescent="0.2">
      <c r="A2993" s="60">
        <v>2992</v>
      </c>
      <c r="B2993" s="61">
        <v>15013</v>
      </c>
      <c r="C2993" s="62" t="s">
        <v>15135</v>
      </c>
      <c r="D2993" s="63">
        <v>33</v>
      </c>
      <c r="E2993" s="65">
        <v>1</v>
      </c>
    </row>
    <row r="2994" spans="1:5" ht="15" x14ac:dyDescent="0.2">
      <c r="A2994" s="60">
        <v>2993</v>
      </c>
      <c r="B2994" s="61">
        <v>15072</v>
      </c>
      <c r="C2994" s="62" t="s">
        <v>15136</v>
      </c>
      <c r="D2994" s="63">
        <v>34</v>
      </c>
      <c r="E2994" s="64" t="s">
        <v>12159</v>
      </c>
    </row>
    <row r="2995" spans="1:5" ht="15" x14ac:dyDescent="0.2">
      <c r="A2995" s="60">
        <v>2994</v>
      </c>
      <c r="B2995" s="61">
        <v>15096</v>
      </c>
      <c r="C2995" s="62" t="s">
        <v>15137</v>
      </c>
      <c r="D2995" s="63">
        <v>35</v>
      </c>
      <c r="E2995" s="64" t="s">
        <v>12144</v>
      </c>
    </row>
    <row r="2996" spans="1:5" ht="15" x14ac:dyDescent="0.2">
      <c r="A2996" s="60">
        <v>2995</v>
      </c>
      <c r="B2996" s="61">
        <v>15159</v>
      </c>
      <c r="C2996" s="62" t="s">
        <v>15138</v>
      </c>
      <c r="D2996" s="63">
        <v>36</v>
      </c>
      <c r="E2996" s="64" t="s">
        <v>12159</v>
      </c>
    </row>
    <row r="2997" spans="1:5" ht="15" x14ac:dyDescent="0.2">
      <c r="A2997" s="60">
        <v>2996</v>
      </c>
      <c r="B2997" s="61">
        <v>15226</v>
      </c>
      <c r="C2997" s="62" t="s">
        <v>15139</v>
      </c>
      <c r="D2997" s="63">
        <v>37</v>
      </c>
      <c r="E2997" s="65">
        <v>2</v>
      </c>
    </row>
    <row r="2998" spans="1:5" ht="15" x14ac:dyDescent="0.2">
      <c r="A2998" s="60">
        <v>2997</v>
      </c>
      <c r="B2998" s="61">
        <v>15351</v>
      </c>
      <c r="C2998" s="62" t="s">
        <v>14212</v>
      </c>
      <c r="D2998" s="63">
        <v>38</v>
      </c>
      <c r="E2998" s="64" t="s">
        <v>14954</v>
      </c>
    </row>
    <row r="2999" spans="1:5" ht="15" x14ac:dyDescent="0.2">
      <c r="A2999" s="60">
        <v>2998</v>
      </c>
      <c r="B2999" s="61">
        <v>15487</v>
      </c>
      <c r="C2999" s="62" t="s">
        <v>14213</v>
      </c>
      <c r="D2999" s="63">
        <v>39</v>
      </c>
      <c r="E2999" s="64" t="s">
        <v>13766</v>
      </c>
    </row>
    <row r="3000" spans="1:5" ht="15" x14ac:dyDescent="0.2">
      <c r="A3000" s="60">
        <v>2999</v>
      </c>
      <c r="B3000" s="61">
        <v>15515</v>
      </c>
      <c r="C3000" s="62" t="s">
        <v>14214</v>
      </c>
      <c r="D3000" s="63">
        <v>40</v>
      </c>
      <c r="E3000" s="64" t="s">
        <v>12146</v>
      </c>
    </row>
    <row r="3001" spans="1:5" ht="15" x14ac:dyDescent="0.2">
      <c r="A3001" s="60">
        <v>3000</v>
      </c>
      <c r="B3001" s="61">
        <v>15537</v>
      </c>
      <c r="C3001" s="62" t="s">
        <v>14215</v>
      </c>
      <c r="D3001" s="63">
        <v>41</v>
      </c>
      <c r="E3001" s="64" t="s">
        <v>12140</v>
      </c>
    </row>
    <row r="3002" spans="1:5" ht="15" x14ac:dyDescent="0.2">
      <c r="A3002" s="60">
        <v>3001</v>
      </c>
      <c r="B3002" s="61">
        <v>15734</v>
      </c>
      <c r="C3002" s="62" t="s">
        <v>14216</v>
      </c>
      <c r="D3002" s="63">
        <v>42</v>
      </c>
      <c r="E3002" s="64" t="s">
        <v>12151</v>
      </c>
    </row>
    <row r="3003" spans="1:5" ht="15" x14ac:dyDescent="0.2">
      <c r="A3003" s="60">
        <v>3002</v>
      </c>
      <c r="B3003" s="61">
        <v>15754</v>
      </c>
      <c r="C3003" s="62" t="s">
        <v>14217</v>
      </c>
      <c r="D3003" s="63">
        <v>43</v>
      </c>
      <c r="E3003" s="64" t="s">
        <v>13766</v>
      </c>
    </row>
    <row r="3004" spans="1:5" ht="15" x14ac:dyDescent="0.2">
      <c r="A3004" s="60">
        <v>3003</v>
      </c>
      <c r="B3004" s="61">
        <v>16049</v>
      </c>
      <c r="C3004" s="62" t="s">
        <v>14229</v>
      </c>
      <c r="D3004" s="63">
        <v>44</v>
      </c>
      <c r="E3004" s="64" t="s">
        <v>12153</v>
      </c>
    </row>
    <row r="3005" spans="1:5" ht="15" x14ac:dyDescent="0.2">
      <c r="A3005" s="60">
        <v>3004</v>
      </c>
      <c r="B3005" s="61">
        <v>16117</v>
      </c>
      <c r="C3005" s="62" t="s">
        <v>14230</v>
      </c>
      <c r="D3005" s="63">
        <v>45</v>
      </c>
      <c r="E3005" s="64" t="s">
        <v>12140</v>
      </c>
    </row>
    <row r="3006" spans="1:5" ht="15" x14ac:dyDescent="0.2">
      <c r="A3006" s="60">
        <v>3005</v>
      </c>
      <c r="B3006" s="61">
        <v>16127</v>
      </c>
      <c r="C3006" s="62" t="s">
        <v>14231</v>
      </c>
      <c r="D3006" s="63">
        <v>46</v>
      </c>
      <c r="E3006" s="65">
        <v>4</v>
      </c>
    </row>
    <row r="3007" spans="1:5" ht="15" x14ac:dyDescent="0.2">
      <c r="A3007" s="60">
        <v>3006</v>
      </c>
      <c r="B3007" s="61">
        <v>16145</v>
      </c>
      <c r="C3007" s="62" t="s">
        <v>14232</v>
      </c>
      <c r="D3007" s="63">
        <v>47</v>
      </c>
      <c r="E3007" s="64" t="s">
        <v>12146</v>
      </c>
    </row>
    <row r="3008" spans="1:5" ht="15" x14ac:dyDescent="0.2">
      <c r="A3008" s="60">
        <v>3007</v>
      </c>
      <c r="B3008" s="61">
        <v>16147</v>
      </c>
      <c r="C3008" s="62" t="s">
        <v>14233</v>
      </c>
      <c r="D3008" s="63">
        <v>48</v>
      </c>
      <c r="E3008" s="64" t="s">
        <v>12106</v>
      </c>
    </row>
    <row r="3009" spans="1:5" ht="15" x14ac:dyDescent="0.2">
      <c r="A3009" s="60">
        <v>3008</v>
      </c>
      <c r="B3009" s="61">
        <v>16348</v>
      </c>
      <c r="C3009" s="62" t="s">
        <v>14234</v>
      </c>
      <c r="D3009" s="63">
        <v>49</v>
      </c>
      <c r="E3009" s="64" t="s">
        <v>11001</v>
      </c>
    </row>
    <row r="3010" spans="1:5" ht="15" x14ac:dyDescent="0.2">
      <c r="A3010" s="60">
        <v>3009</v>
      </c>
      <c r="B3010" s="61">
        <v>16358</v>
      </c>
      <c r="C3010" s="62" t="s">
        <v>14235</v>
      </c>
      <c r="D3010" s="63">
        <v>50</v>
      </c>
      <c r="E3010" s="64" t="s">
        <v>12140</v>
      </c>
    </row>
    <row r="3011" spans="1:5" ht="15" x14ac:dyDescent="0.2">
      <c r="A3011" s="60">
        <v>3010</v>
      </c>
      <c r="B3011" s="61">
        <v>16375</v>
      </c>
      <c r="C3011" s="62" t="s">
        <v>14236</v>
      </c>
      <c r="D3011" s="63">
        <v>51</v>
      </c>
      <c r="E3011" s="65">
        <v>2</v>
      </c>
    </row>
    <row r="3012" spans="1:5" ht="15" x14ac:dyDescent="0.2">
      <c r="A3012" s="60">
        <v>3011</v>
      </c>
      <c r="B3012" s="61">
        <v>16387</v>
      </c>
      <c r="C3012" s="62" t="s">
        <v>12767</v>
      </c>
      <c r="D3012" s="63">
        <v>52</v>
      </c>
      <c r="E3012" s="64" t="s">
        <v>12144</v>
      </c>
    </row>
    <row r="3013" spans="1:5" ht="15" x14ac:dyDescent="0.2">
      <c r="A3013" s="60">
        <v>3012</v>
      </c>
      <c r="B3013" s="61">
        <v>16389</v>
      </c>
      <c r="C3013" s="62" t="s">
        <v>12768</v>
      </c>
      <c r="D3013" s="63">
        <v>53</v>
      </c>
      <c r="E3013" s="64" t="s">
        <v>13647</v>
      </c>
    </row>
    <row r="3014" spans="1:5" ht="15" x14ac:dyDescent="0.2">
      <c r="A3014" s="60">
        <v>3013</v>
      </c>
      <c r="B3014" s="61">
        <v>16391</v>
      </c>
      <c r="C3014" s="62" t="s">
        <v>12769</v>
      </c>
      <c r="D3014" s="63">
        <v>54</v>
      </c>
      <c r="E3014" s="64" t="s">
        <v>12159</v>
      </c>
    </row>
    <row r="3015" spans="1:5" ht="15" x14ac:dyDescent="0.2">
      <c r="A3015" s="60">
        <v>3014</v>
      </c>
      <c r="B3015" s="61">
        <v>16393</v>
      </c>
      <c r="C3015" s="62" t="s">
        <v>12770</v>
      </c>
      <c r="D3015" s="63">
        <v>55</v>
      </c>
      <c r="E3015" s="65">
        <v>2</v>
      </c>
    </row>
    <row r="3016" spans="1:5" ht="15" x14ac:dyDescent="0.2">
      <c r="A3016" s="60">
        <v>3015</v>
      </c>
      <c r="B3016" s="61">
        <v>16397</v>
      </c>
      <c r="C3016" s="62" t="s">
        <v>12771</v>
      </c>
      <c r="D3016" s="63">
        <v>56</v>
      </c>
      <c r="E3016" s="65">
        <v>1</v>
      </c>
    </row>
    <row r="3017" spans="1:5" ht="15" x14ac:dyDescent="0.2">
      <c r="A3017" s="60">
        <v>3016</v>
      </c>
      <c r="B3017" s="61">
        <v>16466</v>
      </c>
      <c r="C3017" s="62" t="s">
        <v>12772</v>
      </c>
      <c r="D3017" s="63">
        <v>57</v>
      </c>
      <c r="E3017" s="64" t="s">
        <v>12146</v>
      </c>
    </row>
    <row r="3018" spans="1:5" ht="15" x14ac:dyDescent="0.2">
      <c r="A3018" s="60">
        <v>3017</v>
      </c>
      <c r="B3018" s="61">
        <v>16482</v>
      </c>
      <c r="C3018" s="62" t="s">
        <v>12773</v>
      </c>
      <c r="D3018" s="63">
        <v>58</v>
      </c>
      <c r="E3018" s="64" t="s">
        <v>14954</v>
      </c>
    </row>
    <row r="3019" spans="1:5" ht="15" x14ac:dyDescent="0.2">
      <c r="A3019" s="60">
        <v>3018</v>
      </c>
      <c r="B3019" s="61">
        <v>16542</v>
      </c>
      <c r="C3019" s="62" t="s">
        <v>12774</v>
      </c>
      <c r="D3019" s="63">
        <v>59</v>
      </c>
      <c r="E3019" s="64" t="s">
        <v>12144</v>
      </c>
    </row>
    <row r="3020" spans="1:5" ht="15" x14ac:dyDescent="0.2">
      <c r="A3020" s="60">
        <v>3019</v>
      </c>
      <c r="B3020" s="61">
        <v>16680</v>
      </c>
      <c r="C3020" s="62" t="s">
        <v>12775</v>
      </c>
      <c r="D3020" s="63">
        <v>60</v>
      </c>
      <c r="E3020" s="64" t="s">
        <v>12144</v>
      </c>
    </row>
    <row r="3021" spans="1:5" ht="15" x14ac:dyDescent="0.2">
      <c r="A3021" s="60">
        <v>3020</v>
      </c>
      <c r="B3021" s="61">
        <v>16700</v>
      </c>
      <c r="C3021" s="62" t="s">
        <v>12776</v>
      </c>
      <c r="D3021" s="63">
        <v>61</v>
      </c>
      <c r="E3021" s="65">
        <v>1</v>
      </c>
    </row>
    <row r="3022" spans="1:5" ht="15" x14ac:dyDescent="0.2">
      <c r="A3022" s="60">
        <v>3021</v>
      </c>
      <c r="B3022" s="61">
        <v>16818</v>
      </c>
      <c r="C3022" s="62" t="s">
        <v>12777</v>
      </c>
      <c r="D3022" s="63">
        <v>62</v>
      </c>
      <c r="E3022" s="64" t="s">
        <v>12104</v>
      </c>
    </row>
    <row r="3023" spans="1:5" ht="15" x14ac:dyDescent="0.2">
      <c r="A3023" s="60">
        <v>3022</v>
      </c>
      <c r="B3023" s="61">
        <v>16819</v>
      </c>
      <c r="C3023" s="62" t="s">
        <v>12778</v>
      </c>
      <c r="D3023" s="63">
        <v>63</v>
      </c>
      <c r="E3023" s="64" t="s">
        <v>12146</v>
      </c>
    </row>
    <row r="3024" spans="1:5" ht="15" x14ac:dyDescent="0.2">
      <c r="A3024" s="60">
        <v>3023</v>
      </c>
      <c r="B3024" s="61">
        <v>16991</v>
      </c>
      <c r="C3024" s="62" t="s">
        <v>12779</v>
      </c>
      <c r="D3024" s="63">
        <v>64</v>
      </c>
      <c r="E3024" s="64" t="s">
        <v>12104</v>
      </c>
    </row>
    <row r="3025" spans="1:5" ht="15" x14ac:dyDescent="0.2">
      <c r="A3025" s="60">
        <v>3024</v>
      </c>
      <c r="B3025" s="61">
        <v>17012</v>
      </c>
      <c r="C3025" s="62" t="s">
        <v>12780</v>
      </c>
      <c r="D3025" s="63">
        <v>65</v>
      </c>
      <c r="E3025" s="64" t="s">
        <v>12146</v>
      </c>
    </row>
    <row r="3026" spans="1:5" ht="15" x14ac:dyDescent="0.2">
      <c r="A3026" s="60">
        <v>3025</v>
      </c>
      <c r="B3026" s="61">
        <v>17106</v>
      </c>
      <c r="C3026" s="62" t="s">
        <v>12781</v>
      </c>
      <c r="D3026" s="63">
        <v>66</v>
      </c>
      <c r="E3026" s="64" t="s">
        <v>12140</v>
      </c>
    </row>
    <row r="3027" spans="1:5" ht="15" x14ac:dyDescent="0.2">
      <c r="A3027" s="60">
        <v>3026</v>
      </c>
      <c r="B3027" s="61">
        <v>17306</v>
      </c>
      <c r="C3027" s="62" t="s">
        <v>12782</v>
      </c>
      <c r="D3027" s="63">
        <v>67</v>
      </c>
      <c r="E3027" s="65">
        <v>3</v>
      </c>
    </row>
    <row r="3028" spans="1:5" ht="15" x14ac:dyDescent="0.2">
      <c r="A3028" s="60">
        <v>3027</v>
      </c>
      <c r="B3028" s="61">
        <v>17463</v>
      </c>
      <c r="C3028" s="62" t="s">
        <v>12783</v>
      </c>
      <c r="D3028" s="63">
        <v>68</v>
      </c>
      <c r="E3028" s="65">
        <v>1</v>
      </c>
    </row>
    <row r="3029" spans="1:5" ht="15" x14ac:dyDescent="0.2">
      <c r="A3029" s="60">
        <v>3028</v>
      </c>
      <c r="B3029" s="61">
        <v>17590</v>
      </c>
      <c r="C3029" s="62" t="s">
        <v>12784</v>
      </c>
      <c r="D3029" s="63">
        <v>69</v>
      </c>
      <c r="E3029" s="64" t="s">
        <v>12144</v>
      </c>
    </row>
    <row r="3030" spans="1:5" ht="15" x14ac:dyDescent="0.2">
      <c r="A3030" s="60">
        <v>3029</v>
      </c>
      <c r="B3030" s="61">
        <v>17649</v>
      </c>
      <c r="C3030" s="62" t="s">
        <v>12785</v>
      </c>
      <c r="D3030" s="63">
        <v>70</v>
      </c>
      <c r="E3030" s="64" t="s">
        <v>12144</v>
      </c>
    </row>
    <row r="3031" spans="1:5" ht="15" x14ac:dyDescent="0.2">
      <c r="A3031" s="60">
        <v>3030</v>
      </c>
      <c r="B3031" s="61">
        <v>17691</v>
      </c>
      <c r="C3031" s="62" t="s">
        <v>12786</v>
      </c>
      <c r="D3031" s="63">
        <v>71</v>
      </c>
      <c r="E3031" s="64" t="s">
        <v>12140</v>
      </c>
    </row>
    <row r="3032" spans="1:5" ht="15" x14ac:dyDescent="0.2">
      <c r="A3032" s="60">
        <v>3031</v>
      </c>
      <c r="B3032" s="61">
        <v>17828</v>
      </c>
      <c r="C3032" s="62" t="s">
        <v>12787</v>
      </c>
      <c r="D3032" s="63">
        <v>72</v>
      </c>
      <c r="E3032" s="65">
        <v>4</v>
      </c>
    </row>
    <row r="3033" spans="1:5" ht="15" x14ac:dyDescent="0.2">
      <c r="A3033" s="60">
        <v>3032</v>
      </c>
      <c r="B3033" s="61">
        <v>17925</v>
      </c>
      <c r="C3033" s="62" t="s">
        <v>12788</v>
      </c>
      <c r="D3033" s="63">
        <v>73</v>
      </c>
      <c r="E3033" s="64" t="s">
        <v>12140</v>
      </c>
    </row>
    <row r="3034" spans="1:5" ht="15" x14ac:dyDescent="0.2">
      <c r="A3034" s="60">
        <v>3033</v>
      </c>
      <c r="B3034" s="61">
        <v>17934</v>
      </c>
      <c r="C3034" s="62" t="s">
        <v>12789</v>
      </c>
      <c r="D3034" s="63">
        <v>74</v>
      </c>
      <c r="E3034" s="64" t="s">
        <v>12144</v>
      </c>
    </row>
    <row r="3035" spans="1:5" ht="15" x14ac:dyDescent="0.2">
      <c r="A3035" s="60">
        <v>3034</v>
      </c>
      <c r="B3035" s="61">
        <v>17954</v>
      </c>
      <c r="C3035" s="62" t="s">
        <v>12790</v>
      </c>
      <c r="D3035" s="63">
        <v>75</v>
      </c>
      <c r="E3035" s="64" t="s">
        <v>12136</v>
      </c>
    </row>
    <row r="3036" spans="1:5" ht="15" x14ac:dyDescent="0.2">
      <c r="A3036" s="60">
        <v>3035</v>
      </c>
      <c r="B3036" s="61">
        <v>17958</v>
      </c>
      <c r="C3036" s="62" t="s">
        <v>12791</v>
      </c>
      <c r="D3036" s="63">
        <v>76</v>
      </c>
      <c r="E3036" s="64" t="s">
        <v>13647</v>
      </c>
    </row>
    <row r="3037" spans="1:5" ht="15" x14ac:dyDescent="0.2">
      <c r="A3037" s="60">
        <v>3036</v>
      </c>
      <c r="B3037" s="61">
        <v>18134</v>
      </c>
      <c r="C3037" s="62" t="s">
        <v>12792</v>
      </c>
      <c r="D3037" s="63">
        <v>77</v>
      </c>
      <c r="E3037" s="65">
        <v>2</v>
      </c>
    </row>
    <row r="3038" spans="1:5" ht="15" x14ac:dyDescent="0.2">
      <c r="A3038" s="60">
        <v>3037</v>
      </c>
      <c r="B3038" s="61">
        <v>18237</v>
      </c>
      <c r="C3038" s="62" t="s">
        <v>12793</v>
      </c>
      <c r="D3038" s="63">
        <v>78</v>
      </c>
      <c r="E3038" s="64" t="s">
        <v>12142</v>
      </c>
    </row>
    <row r="3039" spans="1:5" ht="15" x14ac:dyDescent="0.2">
      <c r="A3039" s="60">
        <v>3038</v>
      </c>
      <c r="B3039" s="61">
        <v>18267</v>
      </c>
      <c r="C3039" s="62" t="s">
        <v>16464</v>
      </c>
      <c r="D3039" s="63">
        <v>79</v>
      </c>
      <c r="E3039" s="64" t="s">
        <v>12159</v>
      </c>
    </row>
    <row r="3040" spans="1:5" ht="15" x14ac:dyDescent="0.2">
      <c r="A3040" s="60">
        <v>3039</v>
      </c>
      <c r="B3040" s="61">
        <v>18273</v>
      </c>
      <c r="C3040" s="62" t="s">
        <v>16465</v>
      </c>
      <c r="D3040" s="63">
        <v>80</v>
      </c>
      <c r="E3040" s="64" t="s">
        <v>14954</v>
      </c>
    </row>
    <row r="3041" spans="1:5" ht="15" x14ac:dyDescent="0.2">
      <c r="A3041" s="60">
        <v>3040</v>
      </c>
      <c r="B3041" s="61">
        <v>18275</v>
      </c>
      <c r="C3041" s="62" t="s">
        <v>16466</v>
      </c>
      <c r="D3041" s="63">
        <v>81</v>
      </c>
      <c r="E3041" s="65">
        <v>4</v>
      </c>
    </row>
    <row r="3042" spans="1:5" ht="15" x14ac:dyDescent="0.2">
      <c r="A3042" s="60">
        <v>3041</v>
      </c>
      <c r="B3042" s="61">
        <v>18348</v>
      </c>
      <c r="C3042" s="62" t="s">
        <v>16467</v>
      </c>
      <c r="D3042" s="63">
        <v>82</v>
      </c>
      <c r="E3042" s="64" t="s">
        <v>14951</v>
      </c>
    </row>
    <row r="3043" spans="1:5" ht="15" x14ac:dyDescent="0.2">
      <c r="A3043" s="60">
        <v>3042</v>
      </c>
      <c r="B3043" s="61">
        <v>18366</v>
      </c>
      <c r="C3043" s="62" t="s">
        <v>16468</v>
      </c>
      <c r="D3043" s="63">
        <v>83</v>
      </c>
      <c r="E3043" s="64" t="s">
        <v>12144</v>
      </c>
    </row>
    <row r="3044" spans="1:5" ht="15" x14ac:dyDescent="0.2">
      <c r="A3044" s="60">
        <v>3043</v>
      </c>
      <c r="B3044" s="61">
        <v>18387</v>
      </c>
      <c r="C3044" s="62" t="s">
        <v>10476</v>
      </c>
      <c r="D3044" s="63">
        <v>84</v>
      </c>
      <c r="E3044" s="65">
        <v>2</v>
      </c>
    </row>
    <row r="3045" spans="1:5" ht="15" x14ac:dyDescent="0.2">
      <c r="A3045" s="60">
        <v>3044</v>
      </c>
      <c r="B3045" s="61">
        <v>18393</v>
      </c>
      <c r="C3045" s="62" t="s">
        <v>16469</v>
      </c>
      <c r="D3045" s="63">
        <v>85</v>
      </c>
      <c r="E3045" s="64" t="s">
        <v>12140</v>
      </c>
    </row>
    <row r="3046" spans="1:5" ht="15" x14ac:dyDescent="0.2">
      <c r="A3046" s="60">
        <v>3045</v>
      </c>
      <c r="B3046" s="61">
        <v>18600</v>
      </c>
      <c r="C3046" s="62" t="s">
        <v>16470</v>
      </c>
      <c r="D3046" s="63">
        <v>86</v>
      </c>
      <c r="E3046" s="65">
        <v>3</v>
      </c>
    </row>
    <row r="3047" spans="1:5" ht="15" x14ac:dyDescent="0.2">
      <c r="A3047" s="60">
        <v>3046</v>
      </c>
      <c r="B3047" s="61">
        <v>18740</v>
      </c>
      <c r="C3047" s="62" t="s">
        <v>16471</v>
      </c>
      <c r="D3047" s="63">
        <v>87</v>
      </c>
      <c r="E3047" s="64" t="s">
        <v>14951</v>
      </c>
    </row>
    <row r="3048" spans="1:5" ht="15" x14ac:dyDescent="0.2">
      <c r="A3048" s="60">
        <v>3047</v>
      </c>
      <c r="B3048" s="61">
        <v>18852</v>
      </c>
      <c r="C3048" s="62" t="s">
        <v>16472</v>
      </c>
      <c r="D3048" s="63">
        <v>88</v>
      </c>
      <c r="E3048" s="64" t="s">
        <v>13680</v>
      </c>
    </row>
    <row r="3049" spans="1:5" ht="15" x14ac:dyDescent="0.2">
      <c r="A3049" s="60">
        <v>3048</v>
      </c>
      <c r="B3049" s="61">
        <v>18856</v>
      </c>
      <c r="C3049" s="62" t="s">
        <v>16473</v>
      </c>
      <c r="D3049" s="63">
        <v>89</v>
      </c>
      <c r="E3049" s="64" t="s">
        <v>12153</v>
      </c>
    </row>
    <row r="3050" spans="1:5" ht="15" x14ac:dyDescent="0.2">
      <c r="A3050" s="60">
        <v>3049</v>
      </c>
      <c r="B3050" s="61">
        <v>18981</v>
      </c>
      <c r="C3050" s="62" t="s">
        <v>16474</v>
      </c>
      <c r="D3050" s="63">
        <v>90</v>
      </c>
      <c r="E3050" s="65">
        <v>2</v>
      </c>
    </row>
    <row r="3051" spans="1:5" ht="15" x14ac:dyDescent="0.2">
      <c r="A3051" s="60">
        <v>3050</v>
      </c>
      <c r="B3051" s="61">
        <v>18986</v>
      </c>
      <c r="C3051" s="62" t="s">
        <v>16475</v>
      </c>
      <c r="D3051" s="63">
        <v>91</v>
      </c>
      <c r="E3051" s="64" t="s">
        <v>14954</v>
      </c>
    </row>
    <row r="3052" spans="1:5" ht="15" x14ac:dyDescent="0.2">
      <c r="A3052" s="60">
        <v>3051</v>
      </c>
      <c r="B3052" s="61">
        <v>19043</v>
      </c>
      <c r="C3052" s="62" t="s">
        <v>16476</v>
      </c>
      <c r="D3052" s="63">
        <v>92</v>
      </c>
      <c r="E3052" s="64" t="s">
        <v>12140</v>
      </c>
    </row>
    <row r="3053" spans="1:5" ht="15" x14ac:dyDescent="0.2">
      <c r="A3053" s="60">
        <v>3052</v>
      </c>
      <c r="B3053" s="61">
        <v>19196</v>
      </c>
      <c r="C3053" s="62" t="s">
        <v>16477</v>
      </c>
      <c r="D3053" s="63">
        <v>93</v>
      </c>
      <c r="E3053" s="64" t="s">
        <v>12142</v>
      </c>
    </row>
    <row r="3054" spans="1:5" ht="15" x14ac:dyDescent="0.2">
      <c r="A3054" s="60">
        <v>3053</v>
      </c>
      <c r="B3054" s="61">
        <v>19249</v>
      </c>
      <c r="C3054" s="62" t="s">
        <v>16478</v>
      </c>
      <c r="D3054" s="63">
        <v>94</v>
      </c>
      <c r="E3054" s="64" t="s">
        <v>16479</v>
      </c>
    </row>
    <row r="3055" spans="1:5" ht="15" x14ac:dyDescent="0.2">
      <c r="A3055" s="60">
        <v>3054</v>
      </c>
      <c r="B3055" s="61">
        <v>19309</v>
      </c>
      <c r="C3055" s="62" t="s">
        <v>16480</v>
      </c>
      <c r="D3055" s="63">
        <v>95</v>
      </c>
      <c r="E3055" s="65">
        <v>2</v>
      </c>
    </row>
    <row r="3056" spans="1:5" ht="15" x14ac:dyDescent="0.2">
      <c r="A3056" s="60">
        <v>3055</v>
      </c>
      <c r="B3056" s="61">
        <v>19338</v>
      </c>
      <c r="C3056" s="62" t="s">
        <v>16481</v>
      </c>
      <c r="D3056" s="63">
        <v>96</v>
      </c>
      <c r="E3056" s="64" t="s">
        <v>12159</v>
      </c>
    </row>
    <row r="3057" spans="1:5" ht="15" x14ac:dyDescent="0.2">
      <c r="A3057" s="60">
        <v>3056</v>
      </c>
      <c r="B3057" s="61">
        <v>19346</v>
      </c>
      <c r="C3057" s="62" t="s">
        <v>16482</v>
      </c>
      <c r="D3057" s="63">
        <v>97</v>
      </c>
      <c r="E3057" s="65">
        <v>4</v>
      </c>
    </row>
    <row r="3058" spans="1:5" ht="15" x14ac:dyDescent="0.2">
      <c r="A3058" s="60">
        <v>3057</v>
      </c>
      <c r="B3058" s="61">
        <v>19363</v>
      </c>
      <c r="C3058" s="62" t="s">
        <v>16483</v>
      </c>
      <c r="D3058" s="63">
        <v>98</v>
      </c>
      <c r="E3058" s="64" t="s">
        <v>12144</v>
      </c>
    </row>
    <row r="3059" spans="1:5" ht="15" x14ac:dyDescent="0.2">
      <c r="A3059" s="60">
        <v>3058</v>
      </c>
      <c r="B3059" s="61">
        <v>19394</v>
      </c>
      <c r="C3059" s="62" t="s">
        <v>16484</v>
      </c>
      <c r="D3059" s="63">
        <v>99</v>
      </c>
      <c r="E3059" s="64" t="s">
        <v>13647</v>
      </c>
    </row>
    <row r="3060" spans="1:5" ht="15" x14ac:dyDescent="0.2">
      <c r="A3060" s="60">
        <v>3059</v>
      </c>
      <c r="B3060" s="61">
        <v>19454</v>
      </c>
      <c r="C3060" s="62" t="s">
        <v>16485</v>
      </c>
      <c r="D3060" s="63">
        <v>100</v>
      </c>
      <c r="E3060" s="65">
        <v>2</v>
      </c>
    </row>
    <row r="3061" spans="1:5" ht="15" x14ac:dyDescent="0.2">
      <c r="A3061" s="60">
        <v>3060</v>
      </c>
      <c r="B3061" s="61">
        <v>19471</v>
      </c>
      <c r="C3061" s="62" t="s">
        <v>16486</v>
      </c>
      <c r="D3061" s="63">
        <v>101</v>
      </c>
      <c r="E3061" s="64" t="s">
        <v>12146</v>
      </c>
    </row>
    <row r="3062" spans="1:5" ht="15" x14ac:dyDescent="0.2">
      <c r="A3062" s="60">
        <v>3061</v>
      </c>
      <c r="B3062" s="61">
        <v>19668</v>
      </c>
      <c r="C3062" s="62" t="s">
        <v>16487</v>
      </c>
      <c r="D3062" s="63">
        <v>102</v>
      </c>
      <c r="E3062" s="64" t="s">
        <v>14951</v>
      </c>
    </row>
    <row r="3063" spans="1:5" ht="15" x14ac:dyDescent="0.2">
      <c r="A3063" s="60">
        <v>3062</v>
      </c>
      <c r="B3063" s="61">
        <v>19669</v>
      </c>
      <c r="C3063" s="62" t="s">
        <v>17492</v>
      </c>
      <c r="D3063" s="63">
        <v>103</v>
      </c>
      <c r="E3063" s="64" t="s">
        <v>12153</v>
      </c>
    </row>
    <row r="3064" spans="1:5" ht="15" x14ac:dyDescent="0.2">
      <c r="A3064" s="60">
        <v>3063</v>
      </c>
      <c r="B3064" s="61">
        <v>19725</v>
      </c>
      <c r="C3064" s="62" t="s">
        <v>17493</v>
      </c>
      <c r="D3064" s="63">
        <v>104</v>
      </c>
      <c r="E3064" s="64" t="s">
        <v>12144</v>
      </c>
    </row>
    <row r="3065" spans="1:5" ht="15" x14ac:dyDescent="0.2">
      <c r="A3065" s="60">
        <v>3064</v>
      </c>
      <c r="B3065" s="61">
        <v>10055</v>
      </c>
      <c r="C3065" s="62" t="s">
        <v>17494</v>
      </c>
      <c r="D3065" s="63">
        <v>1</v>
      </c>
      <c r="E3065" s="64" t="s">
        <v>12159</v>
      </c>
    </row>
    <row r="3066" spans="1:5" ht="15" x14ac:dyDescent="0.2">
      <c r="A3066" s="60">
        <v>3065</v>
      </c>
      <c r="B3066" s="61">
        <v>11147</v>
      </c>
      <c r="C3066" s="62" t="s">
        <v>17495</v>
      </c>
      <c r="D3066" s="63">
        <v>2</v>
      </c>
      <c r="E3066" s="64" t="s">
        <v>12140</v>
      </c>
    </row>
    <row r="3067" spans="1:5" ht="15" x14ac:dyDescent="0.2">
      <c r="A3067" s="60">
        <v>3066</v>
      </c>
      <c r="B3067" s="61">
        <v>11524</v>
      </c>
      <c r="C3067" s="62" t="s">
        <v>17496</v>
      </c>
      <c r="D3067" s="63">
        <v>3</v>
      </c>
      <c r="E3067" s="64" t="s">
        <v>13647</v>
      </c>
    </row>
    <row r="3068" spans="1:5" ht="15" x14ac:dyDescent="0.2">
      <c r="A3068" s="60">
        <v>3067</v>
      </c>
      <c r="B3068" s="61">
        <v>11693</v>
      </c>
      <c r="C3068" s="62" t="s">
        <v>17497</v>
      </c>
      <c r="D3068" s="63">
        <v>4</v>
      </c>
      <c r="E3068" s="64" t="s">
        <v>12138</v>
      </c>
    </row>
    <row r="3069" spans="1:5" ht="15" x14ac:dyDescent="0.2">
      <c r="A3069" s="60">
        <v>3068</v>
      </c>
      <c r="B3069" s="61">
        <v>11867</v>
      </c>
      <c r="C3069" s="62" t="s">
        <v>15474</v>
      </c>
      <c r="D3069" s="63">
        <v>5</v>
      </c>
      <c r="E3069" s="64" t="s">
        <v>12144</v>
      </c>
    </row>
    <row r="3070" spans="1:5" ht="15" x14ac:dyDescent="0.2">
      <c r="A3070" s="60">
        <v>3069</v>
      </c>
      <c r="B3070" s="61">
        <v>11919</v>
      </c>
      <c r="C3070" s="66" t="s">
        <v>15111</v>
      </c>
      <c r="D3070" s="63">
        <v>6</v>
      </c>
      <c r="E3070" s="64" t="s">
        <v>12140</v>
      </c>
    </row>
    <row r="3071" spans="1:5" ht="15" x14ac:dyDescent="0.2">
      <c r="A3071" s="60">
        <v>3070</v>
      </c>
      <c r="B3071" s="61">
        <v>11965</v>
      </c>
      <c r="C3071" s="62" t="s">
        <v>15475</v>
      </c>
      <c r="D3071" s="63">
        <v>7</v>
      </c>
      <c r="E3071" s="64" t="s">
        <v>12140</v>
      </c>
    </row>
    <row r="3072" spans="1:5" ht="15" x14ac:dyDescent="0.2">
      <c r="A3072" s="60">
        <v>3071</v>
      </c>
      <c r="B3072" s="61">
        <v>12102</v>
      </c>
      <c r="C3072" s="66" t="s">
        <v>15476</v>
      </c>
      <c r="D3072" s="63">
        <v>8</v>
      </c>
      <c r="E3072" s="64" t="s">
        <v>12140</v>
      </c>
    </row>
    <row r="3073" spans="1:5" ht="15" x14ac:dyDescent="0.2">
      <c r="A3073" s="60">
        <v>3072</v>
      </c>
      <c r="B3073" s="61">
        <v>12199</v>
      </c>
      <c r="C3073" s="62" t="s">
        <v>15477</v>
      </c>
      <c r="D3073" s="63">
        <v>9</v>
      </c>
      <c r="E3073" s="65">
        <v>2</v>
      </c>
    </row>
    <row r="3074" spans="1:5" ht="15" x14ac:dyDescent="0.2">
      <c r="A3074" s="60">
        <v>3073</v>
      </c>
      <c r="B3074" s="61">
        <v>12332</v>
      </c>
      <c r="C3074" s="62" t="s">
        <v>15478</v>
      </c>
      <c r="D3074" s="63">
        <v>10</v>
      </c>
      <c r="E3074" s="64" t="s">
        <v>12104</v>
      </c>
    </row>
    <row r="3075" spans="1:5" ht="15" x14ac:dyDescent="0.2">
      <c r="A3075" s="60">
        <v>3074</v>
      </c>
      <c r="B3075" s="61">
        <v>12474</v>
      </c>
      <c r="C3075" s="62" t="s">
        <v>15479</v>
      </c>
      <c r="D3075" s="63">
        <v>11</v>
      </c>
      <c r="E3075" s="65">
        <v>4</v>
      </c>
    </row>
    <row r="3076" spans="1:5" ht="15" x14ac:dyDescent="0.2">
      <c r="A3076" s="60">
        <v>3075</v>
      </c>
      <c r="B3076" s="61">
        <v>12638</v>
      </c>
      <c r="C3076" s="62" t="s">
        <v>15480</v>
      </c>
      <c r="D3076" s="63">
        <v>12</v>
      </c>
      <c r="E3076" s="65">
        <v>4</v>
      </c>
    </row>
    <row r="3077" spans="1:5" ht="15" x14ac:dyDescent="0.2">
      <c r="A3077" s="60">
        <v>3076</v>
      </c>
      <c r="B3077" s="61">
        <v>12696</v>
      </c>
      <c r="C3077" s="62" t="s">
        <v>15481</v>
      </c>
      <c r="D3077" s="63">
        <v>13</v>
      </c>
      <c r="E3077" s="64" t="s">
        <v>12146</v>
      </c>
    </row>
    <row r="3078" spans="1:5" ht="15" x14ac:dyDescent="0.2">
      <c r="A3078" s="60">
        <v>3077</v>
      </c>
      <c r="B3078" s="61">
        <v>12843</v>
      </c>
      <c r="C3078" s="62" t="s">
        <v>15482</v>
      </c>
      <c r="D3078" s="63">
        <v>14</v>
      </c>
      <c r="E3078" s="64" t="s">
        <v>12146</v>
      </c>
    </row>
    <row r="3079" spans="1:5" ht="15" x14ac:dyDescent="0.2">
      <c r="A3079" s="60">
        <v>3078</v>
      </c>
      <c r="B3079" s="61">
        <v>13036</v>
      </c>
      <c r="C3079" s="66" t="s">
        <v>15483</v>
      </c>
      <c r="D3079" s="63">
        <v>15</v>
      </c>
      <c r="E3079" s="64" t="s">
        <v>12159</v>
      </c>
    </row>
    <row r="3080" spans="1:5" ht="15" x14ac:dyDescent="0.2">
      <c r="A3080" s="60">
        <v>3079</v>
      </c>
      <c r="B3080" s="61">
        <v>13386</v>
      </c>
      <c r="C3080" s="62" t="s">
        <v>15484</v>
      </c>
      <c r="D3080" s="63">
        <v>16</v>
      </c>
      <c r="E3080" s="64" t="s">
        <v>12159</v>
      </c>
    </row>
    <row r="3081" spans="1:5" ht="15" x14ac:dyDescent="0.2">
      <c r="A3081" s="60">
        <v>3080</v>
      </c>
      <c r="B3081" s="61">
        <v>14489</v>
      </c>
      <c r="C3081" s="62" t="s">
        <v>15485</v>
      </c>
      <c r="D3081" s="63">
        <v>17</v>
      </c>
      <c r="E3081" s="64" t="s">
        <v>12104</v>
      </c>
    </row>
    <row r="3082" spans="1:5" ht="15" x14ac:dyDescent="0.2">
      <c r="A3082" s="60">
        <v>3081</v>
      </c>
      <c r="B3082" s="61">
        <v>14960</v>
      </c>
      <c r="C3082" s="62" t="s">
        <v>15486</v>
      </c>
      <c r="D3082" s="63">
        <v>18</v>
      </c>
      <c r="E3082" s="64" t="s">
        <v>13766</v>
      </c>
    </row>
    <row r="3083" spans="1:5" ht="15" x14ac:dyDescent="0.2">
      <c r="A3083" s="60">
        <v>3082</v>
      </c>
      <c r="B3083" s="61">
        <v>15177</v>
      </c>
      <c r="C3083" s="62" t="s">
        <v>15487</v>
      </c>
      <c r="D3083" s="63">
        <v>19</v>
      </c>
      <c r="E3083" s="64" t="s">
        <v>12146</v>
      </c>
    </row>
    <row r="3084" spans="1:5" ht="15" x14ac:dyDescent="0.2">
      <c r="A3084" s="60">
        <v>3083</v>
      </c>
      <c r="B3084" s="61">
        <v>16239</v>
      </c>
      <c r="C3084" s="66" t="s">
        <v>15488</v>
      </c>
      <c r="D3084" s="63">
        <v>20</v>
      </c>
      <c r="E3084" s="64" t="s">
        <v>12136</v>
      </c>
    </row>
    <row r="3085" spans="1:5" ht="15" x14ac:dyDescent="0.2">
      <c r="A3085" s="60">
        <v>3084</v>
      </c>
      <c r="B3085" s="61">
        <v>16431</v>
      </c>
      <c r="C3085" s="62" t="s">
        <v>15489</v>
      </c>
      <c r="D3085" s="63">
        <v>21</v>
      </c>
      <c r="E3085" s="65">
        <v>2</v>
      </c>
    </row>
    <row r="3086" spans="1:5" ht="15" x14ac:dyDescent="0.2">
      <c r="A3086" s="60">
        <v>3085</v>
      </c>
      <c r="B3086" s="61">
        <v>17129</v>
      </c>
      <c r="C3086" s="62" t="s">
        <v>15490</v>
      </c>
      <c r="D3086" s="63">
        <v>22</v>
      </c>
      <c r="E3086" s="64" t="s">
        <v>12146</v>
      </c>
    </row>
    <row r="3087" spans="1:5" ht="15" x14ac:dyDescent="0.2">
      <c r="A3087" s="60">
        <v>3086</v>
      </c>
      <c r="B3087" s="61">
        <v>17158</v>
      </c>
      <c r="C3087" s="62" t="s">
        <v>15491</v>
      </c>
      <c r="D3087" s="63">
        <v>23</v>
      </c>
      <c r="E3087" s="64" t="s">
        <v>12146</v>
      </c>
    </row>
    <row r="3088" spans="1:5" ht="15" x14ac:dyDescent="0.2">
      <c r="A3088" s="60">
        <v>3087</v>
      </c>
      <c r="B3088" s="61">
        <v>17184</v>
      </c>
      <c r="C3088" s="62" t="s">
        <v>15492</v>
      </c>
      <c r="D3088" s="63">
        <v>24</v>
      </c>
      <c r="E3088" s="64" t="s">
        <v>13647</v>
      </c>
    </row>
    <row r="3089" spans="1:5" ht="15" x14ac:dyDescent="0.2">
      <c r="A3089" s="60">
        <v>3088</v>
      </c>
      <c r="B3089" s="61">
        <v>17377</v>
      </c>
      <c r="C3089" s="62" t="s">
        <v>15493</v>
      </c>
      <c r="D3089" s="63">
        <v>25</v>
      </c>
      <c r="E3089" s="65">
        <v>3</v>
      </c>
    </row>
    <row r="3090" spans="1:5" ht="15" x14ac:dyDescent="0.2">
      <c r="A3090" s="60">
        <v>3089</v>
      </c>
      <c r="B3090" s="61">
        <v>17387</v>
      </c>
      <c r="C3090" s="62" t="s">
        <v>15494</v>
      </c>
      <c r="D3090" s="63">
        <v>26</v>
      </c>
      <c r="E3090" s="64" t="s">
        <v>14954</v>
      </c>
    </row>
    <row r="3091" spans="1:5" ht="15" x14ac:dyDescent="0.2">
      <c r="A3091" s="60">
        <v>3090</v>
      </c>
      <c r="B3091" s="61">
        <v>17450</v>
      </c>
      <c r="C3091" s="62" t="s">
        <v>15495</v>
      </c>
      <c r="D3091" s="63">
        <v>27</v>
      </c>
      <c r="E3091" s="65">
        <v>2</v>
      </c>
    </row>
    <row r="3092" spans="1:5" ht="15" x14ac:dyDescent="0.2">
      <c r="A3092" s="60">
        <v>3091</v>
      </c>
      <c r="B3092" s="61">
        <v>17576</v>
      </c>
      <c r="C3092" s="62" t="s">
        <v>15496</v>
      </c>
      <c r="D3092" s="63">
        <v>28</v>
      </c>
      <c r="E3092" s="65">
        <v>3</v>
      </c>
    </row>
    <row r="3093" spans="1:5" ht="15" x14ac:dyDescent="0.2">
      <c r="A3093" s="60">
        <v>3092</v>
      </c>
      <c r="B3093" s="61">
        <v>17897</v>
      </c>
      <c r="C3093" s="62" t="s">
        <v>14223</v>
      </c>
      <c r="D3093" s="63">
        <v>29</v>
      </c>
      <c r="E3093" s="64" t="s">
        <v>12140</v>
      </c>
    </row>
    <row r="3094" spans="1:5" ht="15" x14ac:dyDescent="0.2">
      <c r="A3094" s="60">
        <v>3093</v>
      </c>
      <c r="B3094" s="61">
        <v>18420</v>
      </c>
      <c r="C3094" s="62" t="s">
        <v>14224</v>
      </c>
      <c r="D3094" s="63">
        <v>30</v>
      </c>
      <c r="E3094" s="64" t="s">
        <v>12144</v>
      </c>
    </row>
    <row r="3095" spans="1:5" ht="15" x14ac:dyDescent="0.2">
      <c r="A3095" s="60">
        <v>3094</v>
      </c>
      <c r="B3095" s="61">
        <v>18690</v>
      </c>
      <c r="C3095" s="62" t="s">
        <v>14225</v>
      </c>
      <c r="D3095" s="63">
        <v>31</v>
      </c>
      <c r="E3095" s="64" t="s">
        <v>12159</v>
      </c>
    </row>
    <row r="3096" spans="1:5" ht="15" x14ac:dyDescent="0.2">
      <c r="A3096" s="60">
        <v>3095</v>
      </c>
      <c r="B3096" s="61">
        <v>18764</v>
      </c>
      <c r="C3096" s="66" t="s">
        <v>14226</v>
      </c>
      <c r="D3096" s="63">
        <v>32</v>
      </c>
      <c r="E3096" s="64" t="s">
        <v>14951</v>
      </c>
    </row>
    <row r="3097" spans="1:5" ht="15" x14ac:dyDescent="0.2">
      <c r="A3097" s="60">
        <v>3096</v>
      </c>
      <c r="B3097" s="61">
        <v>18766</v>
      </c>
      <c r="C3097" s="66" t="s">
        <v>15506</v>
      </c>
      <c r="D3097" s="63">
        <v>33</v>
      </c>
      <c r="E3097" s="64" t="s">
        <v>12159</v>
      </c>
    </row>
    <row r="3098" spans="1:5" ht="15" x14ac:dyDescent="0.2">
      <c r="A3098" s="60">
        <v>3097</v>
      </c>
      <c r="B3098" s="61">
        <v>18994</v>
      </c>
      <c r="C3098" s="62" t="s">
        <v>15507</v>
      </c>
      <c r="D3098" s="63">
        <v>34</v>
      </c>
      <c r="E3098" s="64" t="s">
        <v>12159</v>
      </c>
    </row>
    <row r="3099" spans="1:5" ht="15" x14ac:dyDescent="0.2">
      <c r="A3099" s="60">
        <v>3098</v>
      </c>
      <c r="B3099" s="61">
        <v>19060</v>
      </c>
      <c r="C3099" s="66" t="s">
        <v>15508</v>
      </c>
      <c r="D3099" s="63">
        <v>35</v>
      </c>
      <c r="E3099" s="64" t="s">
        <v>12140</v>
      </c>
    </row>
    <row r="3100" spans="1:5" ht="15" x14ac:dyDescent="0.2">
      <c r="A3100" s="60">
        <v>3099</v>
      </c>
      <c r="B3100" s="61">
        <v>19358</v>
      </c>
      <c r="C3100" s="62" t="s">
        <v>10577</v>
      </c>
      <c r="D3100" s="63">
        <v>36</v>
      </c>
      <c r="E3100" s="64" t="s">
        <v>12146</v>
      </c>
    </row>
    <row r="3101" spans="1:5" ht="15" x14ac:dyDescent="0.2">
      <c r="A3101" s="60">
        <v>3100</v>
      </c>
      <c r="B3101" s="61">
        <v>19407</v>
      </c>
      <c r="C3101" s="62" t="s">
        <v>15509</v>
      </c>
      <c r="D3101" s="63">
        <v>37</v>
      </c>
      <c r="E3101" s="64" t="s">
        <v>12140</v>
      </c>
    </row>
    <row r="3102" spans="1:5" ht="15" x14ac:dyDescent="0.2">
      <c r="A3102" s="60">
        <v>3101</v>
      </c>
      <c r="B3102" s="61">
        <v>19492</v>
      </c>
      <c r="C3102" s="62" t="s">
        <v>10433</v>
      </c>
      <c r="D3102" s="63">
        <v>38</v>
      </c>
      <c r="E3102" s="64" t="s">
        <v>13766</v>
      </c>
    </row>
    <row r="3103" spans="1:5" ht="15" x14ac:dyDescent="0.2">
      <c r="A3103" s="60">
        <v>3102</v>
      </c>
      <c r="B3103" s="61">
        <v>19618</v>
      </c>
      <c r="C3103" s="62" t="s">
        <v>11045</v>
      </c>
      <c r="D3103" s="63">
        <v>39</v>
      </c>
      <c r="E3103" s="65">
        <v>3</v>
      </c>
    </row>
    <row r="3104" spans="1:5" ht="15" x14ac:dyDescent="0.2">
      <c r="A3104" s="60">
        <v>3103</v>
      </c>
      <c r="B3104" s="61">
        <v>10056</v>
      </c>
      <c r="C3104" s="66" t="s">
        <v>15510</v>
      </c>
      <c r="D3104" s="63">
        <v>40</v>
      </c>
      <c r="E3104" s="65">
        <v>5</v>
      </c>
    </row>
    <row r="3105" spans="1:5" ht="15" x14ac:dyDescent="0.2">
      <c r="A3105" s="60">
        <v>3104</v>
      </c>
      <c r="B3105" s="61">
        <v>11131</v>
      </c>
      <c r="C3105" s="66" t="s">
        <v>15511</v>
      </c>
      <c r="D3105" s="63">
        <v>41</v>
      </c>
      <c r="E3105" s="64" t="s">
        <v>12146</v>
      </c>
    </row>
    <row r="3106" spans="1:5" ht="15" x14ac:dyDescent="0.2">
      <c r="A3106" s="60">
        <v>3105</v>
      </c>
      <c r="B3106" s="61">
        <v>11682</v>
      </c>
      <c r="C3106" s="62" t="s">
        <v>15512</v>
      </c>
      <c r="D3106" s="63">
        <v>42</v>
      </c>
      <c r="E3106" s="64" t="s">
        <v>12159</v>
      </c>
    </row>
    <row r="3107" spans="1:5" ht="15" x14ac:dyDescent="0.2">
      <c r="A3107" s="60">
        <v>3106</v>
      </c>
      <c r="B3107" s="61">
        <v>12093</v>
      </c>
      <c r="C3107" s="66" t="s">
        <v>15513</v>
      </c>
      <c r="D3107" s="63">
        <v>43</v>
      </c>
      <c r="E3107" s="64" t="s">
        <v>12144</v>
      </c>
    </row>
    <row r="3108" spans="1:5" ht="15" x14ac:dyDescent="0.2">
      <c r="A3108" s="60">
        <v>3107</v>
      </c>
      <c r="B3108" s="61">
        <v>12112</v>
      </c>
      <c r="C3108" s="66" t="s">
        <v>15514</v>
      </c>
      <c r="D3108" s="63">
        <v>44</v>
      </c>
      <c r="E3108" s="64" t="s">
        <v>12144</v>
      </c>
    </row>
    <row r="3109" spans="1:5" ht="15" x14ac:dyDescent="0.2">
      <c r="A3109" s="60">
        <v>3108</v>
      </c>
      <c r="B3109" s="61">
        <v>13397</v>
      </c>
      <c r="C3109" s="62" t="s">
        <v>15515</v>
      </c>
      <c r="D3109" s="63">
        <v>45</v>
      </c>
      <c r="E3109" s="65">
        <v>2</v>
      </c>
    </row>
    <row r="3110" spans="1:5" ht="15" x14ac:dyDescent="0.2">
      <c r="A3110" s="60">
        <v>3109</v>
      </c>
      <c r="B3110" s="61">
        <v>13403</v>
      </c>
      <c r="C3110" s="66" t="s">
        <v>15516</v>
      </c>
      <c r="D3110" s="63">
        <v>46</v>
      </c>
      <c r="E3110" s="64" t="s">
        <v>13766</v>
      </c>
    </row>
    <row r="3111" spans="1:5" ht="15" x14ac:dyDescent="0.2">
      <c r="A3111" s="60">
        <v>3110</v>
      </c>
      <c r="B3111" s="61">
        <v>13404</v>
      </c>
      <c r="C3111" s="66" t="s">
        <v>14252</v>
      </c>
      <c r="D3111" s="63">
        <v>47</v>
      </c>
      <c r="E3111" s="64" t="s">
        <v>12104</v>
      </c>
    </row>
    <row r="3112" spans="1:5" ht="15" x14ac:dyDescent="0.2">
      <c r="A3112" s="60">
        <v>3111</v>
      </c>
      <c r="B3112" s="61">
        <v>14799</v>
      </c>
      <c r="C3112" s="62" t="s">
        <v>14253</v>
      </c>
      <c r="D3112" s="63">
        <v>48</v>
      </c>
      <c r="E3112" s="64" t="s">
        <v>12144</v>
      </c>
    </row>
    <row r="3113" spans="1:5" ht="15" x14ac:dyDescent="0.2">
      <c r="A3113" s="60">
        <v>3112</v>
      </c>
      <c r="B3113" s="61">
        <v>15169</v>
      </c>
      <c r="C3113" s="62" t="s">
        <v>14254</v>
      </c>
      <c r="D3113" s="63">
        <v>49</v>
      </c>
      <c r="E3113" s="64" t="s">
        <v>12138</v>
      </c>
    </row>
    <row r="3114" spans="1:5" ht="15" x14ac:dyDescent="0.2">
      <c r="A3114" s="60">
        <v>3113</v>
      </c>
      <c r="B3114" s="61">
        <v>17014</v>
      </c>
      <c r="C3114" s="62" t="s">
        <v>14255</v>
      </c>
      <c r="D3114" s="63">
        <v>50</v>
      </c>
      <c r="E3114" s="64" t="s">
        <v>12140</v>
      </c>
    </row>
    <row r="3115" spans="1:5" ht="15" x14ac:dyDescent="0.2">
      <c r="A3115" s="60">
        <v>3114</v>
      </c>
      <c r="B3115" s="61">
        <v>17731</v>
      </c>
      <c r="C3115" s="62" t="s">
        <v>14256</v>
      </c>
      <c r="D3115" s="63">
        <v>51</v>
      </c>
      <c r="E3115" s="65">
        <v>3</v>
      </c>
    </row>
    <row r="3116" spans="1:5" ht="15" x14ac:dyDescent="0.2">
      <c r="A3116" s="60">
        <v>3115</v>
      </c>
      <c r="B3116" s="61">
        <v>18290</v>
      </c>
      <c r="C3116" s="62" t="s">
        <v>14257</v>
      </c>
      <c r="D3116" s="63">
        <v>52</v>
      </c>
      <c r="E3116" s="64" t="s">
        <v>13766</v>
      </c>
    </row>
    <row r="3117" spans="1:5" ht="15" x14ac:dyDescent="0.2">
      <c r="A3117" s="60">
        <v>3116</v>
      </c>
      <c r="B3117" s="61">
        <v>18325</v>
      </c>
      <c r="C3117" s="62" t="s">
        <v>14258</v>
      </c>
      <c r="D3117" s="63">
        <v>53</v>
      </c>
      <c r="E3117" s="65">
        <v>4</v>
      </c>
    </row>
    <row r="3118" spans="1:5" ht="15" x14ac:dyDescent="0.2">
      <c r="A3118" s="60">
        <v>3117</v>
      </c>
      <c r="B3118" s="61">
        <v>19402</v>
      </c>
      <c r="C3118" s="62" t="s">
        <v>14259</v>
      </c>
      <c r="D3118" s="63">
        <v>54</v>
      </c>
      <c r="E3118" s="64" t="s">
        <v>12138</v>
      </c>
    </row>
    <row r="3119" spans="1:5" ht="15" x14ac:dyDescent="0.2">
      <c r="A3119" s="60">
        <v>3118</v>
      </c>
      <c r="B3119" s="61">
        <v>19643</v>
      </c>
      <c r="C3119" s="62" t="s">
        <v>14260</v>
      </c>
      <c r="D3119" s="63">
        <v>55</v>
      </c>
      <c r="E3119" s="64" t="s">
        <v>12140</v>
      </c>
    </row>
    <row r="3120" spans="1:5" ht="15" x14ac:dyDescent="0.2">
      <c r="A3120" s="60">
        <v>3119</v>
      </c>
      <c r="B3120" s="61">
        <v>11132</v>
      </c>
      <c r="C3120" s="62" t="s">
        <v>14261</v>
      </c>
      <c r="D3120" s="63">
        <v>56</v>
      </c>
      <c r="E3120" s="64" t="s">
        <v>12136</v>
      </c>
    </row>
    <row r="3121" spans="1:5" ht="15" x14ac:dyDescent="0.2">
      <c r="A3121" s="60">
        <v>3120</v>
      </c>
      <c r="B3121" s="61">
        <v>11311</v>
      </c>
      <c r="C3121" s="62" t="s">
        <v>14262</v>
      </c>
      <c r="D3121" s="63">
        <v>57</v>
      </c>
      <c r="E3121" s="64" t="s">
        <v>12159</v>
      </c>
    </row>
    <row r="3122" spans="1:5" ht="15" x14ac:dyDescent="0.2">
      <c r="A3122" s="60">
        <v>3121</v>
      </c>
      <c r="B3122" s="61">
        <v>11507</v>
      </c>
      <c r="C3122" s="62" t="s">
        <v>14263</v>
      </c>
      <c r="D3122" s="63">
        <v>58</v>
      </c>
      <c r="E3122" s="64" t="s">
        <v>14954</v>
      </c>
    </row>
    <row r="3123" spans="1:5" ht="15" x14ac:dyDescent="0.2">
      <c r="A3123" s="60">
        <v>3122</v>
      </c>
      <c r="B3123" s="61">
        <v>11686</v>
      </c>
      <c r="C3123" s="62" t="s">
        <v>14264</v>
      </c>
      <c r="D3123" s="63">
        <v>59</v>
      </c>
      <c r="E3123" s="64" t="s">
        <v>12159</v>
      </c>
    </row>
    <row r="3124" spans="1:5" ht="15" x14ac:dyDescent="0.2">
      <c r="A3124" s="60">
        <v>3123</v>
      </c>
      <c r="B3124" s="61">
        <v>12037</v>
      </c>
      <c r="C3124" s="62" t="s">
        <v>14265</v>
      </c>
      <c r="D3124" s="63">
        <v>60</v>
      </c>
      <c r="E3124" s="64" t="s">
        <v>12140</v>
      </c>
    </row>
    <row r="3125" spans="1:5" ht="15" x14ac:dyDescent="0.2">
      <c r="A3125" s="60">
        <v>3124</v>
      </c>
      <c r="B3125" s="61">
        <v>12407</v>
      </c>
      <c r="C3125" s="62" t="s">
        <v>14266</v>
      </c>
      <c r="D3125" s="63">
        <v>61</v>
      </c>
      <c r="E3125" s="64" t="s">
        <v>14954</v>
      </c>
    </row>
    <row r="3126" spans="1:5" ht="15" x14ac:dyDescent="0.2">
      <c r="A3126" s="60">
        <v>3125</v>
      </c>
      <c r="B3126" s="61">
        <v>12614</v>
      </c>
      <c r="C3126" s="62" t="s">
        <v>14267</v>
      </c>
      <c r="D3126" s="63">
        <v>62</v>
      </c>
      <c r="E3126" s="64" t="s">
        <v>14951</v>
      </c>
    </row>
    <row r="3127" spans="1:5" ht="15" x14ac:dyDescent="0.2">
      <c r="A3127" s="60">
        <v>3126</v>
      </c>
      <c r="B3127" s="61">
        <v>13374</v>
      </c>
      <c r="C3127" s="62" t="s">
        <v>14268</v>
      </c>
      <c r="D3127" s="63">
        <v>63</v>
      </c>
      <c r="E3127" s="64" t="s">
        <v>12144</v>
      </c>
    </row>
    <row r="3128" spans="1:5" ht="15" x14ac:dyDescent="0.2">
      <c r="A3128" s="60">
        <v>3127</v>
      </c>
      <c r="B3128" s="61">
        <v>13411</v>
      </c>
      <c r="C3128" s="62" t="s">
        <v>15532</v>
      </c>
      <c r="D3128" s="63">
        <v>64</v>
      </c>
      <c r="E3128" s="64" t="s">
        <v>12140</v>
      </c>
    </row>
    <row r="3129" spans="1:5" ht="15" x14ac:dyDescent="0.2">
      <c r="A3129" s="60">
        <v>3128</v>
      </c>
      <c r="B3129" s="61">
        <v>14442</v>
      </c>
      <c r="C3129" s="62" t="s">
        <v>15533</v>
      </c>
      <c r="D3129" s="63">
        <v>65</v>
      </c>
      <c r="E3129" s="64" t="s">
        <v>12146</v>
      </c>
    </row>
    <row r="3130" spans="1:5" ht="15" x14ac:dyDescent="0.2">
      <c r="A3130" s="60">
        <v>3129</v>
      </c>
      <c r="B3130" s="61">
        <v>14458</v>
      </c>
      <c r="C3130" s="62" t="s">
        <v>15534</v>
      </c>
      <c r="D3130" s="63">
        <v>66</v>
      </c>
      <c r="E3130" s="65">
        <v>3</v>
      </c>
    </row>
    <row r="3131" spans="1:5" ht="15" x14ac:dyDescent="0.2">
      <c r="A3131" s="60">
        <v>3130</v>
      </c>
      <c r="B3131" s="61">
        <v>15021</v>
      </c>
      <c r="C3131" s="62" t="s">
        <v>14269</v>
      </c>
      <c r="D3131" s="63">
        <v>67</v>
      </c>
      <c r="E3131" s="64" t="s">
        <v>12104</v>
      </c>
    </row>
    <row r="3132" spans="1:5" ht="15" x14ac:dyDescent="0.2">
      <c r="A3132" s="60">
        <v>3131</v>
      </c>
      <c r="B3132" s="61">
        <v>15197</v>
      </c>
      <c r="C3132" s="62" t="s">
        <v>14270</v>
      </c>
      <c r="D3132" s="63">
        <v>68</v>
      </c>
      <c r="E3132" s="64" t="s">
        <v>12104</v>
      </c>
    </row>
    <row r="3133" spans="1:5" ht="15" x14ac:dyDescent="0.2">
      <c r="A3133" s="60">
        <v>3132</v>
      </c>
      <c r="B3133" s="61">
        <v>16241</v>
      </c>
      <c r="C3133" s="62" t="s">
        <v>14271</v>
      </c>
      <c r="D3133" s="63">
        <v>69</v>
      </c>
      <c r="E3133" s="64" t="s">
        <v>12138</v>
      </c>
    </row>
    <row r="3134" spans="1:5" ht="15" x14ac:dyDescent="0.2">
      <c r="A3134" s="60">
        <v>3133</v>
      </c>
      <c r="B3134" s="61">
        <v>17140</v>
      </c>
      <c r="C3134" s="62" t="s">
        <v>14272</v>
      </c>
      <c r="D3134" s="63">
        <v>70</v>
      </c>
      <c r="E3134" s="64" t="s">
        <v>12144</v>
      </c>
    </row>
    <row r="3135" spans="1:5" ht="15" x14ac:dyDescent="0.2">
      <c r="A3135" s="60">
        <v>3134</v>
      </c>
      <c r="B3135" s="61">
        <v>17142</v>
      </c>
      <c r="C3135" s="62" t="s">
        <v>14273</v>
      </c>
      <c r="D3135" s="63">
        <v>71</v>
      </c>
      <c r="E3135" s="64" t="s">
        <v>12140</v>
      </c>
    </row>
    <row r="3136" spans="1:5" ht="15" x14ac:dyDescent="0.2">
      <c r="A3136" s="60">
        <v>3135</v>
      </c>
      <c r="B3136" s="61">
        <v>17144</v>
      </c>
      <c r="C3136" s="62" t="s">
        <v>14274</v>
      </c>
      <c r="D3136" s="63">
        <v>72</v>
      </c>
      <c r="E3136" s="64" t="s">
        <v>12140</v>
      </c>
    </row>
    <row r="3137" spans="1:5" ht="15" x14ac:dyDescent="0.2">
      <c r="A3137" s="60">
        <v>3136</v>
      </c>
      <c r="B3137" s="61">
        <v>18318</v>
      </c>
      <c r="C3137" s="62" t="s">
        <v>15530</v>
      </c>
      <c r="D3137" s="63">
        <v>73</v>
      </c>
      <c r="E3137" s="64" t="s">
        <v>12138</v>
      </c>
    </row>
    <row r="3138" spans="1:5" ht="15" x14ac:dyDescent="0.2">
      <c r="A3138" s="60">
        <v>3137</v>
      </c>
      <c r="B3138" s="61">
        <v>18368</v>
      </c>
      <c r="C3138" s="62" t="s">
        <v>15531</v>
      </c>
      <c r="D3138" s="63">
        <v>74</v>
      </c>
      <c r="E3138" s="64" t="s">
        <v>12144</v>
      </c>
    </row>
    <row r="3139" spans="1:5" ht="15" x14ac:dyDescent="0.2">
      <c r="A3139" s="60">
        <v>3138</v>
      </c>
      <c r="B3139" s="61">
        <v>18431</v>
      </c>
      <c r="C3139" s="62" t="s">
        <v>16695</v>
      </c>
      <c r="D3139" s="63">
        <v>75</v>
      </c>
      <c r="E3139" s="64" t="s">
        <v>14951</v>
      </c>
    </row>
    <row r="3140" spans="1:5" ht="15" x14ac:dyDescent="0.2">
      <c r="A3140" s="60">
        <v>3139</v>
      </c>
      <c r="B3140" s="61">
        <v>19452</v>
      </c>
      <c r="C3140" s="62" t="s">
        <v>16696</v>
      </c>
      <c r="D3140" s="63">
        <v>76</v>
      </c>
      <c r="E3140" s="64" t="s">
        <v>12159</v>
      </c>
    </row>
    <row r="3141" spans="1:5" ht="15" x14ac:dyDescent="0.2">
      <c r="A3141" s="60">
        <v>3140</v>
      </c>
      <c r="B3141" s="61">
        <v>19674</v>
      </c>
      <c r="C3141" s="62" t="s">
        <v>16697</v>
      </c>
      <c r="D3141" s="63">
        <v>77</v>
      </c>
      <c r="E3141" s="64" t="s">
        <v>12159</v>
      </c>
    </row>
    <row r="3142" spans="1:5" ht="15" x14ac:dyDescent="0.2">
      <c r="A3142" s="60">
        <v>3141</v>
      </c>
      <c r="B3142" s="61">
        <v>11684</v>
      </c>
      <c r="C3142" s="62" t="s">
        <v>16698</v>
      </c>
      <c r="D3142" s="63">
        <v>78</v>
      </c>
      <c r="E3142" s="64" t="s">
        <v>12142</v>
      </c>
    </row>
    <row r="3143" spans="1:5" ht="15" x14ac:dyDescent="0.2">
      <c r="A3143" s="60">
        <v>3142</v>
      </c>
      <c r="B3143" s="61">
        <v>11947</v>
      </c>
      <c r="C3143" s="62" t="s">
        <v>16699</v>
      </c>
      <c r="D3143" s="63">
        <v>79</v>
      </c>
      <c r="E3143" s="64" t="s">
        <v>12138</v>
      </c>
    </row>
    <row r="3144" spans="1:5" ht="15" x14ac:dyDescent="0.2">
      <c r="A3144" s="60">
        <v>3143</v>
      </c>
      <c r="B3144" s="61">
        <v>12498</v>
      </c>
      <c r="C3144" s="62" t="s">
        <v>16700</v>
      </c>
      <c r="D3144" s="63">
        <v>80</v>
      </c>
      <c r="E3144" s="65">
        <v>5</v>
      </c>
    </row>
    <row r="3145" spans="1:5" ht="15" x14ac:dyDescent="0.2">
      <c r="A3145" s="60">
        <v>3144</v>
      </c>
      <c r="B3145" s="61">
        <v>12886</v>
      </c>
      <c r="C3145" s="62" t="s">
        <v>16701</v>
      </c>
      <c r="D3145" s="63">
        <v>81</v>
      </c>
      <c r="E3145" s="64" t="s">
        <v>13766</v>
      </c>
    </row>
    <row r="3146" spans="1:5" ht="15" x14ac:dyDescent="0.2">
      <c r="A3146" s="60">
        <v>3145</v>
      </c>
      <c r="B3146" s="61">
        <v>15195</v>
      </c>
      <c r="C3146" s="62" t="s">
        <v>16702</v>
      </c>
      <c r="D3146" s="63">
        <v>82</v>
      </c>
      <c r="E3146" s="64" t="s">
        <v>13766</v>
      </c>
    </row>
    <row r="3147" spans="1:5" ht="15" x14ac:dyDescent="0.2">
      <c r="A3147" s="60">
        <v>3146</v>
      </c>
      <c r="B3147" s="61">
        <v>16298</v>
      </c>
      <c r="C3147" s="62" t="s">
        <v>16703</v>
      </c>
      <c r="D3147" s="63">
        <v>83</v>
      </c>
      <c r="E3147" s="64" t="s">
        <v>12140</v>
      </c>
    </row>
    <row r="3148" spans="1:5" ht="15" x14ac:dyDescent="0.2">
      <c r="A3148" s="60">
        <v>3147</v>
      </c>
      <c r="B3148" s="61">
        <v>16385</v>
      </c>
      <c r="C3148" s="62" t="s">
        <v>16704</v>
      </c>
      <c r="D3148" s="63">
        <v>84</v>
      </c>
      <c r="E3148" s="64" t="s">
        <v>12159</v>
      </c>
    </row>
    <row r="3149" spans="1:5" ht="15" x14ac:dyDescent="0.2">
      <c r="A3149" s="60">
        <v>3148</v>
      </c>
      <c r="B3149" s="61">
        <v>16484</v>
      </c>
      <c r="C3149" s="62" t="s">
        <v>16705</v>
      </c>
      <c r="D3149" s="63">
        <v>85</v>
      </c>
      <c r="E3149" s="64" t="s">
        <v>12144</v>
      </c>
    </row>
    <row r="3150" spans="1:5" ht="15" x14ac:dyDescent="0.2">
      <c r="A3150" s="60">
        <v>3149</v>
      </c>
      <c r="B3150" s="61">
        <v>17276</v>
      </c>
      <c r="C3150" s="66" t="s">
        <v>16706</v>
      </c>
      <c r="D3150" s="63">
        <v>86</v>
      </c>
      <c r="E3150" s="65">
        <v>3</v>
      </c>
    </row>
    <row r="3151" spans="1:5" ht="15" x14ac:dyDescent="0.2">
      <c r="A3151" s="60">
        <v>3150</v>
      </c>
      <c r="B3151" s="61">
        <v>17505</v>
      </c>
      <c r="C3151" s="62" t="s">
        <v>16707</v>
      </c>
      <c r="D3151" s="63">
        <v>87</v>
      </c>
      <c r="E3151" s="65">
        <v>1</v>
      </c>
    </row>
    <row r="3152" spans="1:5" ht="15" x14ac:dyDescent="0.2">
      <c r="A3152" s="60">
        <v>3151</v>
      </c>
      <c r="B3152" s="61">
        <v>17705</v>
      </c>
      <c r="C3152" s="62" t="s">
        <v>16708</v>
      </c>
      <c r="D3152" s="63">
        <v>88</v>
      </c>
      <c r="E3152" s="65">
        <v>4</v>
      </c>
    </row>
    <row r="3153" spans="1:5" ht="15" x14ac:dyDescent="0.2">
      <c r="A3153" s="60">
        <v>3152</v>
      </c>
      <c r="B3153" s="61">
        <v>17891</v>
      </c>
      <c r="C3153" s="62" t="s">
        <v>16709</v>
      </c>
      <c r="D3153" s="63">
        <v>89</v>
      </c>
      <c r="E3153" s="64" t="s">
        <v>14954</v>
      </c>
    </row>
    <row r="3154" spans="1:5" ht="15" x14ac:dyDescent="0.2">
      <c r="A3154" s="60">
        <v>3153</v>
      </c>
      <c r="B3154" s="61">
        <v>18284</v>
      </c>
      <c r="C3154" s="62" t="s">
        <v>16710</v>
      </c>
      <c r="D3154" s="63">
        <v>90</v>
      </c>
      <c r="E3154" s="64" t="s">
        <v>12146</v>
      </c>
    </row>
    <row r="3155" spans="1:5" ht="15" x14ac:dyDescent="0.2">
      <c r="A3155" s="60">
        <v>3154</v>
      </c>
      <c r="B3155" s="61">
        <v>19198</v>
      </c>
      <c r="C3155" s="62" t="s">
        <v>16711</v>
      </c>
      <c r="D3155" s="63">
        <v>91</v>
      </c>
      <c r="E3155" s="65">
        <v>3</v>
      </c>
    </row>
    <row r="3156" spans="1:5" ht="15" x14ac:dyDescent="0.2">
      <c r="A3156" s="60">
        <v>3155</v>
      </c>
      <c r="B3156" s="61">
        <v>19211</v>
      </c>
      <c r="C3156" s="62" t="s">
        <v>15535</v>
      </c>
      <c r="D3156" s="63">
        <v>92</v>
      </c>
      <c r="E3156" s="64" t="s">
        <v>12146</v>
      </c>
    </row>
    <row r="3157" spans="1:5" ht="15" x14ac:dyDescent="0.2">
      <c r="A3157" s="60">
        <v>3156</v>
      </c>
      <c r="B3157" s="61">
        <v>19442</v>
      </c>
      <c r="C3157" s="62" t="s">
        <v>15536</v>
      </c>
      <c r="D3157" s="63">
        <v>93</v>
      </c>
      <c r="E3157" s="64" t="s">
        <v>12136</v>
      </c>
    </row>
    <row r="3158" spans="1:5" ht="15" x14ac:dyDescent="0.2">
      <c r="A3158" s="60">
        <v>3157</v>
      </c>
      <c r="B3158" s="61">
        <v>19465</v>
      </c>
      <c r="C3158" s="62" t="s">
        <v>15537</v>
      </c>
      <c r="D3158" s="63">
        <v>94</v>
      </c>
      <c r="E3158" s="64" t="s">
        <v>13766</v>
      </c>
    </row>
    <row r="3159" spans="1:5" ht="15" x14ac:dyDescent="0.2">
      <c r="A3159" s="60">
        <v>3158</v>
      </c>
      <c r="B3159" s="61">
        <v>19672</v>
      </c>
      <c r="C3159" s="62" t="s">
        <v>15538</v>
      </c>
      <c r="D3159" s="63">
        <v>95</v>
      </c>
      <c r="E3159" s="64" t="s">
        <v>12140</v>
      </c>
    </row>
    <row r="3160" spans="1:5" ht="15" x14ac:dyDescent="0.2">
      <c r="A3160" s="60">
        <v>3159</v>
      </c>
      <c r="B3160" s="61">
        <v>10726</v>
      </c>
      <c r="C3160" s="62" t="s">
        <v>15539</v>
      </c>
      <c r="D3160" s="63">
        <v>1</v>
      </c>
      <c r="E3160" s="64" t="s">
        <v>12146</v>
      </c>
    </row>
    <row r="3161" spans="1:5" ht="15" x14ac:dyDescent="0.2">
      <c r="A3161" s="60">
        <v>3160</v>
      </c>
      <c r="B3161" s="61">
        <v>12042</v>
      </c>
      <c r="C3161" s="62" t="s">
        <v>15540</v>
      </c>
      <c r="D3161" s="63">
        <v>2</v>
      </c>
      <c r="E3161" s="64" t="s">
        <v>14954</v>
      </c>
    </row>
    <row r="3162" spans="1:5" ht="15" x14ac:dyDescent="0.2">
      <c r="A3162" s="60">
        <v>3161</v>
      </c>
      <c r="B3162" s="61">
        <v>12129</v>
      </c>
      <c r="C3162" s="62" t="s">
        <v>15541</v>
      </c>
      <c r="D3162" s="63">
        <v>3</v>
      </c>
      <c r="E3162" s="64" t="s">
        <v>12140</v>
      </c>
    </row>
    <row r="3163" spans="1:5" ht="15" x14ac:dyDescent="0.2">
      <c r="A3163" s="60">
        <v>3162</v>
      </c>
      <c r="B3163" s="61">
        <v>12976</v>
      </c>
      <c r="C3163" s="62" t="s">
        <v>15542</v>
      </c>
      <c r="D3163" s="63">
        <v>4</v>
      </c>
      <c r="E3163" s="65">
        <v>2</v>
      </c>
    </row>
    <row r="3164" spans="1:5" ht="15" x14ac:dyDescent="0.2">
      <c r="A3164" s="60">
        <v>3163</v>
      </c>
      <c r="B3164" s="61">
        <v>13952</v>
      </c>
      <c r="C3164" s="66" t="s">
        <v>15543</v>
      </c>
      <c r="D3164" s="63">
        <v>5</v>
      </c>
      <c r="E3164" s="64" t="s">
        <v>12140</v>
      </c>
    </row>
    <row r="3165" spans="1:5" ht="15" x14ac:dyDescent="0.2">
      <c r="A3165" s="60">
        <v>3164</v>
      </c>
      <c r="B3165" s="61">
        <v>13958</v>
      </c>
      <c r="C3165" s="62" t="s">
        <v>15544</v>
      </c>
      <c r="D3165" s="63">
        <v>6</v>
      </c>
      <c r="E3165" s="64" t="s">
        <v>12140</v>
      </c>
    </row>
    <row r="3166" spans="1:5" ht="15" x14ac:dyDescent="0.2">
      <c r="A3166" s="60">
        <v>3165</v>
      </c>
      <c r="B3166" s="61">
        <v>14996</v>
      </c>
      <c r="C3166" s="62" t="s">
        <v>11009</v>
      </c>
      <c r="D3166" s="63">
        <v>7</v>
      </c>
      <c r="E3166" s="64" t="s">
        <v>12106</v>
      </c>
    </row>
    <row r="3167" spans="1:5" ht="15" x14ac:dyDescent="0.2">
      <c r="A3167" s="60">
        <v>3166</v>
      </c>
      <c r="B3167" s="61">
        <v>15574</v>
      </c>
      <c r="C3167" s="62" t="s">
        <v>15545</v>
      </c>
      <c r="D3167" s="63">
        <v>8</v>
      </c>
      <c r="E3167" s="64" t="s">
        <v>13766</v>
      </c>
    </row>
    <row r="3168" spans="1:5" ht="15" x14ac:dyDescent="0.2">
      <c r="A3168" s="60">
        <v>3167</v>
      </c>
      <c r="B3168" s="61">
        <v>15685</v>
      </c>
      <c r="C3168" s="62" t="s">
        <v>15546</v>
      </c>
      <c r="D3168" s="63">
        <v>9</v>
      </c>
      <c r="E3168" s="64" t="s">
        <v>13766</v>
      </c>
    </row>
    <row r="3169" spans="1:5" ht="15" x14ac:dyDescent="0.2">
      <c r="A3169" s="60">
        <v>3168</v>
      </c>
      <c r="B3169" s="61">
        <v>15900</v>
      </c>
      <c r="C3169" s="62" t="s">
        <v>15547</v>
      </c>
      <c r="D3169" s="63">
        <v>10</v>
      </c>
      <c r="E3169" s="64" t="s">
        <v>12104</v>
      </c>
    </row>
    <row r="3170" spans="1:5" ht="15" x14ac:dyDescent="0.2">
      <c r="A3170" s="60">
        <v>3169</v>
      </c>
      <c r="B3170" s="61">
        <v>16061</v>
      </c>
      <c r="C3170" s="62" t="s">
        <v>15548</v>
      </c>
      <c r="D3170" s="63">
        <v>11</v>
      </c>
      <c r="E3170" s="64" t="s">
        <v>14951</v>
      </c>
    </row>
    <row r="3171" spans="1:5" ht="15" x14ac:dyDescent="0.2">
      <c r="A3171" s="60">
        <v>3170</v>
      </c>
      <c r="B3171" s="61">
        <v>17115</v>
      </c>
      <c r="C3171" s="62" t="s">
        <v>15549</v>
      </c>
      <c r="D3171" s="63">
        <v>12</v>
      </c>
      <c r="E3171" s="64" t="s">
        <v>12138</v>
      </c>
    </row>
    <row r="3172" spans="1:5" ht="15" x14ac:dyDescent="0.2">
      <c r="A3172" s="60">
        <v>3171</v>
      </c>
      <c r="B3172" s="61">
        <v>17229</v>
      </c>
      <c r="C3172" s="62" t="s">
        <v>15550</v>
      </c>
      <c r="D3172" s="63">
        <v>13</v>
      </c>
      <c r="E3172" s="64" t="s">
        <v>12146</v>
      </c>
    </row>
    <row r="3173" spans="1:5" ht="15" x14ac:dyDescent="0.2">
      <c r="A3173" s="60">
        <v>3172</v>
      </c>
      <c r="B3173" s="61">
        <v>17481</v>
      </c>
      <c r="C3173" s="62" t="s">
        <v>15551</v>
      </c>
      <c r="D3173" s="63">
        <v>14</v>
      </c>
      <c r="E3173" s="64" t="s">
        <v>12140</v>
      </c>
    </row>
    <row r="3174" spans="1:5" ht="15" x14ac:dyDescent="0.2">
      <c r="A3174" s="60">
        <v>3173</v>
      </c>
      <c r="B3174" s="61">
        <v>17725</v>
      </c>
      <c r="C3174" s="62" t="s">
        <v>15552</v>
      </c>
      <c r="D3174" s="63">
        <v>15</v>
      </c>
      <c r="E3174" s="64" t="s">
        <v>12144</v>
      </c>
    </row>
    <row r="3175" spans="1:5" ht="15" x14ac:dyDescent="0.2">
      <c r="A3175" s="60">
        <v>3174</v>
      </c>
      <c r="B3175" s="61">
        <v>17856</v>
      </c>
      <c r="C3175" s="62" t="s">
        <v>15553</v>
      </c>
      <c r="D3175" s="63">
        <v>16</v>
      </c>
      <c r="E3175" s="65">
        <v>3</v>
      </c>
    </row>
    <row r="3176" spans="1:5" ht="15" x14ac:dyDescent="0.2">
      <c r="A3176" s="60">
        <v>3175</v>
      </c>
      <c r="B3176" s="61">
        <v>18375</v>
      </c>
      <c r="C3176" s="62" t="s">
        <v>15554</v>
      </c>
      <c r="D3176" s="63">
        <v>17</v>
      </c>
      <c r="E3176" s="65">
        <v>2</v>
      </c>
    </row>
    <row r="3177" spans="1:5" ht="15" x14ac:dyDescent="0.2">
      <c r="A3177" s="60">
        <v>3176</v>
      </c>
      <c r="B3177" s="61">
        <v>18612</v>
      </c>
      <c r="C3177" s="62" t="s">
        <v>15555</v>
      </c>
      <c r="D3177" s="63">
        <v>18</v>
      </c>
      <c r="E3177" s="65">
        <v>4</v>
      </c>
    </row>
    <row r="3178" spans="1:5" ht="15" x14ac:dyDescent="0.2">
      <c r="A3178" s="60">
        <v>3177</v>
      </c>
      <c r="B3178" s="61">
        <v>18685</v>
      </c>
      <c r="C3178" s="62" t="s">
        <v>15556</v>
      </c>
      <c r="D3178" s="63">
        <v>19</v>
      </c>
      <c r="E3178" s="64" t="s">
        <v>12159</v>
      </c>
    </row>
    <row r="3179" spans="1:5" ht="15" x14ac:dyDescent="0.2">
      <c r="A3179" s="60">
        <v>3178</v>
      </c>
      <c r="B3179" s="61">
        <v>18753</v>
      </c>
      <c r="C3179" s="62" t="s">
        <v>15557</v>
      </c>
      <c r="D3179" s="63">
        <v>20</v>
      </c>
      <c r="E3179" s="65">
        <v>1</v>
      </c>
    </row>
    <row r="3180" spans="1:5" ht="15" x14ac:dyDescent="0.2">
      <c r="A3180" s="60">
        <v>3179</v>
      </c>
      <c r="B3180" s="61">
        <v>18954</v>
      </c>
      <c r="C3180" s="62" t="s">
        <v>15558</v>
      </c>
      <c r="D3180" s="63">
        <v>21</v>
      </c>
      <c r="E3180" s="64" t="s">
        <v>14954</v>
      </c>
    </row>
    <row r="3181" spans="1:5" ht="15" x14ac:dyDescent="0.2">
      <c r="A3181" s="60">
        <v>3180</v>
      </c>
      <c r="B3181" s="61">
        <v>19015</v>
      </c>
      <c r="C3181" s="62" t="s">
        <v>15703</v>
      </c>
      <c r="D3181" s="63">
        <v>22</v>
      </c>
      <c r="E3181" s="65">
        <v>3</v>
      </c>
    </row>
    <row r="3182" spans="1:5" ht="15" x14ac:dyDescent="0.2">
      <c r="A3182" s="60">
        <v>3181</v>
      </c>
      <c r="B3182" s="61">
        <v>19245</v>
      </c>
      <c r="C3182" s="66" t="s">
        <v>15704</v>
      </c>
      <c r="D3182" s="63">
        <v>23</v>
      </c>
      <c r="E3182" s="65">
        <v>4</v>
      </c>
    </row>
    <row r="3183" spans="1:5" ht="15" x14ac:dyDescent="0.2">
      <c r="A3183" s="60">
        <v>3182</v>
      </c>
      <c r="B3183" s="61">
        <v>19291</v>
      </c>
      <c r="C3183" s="62" t="s">
        <v>15705</v>
      </c>
      <c r="D3183" s="63">
        <v>24</v>
      </c>
      <c r="E3183" s="64" t="s">
        <v>10434</v>
      </c>
    </row>
    <row r="3184" spans="1:5" ht="15" x14ac:dyDescent="0.2">
      <c r="A3184" s="60">
        <v>3183</v>
      </c>
      <c r="B3184" s="61">
        <v>19298</v>
      </c>
      <c r="C3184" s="62" t="s">
        <v>15706</v>
      </c>
      <c r="D3184" s="63">
        <v>25</v>
      </c>
      <c r="E3184" s="65">
        <v>1</v>
      </c>
    </row>
    <row r="3185" spans="1:5" ht="15" x14ac:dyDescent="0.2">
      <c r="A3185" s="60">
        <v>3184</v>
      </c>
      <c r="B3185" s="61">
        <v>19572</v>
      </c>
      <c r="C3185" s="62" t="s">
        <v>15707</v>
      </c>
      <c r="D3185" s="63">
        <v>26</v>
      </c>
      <c r="E3185" s="64" t="s">
        <v>12144</v>
      </c>
    </row>
    <row r="3186" spans="1:5" ht="15" x14ac:dyDescent="0.2">
      <c r="A3186" s="60">
        <v>3185</v>
      </c>
      <c r="B3186" s="61">
        <v>10083</v>
      </c>
      <c r="C3186" s="62" t="s">
        <v>15708</v>
      </c>
      <c r="D3186" s="63">
        <v>1</v>
      </c>
      <c r="E3186" s="64" t="s">
        <v>14951</v>
      </c>
    </row>
    <row r="3187" spans="1:5" ht="15" x14ac:dyDescent="0.2">
      <c r="A3187" s="60">
        <v>3186</v>
      </c>
      <c r="B3187" s="61">
        <v>10251</v>
      </c>
      <c r="C3187" s="62" t="s">
        <v>15709</v>
      </c>
      <c r="D3187" s="63">
        <v>2</v>
      </c>
      <c r="E3187" s="64" t="s">
        <v>12142</v>
      </c>
    </row>
    <row r="3188" spans="1:5" ht="15" x14ac:dyDescent="0.2">
      <c r="A3188" s="60">
        <v>3187</v>
      </c>
      <c r="B3188" s="61">
        <v>10353</v>
      </c>
      <c r="C3188" s="62" t="s">
        <v>15905</v>
      </c>
      <c r="D3188" s="63">
        <v>3</v>
      </c>
      <c r="E3188" s="64" t="s">
        <v>12140</v>
      </c>
    </row>
    <row r="3189" spans="1:5" ht="15" x14ac:dyDescent="0.2">
      <c r="A3189" s="60">
        <v>3188</v>
      </c>
      <c r="B3189" s="61">
        <v>10492</v>
      </c>
      <c r="C3189" s="62" t="s">
        <v>15710</v>
      </c>
      <c r="D3189" s="63">
        <v>4</v>
      </c>
      <c r="E3189" s="65">
        <v>2</v>
      </c>
    </row>
    <row r="3190" spans="1:5" ht="15" x14ac:dyDescent="0.2">
      <c r="A3190" s="60">
        <v>3189</v>
      </c>
      <c r="B3190" s="61">
        <v>10519</v>
      </c>
      <c r="C3190" s="62" t="s">
        <v>15711</v>
      </c>
      <c r="D3190" s="63">
        <v>5</v>
      </c>
      <c r="E3190" s="64" t="s">
        <v>12146</v>
      </c>
    </row>
    <row r="3191" spans="1:5" ht="15" x14ac:dyDescent="0.2">
      <c r="A3191" s="60">
        <v>3190</v>
      </c>
      <c r="B3191" s="61">
        <v>10898</v>
      </c>
      <c r="C3191" s="62" t="s">
        <v>13420</v>
      </c>
      <c r="D3191" s="63">
        <v>6</v>
      </c>
      <c r="E3191" s="65">
        <v>3</v>
      </c>
    </row>
    <row r="3192" spans="1:5" ht="15" x14ac:dyDescent="0.2">
      <c r="A3192" s="60">
        <v>3191</v>
      </c>
      <c r="B3192" s="61">
        <v>11029</v>
      </c>
      <c r="C3192" s="62" t="s">
        <v>15712</v>
      </c>
      <c r="D3192" s="63">
        <v>7</v>
      </c>
      <c r="E3192" s="65">
        <v>3</v>
      </c>
    </row>
    <row r="3193" spans="1:5" ht="15" x14ac:dyDescent="0.2">
      <c r="A3193" s="60">
        <v>3192</v>
      </c>
      <c r="B3193" s="61">
        <v>11027</v>
      </c>
      <c r="C3193" s="62" t="s">
        <v>15713</v>
      </c>
      <c r="D3193" s="63">
        <v>8</v>
      </c>
      <c r="E3193" s="64" t="s">
        <v>12144</v>
      </c>
    </row>
    <row r="3194" spans="1:5" ht="15" x14ac:dyDescent="0.2">
      <c r="A3194" s="60">
        <v>3193</v>
      </c>
      <c r="B3194" s="61">
        <v>11034</v>
      </c>
      <c r="C3194" s="62" t="s">
        <v>15714</v>
      </c>
      <c r="D3194" s="63">
        <v>9</v>
      </c>
      <c r="E3194" s="65">
        <v>2</v>
      </c>
    </row>
    <row r="3195" spans="1:5" ht="15" x14ac:dyDescent="0.2">
      <c r="A3195" s="60">
        <v>3194</v>
      </c>
      <c r="B3195" s="61">
        <v>11182</v>
      </c>
      <c r="C3195" s="62" t="s">
        <v>15715</v>
      </c>
      <c r="D3195" s="63">
        <v>10</v>
      </c>
      <c r="E3195" s="64" t="s">
        <v>13647</v>
      </c>
    </row>
    <row r="3196" spans="1:5" ht="15" x14ac:dyDescent="0.2">
      <c r="A3196" s="60">
        <v>3195</v>
      </c>
      <c r="B3196" s="61">
        <v>11366</v>
      </c>
      <c r="C3196" s="62" t="s">
        <v>15716</v>
      </c>
      <c r="D3196" s="63">
        <v>11</v>
      </c>
      <c r="E3196" s="64" t="s">
        <v>10434</v>
      </c>
    </row>
    <row r="3197" spans="1:5" ht="15" x14ac:dyDescent="0.2">
      <c r="A3197" s="60">
        <v>3196</v>
      </c>
      <c r="B3197" s="61">
        <v>11526</v>
      </c>
      <c r="C3197" s="62" t="s">
        <v>14124</v>
      </c>
      <c r="D3197" s="63">
        <v>12</v>
      </c>
      <c r="E3197" s="65">
        <v>1</v>
      </c>
    </row>
    <row r="3198" spans="1:5" ht="15" x14ac:dyDescent="0.2">
      <c r="A3198" s="60">
        <v>3197</v>
      </c>
      <c r="B3198" s="61">
        <v>11528</v>
      </c>
      <c r="C3198" s="62" t="s">
        <v>14125</v>
      </c>
      <c r="D3198" s="63">
        <v>13</v>
      </c>
      <c r="E3198" s="65">
        <v>2</v>
      </c>
    </row>
    <row r="3199" spans="1:5" ht="15" x14ac:dyDescent="0.2">
      <c r="A3199" s="60">
        <v>3198</v>
      </c>
      <c r="B3199" s="61">
        <v>11555</v>
      </c>
      <c r="C3199" s="62" t="s">
        <v>14126</v>
      </c>
      <c r="D3199" s="63">
        <v>14</v>
      </c>
      <c r="E3199" s="64" t="s">
        <v>12140</v>
      </c>
    </row>
    <row r="3200" spans="1:5" ht="15" x14ac:dyDescent="0.2">
      <c r="A3200" s="60">
        <v>3199</v>
      </c>
      <c r="B3200" s="61">
        <v>11736</v>
      </c>
      <c r="C3200" s="62" t="s">
        <v>10438</v>
      </c>
      <c r="D3200" s="63">
        <v>15</v>
      </c>
      <c r="E3200" s="64" t="s">
        <v>12153</v>
      </c>
    </row>
    <row r="3201" spans="1:5" ht="15" x14ac:dyDescent="0.2">
      <c r="A3201" s="60">
        <v>3200</v>
      </c>
      <c r="B3201" s="61">
        <v>11809</v>
      </c>
      <c r="C3201" s="62" t="s">
        <v>14127</v>
      </c>
      <c r="D3201" s="63">
        <v>16</v>
      </c>
      <c r="E3201" s="64" t="s">
        <v>12140</v>
      </c>
    </row>
    <row r="3202" spans="1:5" ht="15" x14ac:dyDescent="0.2">
      <c r="A3202" s="60">
        <v>3201</v>
      </c>
      <c r="B3202" s="61">
        <v>12028</v>
      </c>
      <c r="C3202" s="62" t="s">
        <v>14128</v>
      </c>
      <c r="D3202" s="63">
        <v>17</v>
      </c>
      <c r="E3202" s="65">
        <v>2</v>
      </c>
    </row>
    <row r="3203" spans="1:5" ht="15" x14ac:dyDescent="0.2">
      <c r="A3203" s="60">
        <v>3202</v>
      </c>
      <c r="B3203" s="61">
        <v>12068</v>
      </c>
      <c r="C3203" s="62" t="s">
        <v>14129</v>
      </c>
      <c r="D3203" s="63">
        <v>18</v>
      </c>
      <c r="E3203" s="64" t="s">
        <v>12140</v>
      </c>
    </row>
    <row r="3204" spans="1:5" ht="15" x14ac:dyDescent="0.2">
      <c r="A3204" s="60">
        <v>3203</v>
      </c>
      <c r="B3204" s="61">
        <v>12166</v>
      </c>
      <c r="C3204" s="66" t="s">
        <v>14130</v>
      </c>
      <c r="D3204" s="63">
        <v>19</v>
      </c>
      <c r="E3204" s="65">
        <v>3</v>
      </c>
    </row>
    <row r="3205" spans="1:5" ht="15" x14ac:dyDescent="0.2">
      <c r="A3205" s="60">
        <v>3204</v>
      </c>
      <c r="B3205" s="61">
        <v>12189</v>
      </c>
      <c r="C3205" s="66" t="s">
        <v>14131</v>
      </c>
      <c r="D3205" s="63">
        <v>20</v>
      </c>
      <c r="E3205" s="65">
        <v>2</v>
      </c>
    </row>
    <row r="3206" spans="1:5" ht="15" x14ac:dyDescent="0.2">
      <c r="A3206" s="60">
        <v>3205</v>
      </c>
      <c r="B3206" s="61">
        <v>12387</v>
      </c>
      <c r="C3206" s="62" t="s">
        <v>14132</v>
      </c>
      <c r="D3206" s="63">
        <v>21</v>
      </c>
      <c r="E3206" s="65">
        <v>2</v>
      </c>
    </row>
    <row r="3207" spans="1:5" ht="15" x14ac:dyDescent="0.2">
      <c r="A3207" s="60">
        <v>3206</v>
      </c>
      <c r="B3207" s="61">
        <v>12631</v>
      </c>
      <c r="C3207" s="62" t="s">
        <v>10291</v>
      </c>
      <c r="D3207" s="63">
        <v>22</v>
      </c>
      <c r="E3207" s="64" t="s">
        <v>12146</v>
      </c>
    </row>
    <row r="3208" spans="1:5" ht="15" x14ac:dyDescent="0.2">
      <c r="A3208" s="60">
        <v>3207</v>
      </c>
      <c r="B3208" s="61">
        <v>12749</v>
      </c>
      <c r="C3208" s="62" t="s">
        <v>14133</v>
      </c>
      <c r="D3208" s="63">
        <v>23</v>
      </c>
      <c r="E3208" s="65">
        <v>3</v>
      </c>
    </row>
    <row r="3209" spans="1:5" ht="15" x14ac:dyDescent="0.2">
      <c r="A3209" s="60">
        <v>3208</v>
      </c>
      <c r="B3209" s="61">
        <v>12827</v>
      </c>
      <c r="C3209" s="62" t="s">
        <v>14134</v>
      </c>
      <c r="D3209" s="63">
        <v>24</v>
      </c>
      <c r="E3209" s="64" t="s">
        <v>12144</v>
      </c>
    </row>
    <row r="3210" spans="1:5" ht="15" x14ac:dyDescent="0.2">
      <c r="A3210" s="60">
        <v>3209</v>
      </c>
      <c r="B3210" s="61">
        <v>12957</v>
      </c>
      <c r="C3210" s="62" t="s">
        <v>14135</v>
      </c>
      <c r="D3210" s="63">
        <v>25</v>
      </c>
      <c r="E3210" s="64" t="s">
        <v>12142</v>
      </c>
    </row>
    <row r="3211" spans="1:5" ht="15" x14ac:dyDescent="0.2">
      <c r="A3211" s="60">
        <v>3210</v>
      </c>
      <c r="B3211" s="61">
        <v>12968</v>
      </c>
      <c r="C3211" s="62" t="s">
        <v>14136</v>
      </c>
      <c r="D3211" s="63">
        <v>26</v>
      </c>
      <c r="E3211" s="64" t="s">
        <v>12159</v>
      </c>
    </row>
    <row r="3212" spans="1:5" ht="15" x14ac:dyDescent="0.2">
      <c r="A3212" s="60">
        <v>3211</v>
      </c>
      <c r="B3212" s="61">
        <v>13079</v>
      </c>
      <c r="C3212" s="62" t="s">
        <v>15351</v>
      </c>
      <c r="D3212" s="63">
        <v>27</v>
      </c>
      <c r="E3212" s="64" t="s">
        <v>12146</v>
      </c>
    </row>
    <row r="3213" spans="1:5" ht="15" x14ac:dyDescent="0.2">
      <c r="A3213" s="60">
        <v>3212</v>
      </c>
      <c r="B3213" s="61">
        <v>13117</v>
      </c>
      <c r="C3213" s="62" t="s">
        <v>15352</v>
      </c>
      <c r="D3213" s="63">
        <v>28</v>
      </c>
      <c r="E3213" s="64" t="s">
        <v>12159</v>
      </c>
    </row>
    <row r="3214" spans="1:5" ht="15" x14ac:dyDescent="0.2">
      <c r="A3214" s="60">
        <v>3213</v>
      </c>
      <c r="B3214" s="61">
        <v>13170</v>
      </c>
      <c r="C3214" s="62" t="s">
        <v>12289</v>
      </c>
      <c r="D3214" s="63">
        <v>29</v>
      </c>
      <c r="E3214" s="64" t="s">
        <v>12159</v>
      </c>
    </row>
    <row r="3215" spans="1:5" ht="15" x14ac:dyDescent="0.2">
      <c r="A3215" s="60">
        <v>3214</v>
      </c>
      <c r="B3215" s="61">
        <v>13211</v>
      </c>
      <c r="C3215" s="62" t="s">
        <v>15353</v>
      </c>
      <c r="D3215" s="63">
        <v>30</v>
      </c>
      <c r="E3215" s="65">
        <v>2</v>
      </c>
    </row>
    <row r="3216" spans="1:5" ht="15" x14ac:dyDescent="0.2">
      <c r="A3216" s="60">
        <v>3215</v>
      </c>
      <c r="B3216" s="61">
        <v>14704</v>
      </c>
      <c r="C3216" s="62" t="s">
        <v>15354</v>
      </c>
      <c r="D3216" s="63">
        <v>31</v>
      </c>
      <c r="E3216" s="65">
        <v>2</v>
      </c>
    </row>
    <row r="3217" spans="1:5" ht="15" x14ac:dyDescent="0.2">
      <c r="A3217" s="60">
        <v>3216</v>
      </c>
      <c r="B3217" s="61">
        <v>14781</v>
      </c>
      <c r="C3217" s="62" t="s">
        <v>15355</v>
      </c>
      <c r="D3217" s="63">
        <v>32</v>
      </c>
      <c r="E3217" s="64" t="s">
        <v>14319</v>
      </c>
    </row>
    <row r="3218" spans="1:5" ht="15" x14ac:dyDescent="0.2">
      <c r="A3218" s="60">
        <v>3217</v>
      </c>
      <c r="B3218" s="61">
        <v>14885</v>
      </c>
      <c r="C3218" s="62" t="s">
        <v>15356</v>
      </c>
      <c r="D3218" s="63">
        <v>33</v>
      </c>
      <c r="E3218" s="64" t="s">
        <v>11050</v>
      </c>
    </row>
    <row r="3219" spans="1:5" ht="15" x14ac:dyDescent="0.2">
      <c r="A3219" s="60">
        <v>3218</v>
      </c>
      <c r="B3219" s="61">
        <v>14887</v>
      </c>
      <c r="C3219" s="62" t="s">
        <v>15357</v>
      </c>
      <c r="D3219" s="63">
        <v>34</v>
      </c>
      <c r="E3219" s="64" t="s">
        <v>12144</v>
      </c>
    </row>
    <row r="3220" spans="1:5" ht="15" x14ac:dyDescent="0.2">
      <c r="A3220" s="60">
        <v>3219</v>
      </c>
      <c r="B3220" s="61">
        <v>15077</v>
      </c>
      <c r="C3220" s="62" t="s">
        <v>15358</v>
      </c>
      <c r="D3220" s="63">
        <v>35</v>
      </c>
      <c r="E3220" s="65">
        <v>2</v>
      </c>
    </row>
    <row r="3221" spans="1:5" ht="15" x14ac:dyDescent="0.2">
      <c r="A3221" s="60">
        <v>3220</v>
      </c>
      <c r="B3221" s="61">
        <v>15079</v>
      </c>
      <c r="C3221" s="62" t="s">
        <v>15359</v>
      </c>
      <c r="D3221" s="63">
        <v>36</v>
      </c>
      <c r="E3221" s="64" t="s">
        <v>12144</v>
      </c>
    </row>
    <row r="3222" spans="1:5" ht="15" x14ac:dyDescent="0.2">
      <c r="A3222" s="60">
        <v>3221</v>
      </c>
      <c r="B3222" s="61">
        <v>15086</v>
      </c>
      <c r="C3222" s="62" t="s">
        <v>15360</v>
      </c>
      <c r="D3222" s="63">
        <v>37</v>
      </c>
      <c r="E3222" s="64" t="s">
        <v>12140</v>
      </c>
    </row>
    <row r="3223" spans="1:5" ht="15" x14ac:dyDescent="0.2">
      <c r="A3223" s="60">
        <v>3222</v>
      </c>
      <c r="B3223" s="61">
        <v>15091</v>
      </c>
      <c r="C3223" s="62" t="s">
        <v>15361</v>
      </c>
      <c r="D3223" s="63">
        <v>38</v>
      </c>
      <c r="E3223" s="65">
        <v>2</v>
      </c>
    </row>
    <row r="3224" spans="1:5" ht="15" x14ac:dyDescent="0.2">
      <c r="A3224" s="60">
        <v>3223</v>
      </c>
      <c r="B3224" s="61">
        <v>15267</v>
      </c>
      <c r="C3224" s="62" t="s">
        <v>15362</v>
      </c>
      <c r="D3224" s="63">
        <v>39</v>
      </c>
      <c r="E3224" s="64" t="s">
        <v>13647</v>
      </c>
    </row>
    <row r="3225" spans="1:5" ht="15" x14ac:dyDescent="0.2">
      <c r="A3225" s="60">
        <v>3224</v>
      </c>
      <c r="B3225" s="61">
        <v>15529</v>
      </c>
      <c r="C3225" s="62" t="s">
        <v>15363</v>
      </c>
      <c r="D3225" s="63">
        <v>40</v>
      </c>
      <c r="E3225" s="64" t="s">
        <v>12140</v>
      </c>
    </row>
    <row r="3226" spans="1:5" ht="15" x14ac:dyDescent="0.2">
      <c r="A3226" s="60">
        <v>3225</v>
      </c>
      <c r="B3226" s="61">
        <v>15560</v>
      </c>
      <c r="C3226" s="66" t="s">
        <v>15364</v>
      </c>
      <c r="D3226" s="63">
        <v>41</v>
      </c>
      <c r="E3226" s="64" t="s">
        <v>12146</v>
      </c>
    </row>
    <row r="3227" spans="1:5" ht="15" x14ac:dyDescent="0.2">
      <c r="A3227" s="60">
        <v>3226</v>
      </c>
      <c r="B3227" s="61">
        <v>15566</v>
      </c>
      <c r="C3227" s="62" t="s">
        <v>15365</v>
      </c>
      <c r="D3227" s="63">
        <v>42</v>
      </c>
      <c r="E3227" s="65">
        <v>4</v>
      </c>
    </row>
    <row r="3228" spans="1:5" ht="15" x14ac:dyDescent="0.2">
      <c r="A3228" s="60">
        <v>3227</v>
      </c>
      <c r="B3228" s="61">
        <v>15584</v>
      </c>
      <c r="C3228" s="62" t="s">
        <v>15366</v>
      </c>
      <c r="D3228" s="63">
        <v>43</v>
      </c>
      <c r="E3228" s="64" t="s">
        <v>12146</v>
      </c>
    </row>
    <row r="3229" spans="1:5" ht="15" x14ac:dyDescent="0.2">
      <c r="A3229" s="60">
        <v>3228</v>
      </c>
      <c r="B3229" s="61">
        <v>15602</v>
      </c>
      <c r="C3229" s="62" t="s">
        <v>15367</v>
      </c>
      <c r="D3229" s="63">
        <v>44</v>
      </c>
      <c r="E3229" s="64" t="s">
        <v>13766</v>
      </c>
    </row>
    <row r="3230" spans="1:5" ht="15" x14ac:dyDescent="0.2">
      <c r="A3230" s="60">
        <v>3229</v>
      </c>
      <c r="B3230" s="61">
        <v>15649</v>
      </c>
      <c r="C3230" s="62" t="s">
        <v>15368</v>
      </c>
      <c r="D3230" s="63">
        <v>45</v>
      </c>
      <c r="E3230" s="64" t="s">
        <v>14951</v>
      </c>
    </row>
    <row r="3231" spans="1:5" ht="15" x14ac:dyDescent="0.2">
      <c r="A3231" s="60">
        <v>3230</v>
      </c>
      <c r="B3231" s="61">
        <v>15659</v>
      </c>
      <c r="C3231" s="62" t="s">
        <v>15369</v>
      </c>
      <c r="D3231" s="63">
        <v>46</v>
      </c>
      <c r="E3231" s="64" t="s">
        <v>12146</v>
      </c>
    </row>
    <row r="3232" spans="1:5" ht="15" x14ac:dyDescent="0.2">
      <c r="A3232" s="60">
        <v>3231</v>
      </c>
      <c r="B3232" s="61">
        <v>15719</v>
      </c>
      <c r="C3232" s="62" t="s">
        <v>15370</v>
      </c>
      <c r="D3232" s="63">
        <v>47</v>
      </c>
      <c r="E3232" s="64" t="s">
        <v>12159</v>
      </c>
    </row>
    <row r="3233" spans="1:5" ht="15" x14ac:dyDescent="0.2">
      <c r="A3233" s="60">
        <v>3232</v>
      </c>
      <c r="B3233" s="61">
        <v>15774</v>
      </c>
      <c r="C3233" s="62" t="s">
        <v>15371</v>
      </c>
      <c r="D3233" s="63">
        <v>48</v>
      </c>
      <c r="E3233" s="64" t="s">
        <v>12146</v>
      </c>
    </row>
    <row r="3234" spans="1:5" ht="15" x14ac:dyDescent="0.2">
      <c r="A3234" s="60">
        <v>3233</v>
      </c>
      <c r="B3234" s="61">
        <v>15776</v>
      </c>
      <c r="C3234" s="62" t="s">
        <v>15372</v>
      </c>
      <c r="D3234" s="63">
        <v>49</v>
      </c>
      <c r="E3234" s="64" t="s">
        <v>12140</v>
      </c>
    </row>
    <row r="3235" spans="1:5" ht="15" x14ac:dyDescent="0.2">
      <c r="A3235" s="60">
        <v>3234</v>
      </c>
      <c r="B3235" s="61">
        <v>15798</v>
      </c>
      <c r="C3235" s="62" t="s">
        <v>15373</v>
      </c>
      <c r="D3235" s="63">
        <v>50</v>
      </c>
      <c r="E3235" s="64" t="s">
        <v>13721</v>
      </c>
    </row>
    <row r="3236" spans="1:5" ht="15" x14ac:dyDescent="0.2">
      <c r="A3236" s="60">
        <v>3235</v>
      </c>
      <c r="B3236" s="61">
        <v>15936</v>
      </c>
      <c r="C3236" s="62" t="s">
        <v>15374</v>
      </c>
      <c r="D3236" s="63">
        <v>51</v>
      </c>
      <c r="E3236" s="64" t="s">
        <v>12140</v>
      </c>
    </row>
    <row r="3237" spans="1:5" ht="15" x14ac:dyDescent="0.2">
      <c r="A3237" s="60">
        <v>3236</v>
      </c>
      <c r="B3237" s="61">
        <v>15980</v>
      </c>
      <c r="C3237" s="66" t="s">
        <v>15375</v>
      </c>
      <c r="D3237" s="63">
        <v>52</v>
      </c>
      <c r="E3237" s="64" t="s">
        <v>12140</v>
      </c>
    </row>
    <row r="3238" spans="1:5" ht="15" x14ac:dyDescent="0.2">
      <c r="A3238" s="60">
        <v>3237</v>
      </c>
      <c r="B3238" s="61">
        <v>15992</v>
      </c>
      <c r="C3238" s="62" t="s">
        <v>15376</v>
      </c>
      <c r="D3238" s="63">
        <v>53</v>
      </c>
      <c r="E3238" s="65">
        <v>3</v>
      </c>
    </row>
    <row r="3239" spans="1:5" ht="15" x14ac:dyDescent="0.2">
      <c r="A3239" s="60">
        <v>3238</v>
      </c>
      <c r="B3239" s="61">
        <v>15994</v>
      </c>
      <c r="C3239" s="62" t="s">
        <v>15377</v>
      </c>
      <c r="D3239" s="63">
        <v>54</v>
      </c>
      <c r="E3239" s="65">
        <v>4</v>
      </c>
    </row>
    <row r="3240" spans="1:5" ht="15" x14ac:dyDescent="0.2">
      <c r="A3240" s="60">
        <v>3239</v>
      </c>
      <c r="B3240" s="61">
        <v>16004</v>
      </c>
      <c r="C3240" s="66" t="s">
        <v>15378</v>
      </c>
      <c r="D3240" s="63">
        <v>55</v>
      </c>
      <c r="E3240" s="65">
        <v>4</v>
      </c>
    </row>
    <row r="3241" spans="1:5" ht="15" x14ac:dyDescent="0.2">
      <c r="A3241" s="60">
        <v>3240</v>
      </c>
      <c r="B3241" s="61">
        <v>16006</v>
      </c>
      <c r="C3241" s="62" t="s">
        <v>15379</v>
      </c>
      <c r="D3241" s="63">
        <v>56</v>
      </c>
      <c r="E3241" s="64" t="s">
        <v>12146</v>
      </c>
    </row>
    <row r="3242" spans="1:5" ht="15" x14ac:dyDescent="0.2">
      <c r="A3242" s="60">
        <v>3241</v>
      </c>
      <c r="B3242" s="61">
        <v>16027</v>
      </c>
      <c r="C3242" s="62" t="s">
        <v>15380</v>
      </c>
      <c r="D3242" s="63">
        <v>57</v>
      </c>
      <c r="E3242" s="64" t="s">
        <v>12140</v>
      </c>
    </row>
    <row r="3243" spans="1:5" ht="15" x14ac:dyDescent="0.2">
      <c r="A3243" s="60">
        <v>3242</v>
      </c>
      <c r="B3243" s="61">
        <v>16055</v>
      </c>
      <c r="C3243" s="62" t="s">
        <v>15381</v>
      </c>
      <c r="D3243" s="63">
        <v>58</v>
      </c>
      <c r="E3243" s="64" t="s">
        <v>12140</v>
      </c>
    </row>
    <row r="3244" spans="1:5" ht="15" x14ac:dyDescent="0.2">
      <c r="A3244" s="60">
        <v>3243</v>
      </c>
      <c r="B3244" s="61">
        <v>16089</v>
      </c>
      <c r="C3244" s="62" t="s">
        <v>15382</v>
      </c>
      <c r="D3244" s="63">
        <v>59</v>
      </c>
      <c r="E3244" s="64" t="s">
        <v>10434</v>
      </c>
    </row>
    <row r="3245" spans="1:5" ht="15" x14ac:dyDescent="0.2">
      <c r="A3245" s="60">
        <v>3244</v>
      </c>
      <c r="B3245" s="61">
        <v>16103</v>
      </c>
      <c r="C3245" s="62" t="s">
        <v>15383</v>
      </c>
      <c r="D3245" s="63">
        <v>60</v>
      </c>
      <c r="E3245" s="64" t="s">
        <v>12146</v>
      </c>
    </row>
    <row r="3246" spans="1:5" ht="15" x14ac:dyDescent="0.2">
      <c r="A3246" s="60">
        <v>3245</v>
      </c>
      <c r="B3246" s="61">
        <v>16170</v>
      </c>
      <c r="C3246" s="62" t="s">
        <v>15384</v>
      </c>
      <c r="D3246" s="63">
        <v>61</v>
      </c>
      <c r="E3246" s="64" t="s">
        <v>12140</v>
      </c>
    </row>
    <row r="3247" spans="1:5" ht="15" x14ac:dyDescent="0.2">
      <c r="A3247" s="60">
        <v>3246</v>
      </c>
      <c r="B3247" s="61">
        <v>16187</v>
      </c>
      <c r="C3247" s="62" t="s">
        <v>15385</v>
      </c>
      <c r="D3247" s="63">
        <v>62</v>
      </c>
      <c r="E3247" s="64" t="s">
        <v>12144</v>
      </c>
    </row>
    <row r="3248" spans="1:5" ht="15" x14ac:dyDescent="0.2">
      <c r="A3248" s="60">
        <v>3247</v>
      </c>
      <c r="B3248" s="61">
        <v>16189</v>
      </c>
      <c r="C3248" s="62" t="s">
        <v>14396</v>
      </c>
      <c r="D3248" s="63">
        <v>63</v>
      </c>
      <c r="E3248" s="64" t="s">
        <v>14951</v>
      </c>
    </row>
    <row r="3249" spans="1:5" ht="15" x14ac:dyDescent="0.2">
      <c r="A3249" s="60">
        <v>3248</v>
      </c>
      <c r="B3249" s="61">
        <v>16279</v>
      </c>
      <c r="C3249" s="62" t="s">
        <v>12604</v>
      </c>
      <c r="D3249" s="63">
        <v>64</v>
      </c>
      <c r="E3249" s="64" t="s">
        <v>12146</v>
      </c>
    </row>
    <row r="3250" spans="1:5" ht="15" x14ac:dyDescent="0.2">
      <c r="A3250" s="60">
        <v>3249</v>
      </c>
      <c r="B3250" s="61">
        <v>16294</v>
      </c>
      <c r="C3250" s="62" t="s">
        <v>14397</v>
      </c>
      <c r="D3250" s="63">
        <v>65</v>
      </c>
      <c r="E3250" s="64" t="s">
        <v>12146</v>
      </c>
    </row>
    <row r="3251" spans="1:5" ht="15" x14ac:dyDescent="0.2">
      <c r="A3251" s="60">
        <v>3250</v>
      </c>
      <c r="B3251" s="61">
        <v>16334</v>
      </c>
      <c r="C3251" s="62" t="s">
        <v>14398</v>
      </c>
      <c r="D3251" s="63">
        <v>66</v>
      </c>
      <c r="E3251" s="64" t="s">
        <v>12146</v>
      </c>
    </row>
    <row r="3252" spans="1:5" ht="15" x14ac:dyDescent="0.2">
      <c r="A3252" s="60">
        <v>3251</v>
      </c>
      <c r="B3252" s="61">
        <v>16362</v>
      </c>
      <c r="C3252" s="62" t="s">
        <v>14399</v>
      </c>
      <c r="D3252" s="63">
        <v>67</v>
      </c>
      <c r="E3252" s="65">
        <v>2</v>
      </c>
    </row>
    <row r="3253" spans="1:5" ht="15" x14ac:dyDescent="0.2">
      <c r="A3253" s="60">
        <v>3252</v>
      </c>
      <c r="B3253" s="61">
        <v>16419</v>
      </c>
      <c r="C3253" s="62" t="s">
        <v>14400</v>
      </c>
      <c r="D3253" s="63">
        <v>68</v>
      </c>
      <c r="E3253" s="65">
        <v>3</v>
      </c>
    </row>
    <row r="3254" spans="1:5" ht="15" x14ac:dyDescent="0.2">
      <c r="A3254" s="60">
        <v>3253</v>
      </c>
      <c r="B3254" s="61">
        <v>16425</v>
      </c>
      <c r="C3254" s="62" t="s">
        <v>14401</v>
      </c>
      <c r="D3254" s="63">
        <v>60</v>
      </c>
      <c r="E3254" s="64" t="s">
        <v>14951</v>
      </c>
    </row>
    <row r="3255" spans="1:5" ht="15" x14ac:dyDescent="0.2">
      <c r="A3255" s="60">
        <v>3254</v>
      </c>
      <c r="B3255" s="61">
        <v>16454</v>
      </c>
      <c r="C3255" s="62" t="s">
        <v>14402</v>
      </c>
      <c r="D3255" s="63">
        <v>70</v>
      </c>
      <c r="E3255" s="64" t="s">
        <v>13766</v>
      </c>
    </row>
    <row r="3256" spans="1:5" ht="15" x14ac:dyDescent="0.2">
      <c r="A3256" s="60">
        <v>3255</v>
      </c>
      <c r="B3256" s="61">
        <v>16682</v>
      </c>
      <c r="C3256" s="62" t="s">
        <v>14403</v>
      </c>
      <c r="D3256" s="63">
        <v>71</v>
      </c>
      <c r="E3256" s="64" t="s">
        <v>12146</v>
      </c>
    </row>
    <row r="3257" spans="1:5" ht="15" x14ac:dyDescent="0.2">
      <c r="A3257" s="60">
        <v>3256</v>
      </c>
      <c r="B3257" s="61">
        <v>16684</v>
      </c>
      <c r="C3257" s="62" t="s">
        <v>14404</v>
      </c>
      <c r="D3257" s="63">
        <v>72</v>
      </c>
      <c r="E3257" s="64" t="s">
        <v>13709</v>
      </c>
    </row>
    <row r="3258" spans="1:5" ht="15" x14ac:dyDescent="0.2">
      <c r="A3258" s="60">
        <v>3257</v>
      </c>
      <c r="B3258" s="61">
        <v>16698</v>
      </c>
      <c r="C3258" s="62" t="s">
        <v>14405</v>
      </c>
      <c r="D3258" s="63">
        <v>73</v>
      </c>
      <c r="E3258" s="65">
        <v>2</v>
      </c>
    </row>
    <row r="3259" spans="1:5" ht="15" x14ac:dyDescent="0.2">
      <c r="A3259" s="60">
        <v>3258</v>
      </c>
      <c r="B3259" s="61">
        <v>16800</v>
      </c>
      <c r="C3259" s="62" t="s">
        <v>12981</v>
      </c>
      <c r="D3259" s="63">
        <v>74</v>
      </c>
      <c r="E3259" s="64" t="s">
        <v>12140</v>
      </c>
    </row>
    <row r="3260" spans="1:5" ht="15" x14ac:dyDescent="0.2">
      <c r="A3260" s="60">
        <v>3259</v>
      </c>
      <c r="B3260" s="61">
        <v>16849</v>
      </c>
      <c r="C3260" s="62" t="s">
        <v>12296</v>
      </c>
      <c r="D3260" s="63">
        <v>75</v>
      </c>
      <c r="E3260" s="64" t="s">
        <v>13680</v>
      </c>
    </row>
    <row r="3261" spans="1:5" ht="15" x14ac:dyDescent="0.2">
      <c r="A3261" s="60">
        <v>3260</v>
      </c>
      <c r="B3261" s="61">
        <v>16983</v>
      </c>
      <c r="C3261" s="62" t="s">
        <v>14406</v>
      </c>
      <c r="D3261" s="63">
        <v>76</v>
      </c>
      <c r="E3261" s="64" t="s">
        <v>12146</v>
      </c>
    </row>
    <row r="3262" spans="1:5" ht="15" x14ac:dyDescent="0.2">
      <c r="A3262" s="60">
        <v>3261</v>
      </c>
      <c r="B3262" s="61">
        <v>16997</v>
      </c>
      <c r="C3262" s="62" t="s">
        <v>14407</v>
      </c>
      <c r="D3262" s="63">
        <v>77</v>
      </c>
      <c r="E3262" s="64" t="s">
        <v>12140</v>
      </c>
    </row>
    <row r="3263" spans="1:5" ht="15" x14ac:dyDescent="0.2">
      <c r="A3263" s="60">
        <v>3262</v>
      </c>
      <c r="B3263" s="61">
        <v>17052</v>
      </c>
      <c r="C3263" s="62" t="s">
        <v>14408</v>
      </c>
      <c r="D3263" s="63">
        <v>78</v>
      </c>
      <c r="E3263" s="64" t="s">
        <v>12159</v>
      </c>
    </row>
    <row r="3264" spans="1:5" ht="15" x14ac:dyDescent="0.2">
      <c r="A3264" s="60">
        <v>3263</v>
      </c>
      <c r="B3264" s="61">
        <v>17304</v>
      </c>
      <c r="C3264" s="62" t="s">
        <v>14409</v>
      </c>
      <c r="D3264" s="63">
        <v>79</v>
      </c>
      <c r="E3264" s="65">
        <v>2</v>
      </c>
    </row>
    <row r="3265" spans="1:5" ht="15" x14ac:dyDescent="0.2">
      <c r="A3265" s="60">
        <v>3264</v>
      </c>
      <c r="B3265" s="61">
        <v>17316</v>
      </c>
      <c r="C3265" s="62" t="s">
        <v>14410</v>
      </c>
      <c r="D3265" s="63">
        <v>80</v>
      </c>
      <c r="E3265" s="64" t="s">
        <v>12140</v>
      </c>
    </row>
    <row r="3266" spans="1:5" ht="15" x14ac:dyDescent="0.2">
      <c r="A3266" s="60">
        <v>3265</v>
      </c>
      <c r="B3266" s="61">
        <v>17501</v>
      </c>
      <c r="C3266" s="62" t="s">
        <v>14411</v>
      </c>
      <c r="D3266" s="63">
        <v>81</v>
      </c>
      <c r="E3266" s="64" t="s">
        <v>14951</v>
      </c>
    </row>
    <row r="3267" spans="1:5" ht="15" x14ac:dyDescent="0.2">
      <c r="A3267" s="60">
        <v>3266</v>
      </c>
      <c r="B3267" s="61">
        <v>17667</v>
      </c>
      <c r="C3267" s="62" t="s">
        <v>14412</v>
      </c>
      <c r="D3267" s="63">
        <v>82</v>
      </c>
      <c r="E3267" s="64" t="s">
        <v>13647</v>
      </c>
    </row>
    <row r="3268" spans="1:5" ht="15" x14ac:dyDescent="0.2">
      <c r="A3268" s="60">
        <v>3267</v>
      </c>
      <c r="B3268" s="61">
        <v>17676</v>
      </c>
      <c r="C3268" s="62" t="s">
        <v>14413</v>
      </c>
      <c r="D3268" s="63">
        <v>83</v>
      </c>
      <c r="E3268" s="64" t="s">
        <v>12144</v>
      </c>
    </row>
    <row r="3269" spans="1:5" ht="15" x14ac:dyDescent="0.2">
      <c r="A3269" s="60">
        <v>3268</v>
      </c>
      <c r="B3269" s="61">
        <v>17706</v>
      </c>
      <c r="C3269" s="62" t="s">
        <v>16708</v>
      </c>
      <c r="D3269" s="63">
        <v>84</v>
      </c>
      <c r="E3269" s="64" t="s">
        <v>12138</v>
      </c>
    </row>
    <row r="3270" spans="1:5" ht="15" x14ac:dyDescent="0.2">
      <c r="A3270" s="60">
        <v>3269</v>
      </c>
      <c r="B3270" s="61">
        <v>17781</v>
      </c>
      <c r="C3270" s="62" t="s">
        <v>14414</v>
      </c>
      <c r="D3270" s="63">
        <v>85</v>
      </c>
      <c r="E3270" s="64" t="s">
        <v>14954</v>
      </c>
    </row>
    <row r="3271" spans="1:5" ht="15" x14ac:dyDescent="0.2">
      <c r="A3271" s="60">
        <v>3270</v>
      </c>
      <c r="B3271" s="61">
        <v>17909</v>
      </c>
      <c r="C3271" s="62" t="s">
        <v>14415</v>
      </c>
      <c r="D3271" s="63">
        <v>86</v>
      </c>
      <c r="E3271" s="64" t="s">
        <v>12142</v>
      </c>
    </row>
    <row r="3272" spans="1:5" ht="15" x14ac:dyDescent="0.2">
      <c r="A3272" s="60">
        <v>3271</v>
      </c>
      <c r="B3272" s="61">
        <v>18014</v>
      </c>
      <c r="C3272" s="62" t="s">
        <v>14416</v>
      </c>
      <c r="D3272" s="63">
        <v>87</v>
      </c>
      <c r="E3272" s="64" t="s">
        <v>12136</v>
      </c>
    </row>
    <row r="3273" spans="1:5" ht="15" x14ac:dyDescent="0.2">
      <c r="A3273" s="60">
        <v>3272</v>
      </c>
      <c r="B3273" s="61">
        <v>18033</v>
      </c>
      <c r="C3273" s="62" t="s">
        <v>14417</v>
      </c>
      <c r="D3273" s="63">
        <v>88</v>
      </c>
      <c r="E3273" s="64" t="s">
        <v>12140</v>
      </c>
    </row>
    <row r="3274" spans="1:5" ht="15" x14ac:dyDescent="0.2">
      <c r="A3274" s="60">
        <v>3273</v>
      </c>
      <c r="B3274" s="61">
        <v>18382</v>
      </c>
      <c r="C3274" s="62" t="s">
        <v>14418</v>
      </c>
      <c r="D3274" s="63">
        <v>89</v>
      </c>
      <c r="E3274" s="65">
        <v>3</v>
      </c>
    </row>
    <row r="3275" spans="1:5" ht="15" x14ac:dyDescent="0.2">
      <c r="A3275" s="60">
        <v>3274</v>
      </c>
      <c r="B3275" s="61">
        <v>18412</v>
      </c>
      <c r="C3275" s="62" t="s">
        <v>11597</v>
      </c>
      <c r="D3275" s="63">
        <v>90</v>
      </c>
      <c r="E3275" s="64" t="s">
        <v>12144</v>
      </c>
    </row>
    <row r="3276" spans="1:5" ht="15" x14ac:dyDescent="0.2">
      <c r="A3276" s="60">
        <v>3275</v>
      </c>
      <c r="B3276" s="61">
        <v>18609</v>
      </c>
      <c r="C3276" s="62" t="s">
        <v>11598</v>
      </c>
      <c r="D3276" s="63">
        <v>91</v>
      </c>
      <c r="E3276" s="64" t="s">
        <v>12144</v>
      </c>
    </row>
    <row r="3277" spans="1:5" ht="15" x14ac:dyDescent="0.2">
      <c r="A3277" s="60">
        <v>3276</v>
      </c>
      <c r="B3277" s="61">
        <v>18688</v>
      </c>
      <c r="C3277" s="62" t="s">
        <v>11599</v>
      </c>
      <c r="D3277" s="63">
        <v>92</v>
      </c>
      <c r="E3277" s="64" t="s">
        <v>13651</v>
      </c>
    </row>
    <row r="3278" spans="1:5" ht="15" x14ac:dyDescent="0.2">
      <c r="A3278" s="60">
        <v>3277</v>
      </c>
      <c r="B3278" s="61">
        <v>18763</v>
      </c>
      <c r="C3278" s="62" t="s">
        <v>13451</v>
      </c>
      <c r="D3278" s="63">
        <v>93</v>
      </c>
      <c r="E3278" s="64" t="s">
        <v>13647</v>
      </c>
    </row>
    <row r="3279" spans="1:5" ht="15" x14ac:dyDescent="0.2">
      <c r="A3279" s="60">
        <v>3278</v>
      </c>
      <c r="B3279" s="61">
        <v>18917</v>
      </c>
      <c r="C3279" s="62" t="s">
        <v>10478</v>
      </c>
      <c r="D3279" s="63">
        <v>94</v>
      </c>
      <c r="E3279" s="64" t="s">
        <v>12144</v>
      </c>
    </row>
    <row r="3280" spans="1:5" ht="15" x14ac:dyDescent="0.2">
      <c r="A3280" s="60">
        <v>3279</v>
      </c>
      <c r="B3280" s="61">
        <v>18945</v>
      </c>
      <c r="C3280" s="62" t="s">
        <v>11600</v>
      </c>
      <c r="D3280" s="63">
        <v>95</v>
      </c>
      <c r="E3280" s="65">
        <v>3</v>
      </c>
    </row>
    <row r="3281" spans="1:5" ht="15" x14ac:dyDescent="0.2">
      <c r="A3281" s="60">
        <v>3280</v>
      </c>
      <c r="B3281" s="61">
        <v>19007</v>
      </c>
      <c r="C3281" s="62" t="s">
        <v>11601</v>
      </c>
      <c r="D3281" s="63">
        <v>96</v>
      </c>
      <c r="E3281" s="65">
        <v>2</v>
      </c>
    </row>
    <row r="3282" spans="1:5" ht="15" x14ac:dyDescent="0.2">
      <c r="A3282" s="60">
        <v>3281</v>
      </c>
      <c r="B3282" s="61">
        <v>19136</v>
      </c>
      <c r="C3282" s="62" t="s">
        <v>11602</v>
      </c>
      <c r="D3282" s="63">
        <v>97</v>
      </c>
      <c r="E3282" s="65">
        <v>2</v>
      </c>
    </row>
    <row r="3283" spans="1:5" ht="15" x14ac:dyDescent="0.2">
      <c r="A3283" s="60">
        <v>3282</v>
      </c>
      <c r="B3283" s="61">
        <v>19143</v>
      </c>
      <c r="C3283" s="62" t="s">
        <v>11603</v>
      </c>
      <c r="D3283" s="63">
        <v>98</v>
      </c>
      <c r="E3283" s="64" t="s">
        <v>12138</v>
      </c>
    </row>
    <row r="3284" spans="1:5" ht="15" x14ac:dyDescent="0.2">
      <c r="A3284" s="60">
        <v>3283</v>
      </c>
      <c r="B3284" s="61">
        <v>19184</v>
      </c>
      <c r="C3284" s="62" t="s">
        <v>11604</v>
      </c>
      <c r="D3284" s="63">
        <v>99</v>
      </c>
      <c r="E3284" s="64" t="s">
        <v>12159</v>
      </c>
    </row>
    <row r="3285" spans="1:5" ht="15" x14ac:dyDescent="0.2">
      <c r="A3285" s="60">
        <v>3284</v>
      </c>
      <c r="B3285" s="61">
        <v>19275</v>
      </c>
      <c r="C3285" s="66" t="s">
        <v>11605</v>
      </c>
      <c r="D3285" s="63">
        <v>100</v>
      </c>
      <c r="E3285" s="65">
        <v>2</v>
      </c>
    </row>
    <row r="3286" spans="1:5" ht="15" x14ac:dyDescent="0.2">
      <c r="A3286" s="60">
        <v>3285</v>
      </c>
      <c r="B3286" s="61">
        <v>19437</v>
      </c>
      <c r="C3286" s="62" t="s">
        <v>11606</v>
      </c>
      <c r="D3286" s="63">
        <v>101</v>
      </c>
      <c r="E3286" s="64" t="s">
        <v>14954</v>
      </c>
    </row>
    <row r="3287" spans="1:5" ht="15" x14ac:dyDescent="0.2">
      <c r="A3287" s="60">
        <v>3286</v>
      </c>
      <c r="B3287" s="61">
        <v>19464</v>
      </c>
      <c r="C3287" s="62" t="s">
        <v>11607</v>
      </c>
      <c r="D3287" s="63">
        <v>102</v>
      </c>
      <c r="E3287" s="64" t="s">
        <v>13766</v>
      </c>
    </row>
    <row r="3288" spans="1:5" ht="15" x14ac:dyDescent="0.2">
      <c r="A3288" s="60">
        <v>3287</v>
      </c>
      <c r="B3288" s="61">
        <v>19558</v>
      </c>
      <c r="C3288" s="62" t="s">
        <v>11608</v>
      </c>
      <c r="D3288" s="63">
        <v>103</v>
      </c>
      <c r="E3288" s="64" t="s">
        <v>12144</v>
      </c>
    </row>
    <row r="3289" spans="1:5" ht="15" x14ac:dyDescent="0.2">
      <c r="A3289" s="60">
        <v>3288</v>
      </c>
      <c r="B3289" s="61">
        <v>19573</v>
      </c>
      <c r="C3289" s="62" t="s">
        <v>15707</v>
      </c>
      <c r="D3289" s="63">
        <v>104</v>
      </c>
      <c r="E3289" s="64" t="s">
        <v>12140</v>
      </c>
    </row>
    <row r="3290" spans="1:5" ht="15" x14ac:dyDescent="0.2">
      <c r="A3290" s="60">
        <v>3289</v>
      </c>
      <c r="B3290" s="61">
        <v>19585</v>
      </c>
      <c r="C3290" s="62" t="s">
        <v>11609</v>
      </c>
      <c r="D3290" s="63">
        <v>105</v>
      </c>
      <c r="E3290" s="64" t="s">
        <v>14954</v>
      </c>
    </row>
    <row r="3291" spans="1:5" ht="15" x14ac:dyDescent="0.2">
      <c r="A3291" s="60">
        <v>3290</v>
      </c>
      <c r="B3291" s="61">
        <v>19586</v>
      </c>
      <c r="C3291" s="66" t="s">
        <v>11610</v>
      </c>
      <c r="D3291" s="63">
        <v>106</v>
      </c>
      <c r="E3291" s="64" t="s">
        <v>13766</v>
      </c>
    </row>
    <row r="3292" spans="1:5" ht="15" x14ac:dyDescent="0.2">
      <c r="A3292" s="60">
        <v>3291</v>
      </c>
      <c r="B3292" s="61">
        <v>19589</v>
      </c>
      <c r="C3292" s="62" t="s">
        <v>11611</v>
      </c>
      <c r="D3292" s="63">
        <v>107</v>
      </c>
      <c r="E3292" s="65">
        <v>1</v>
      </c>
    </row>
    <row r="3293" spans="1:5" ht="15" x14ac:dyDescent="0.2">
      <c r="A3293" s="60">
        <v>3292</v>
      </c>
      <c r="B3293" s="61">
        <v>19596</v>
      </c>
      <c r="C3293" s="62" t="s">
        <v>11612</v>
      </c>
      <c r="D3293" s="63">
        <v>108</v>
      </c>
      <c r="E3293" s="64" t="s">
        <v>14951</v>
      </c>
    </row>
    <row r="3294" spans="1:5" ht="15" x14ac:dyDescent="0.2">
      <c r="A3294" s="60">
        <v>3293</v>
      </c>
      <c r="B3294" s="61">
        <v>19655</v>
      </c>
      <c r="C3294" s="62" t="s">
        <v>11613</v>
      </c>
      <c r="D3294" s="63">
        <v>109</v>
      </c>
      <c r="E3294" s="65">
        <v>4</v>
      </c>
    </row>
    <row r="3295" spans="1:5" ht="15" x14ac:dyDescent="0.2">
      <c r="A3295" s="60">
        <v>3294</v>
      </c>
      <c r="B3295" s="61">
        <v>19680</v>
      </c>
      <c r="C3295" s="62" t="s">
        <v>11614</v>
      </c>
      <c r="D3295" s="63">
        <v>110</v>
      </c>
      <c r="E3295" s="64" t="s">
        <v>13766</v>
      </c>
    </row>
    <row r="3296" spans="1:5" ht="15" x14ac:dyDescent="0.2">
      <c r="A3296" s="60">
        <v>3295</v>
      </c>
      <c r="B3296" s="61">
        <v>19950</v>
      </c>
      <c r="C3296" s="62" t="s">
        <v>11615</v>
      </c>
      <c r="D3296" s="63">
        <v>111</v>
      </c>
      <c r="E3296" s="65">
        <v>2</v>
      </c>
    </row>
    <row r="3297" spans="1:5" ht="15" x14ac:dyDescent="0.2">
      <c r="A3297" s="60">
        <v>3296</v>
      </c>
      <c r="B3297" s="61">
        <v>10306</v>
      </c>
      <c r="C3297" s="62" t="s">
        <v>11616</v>
      </c>
      <c r="D3297" s="63">
        <v>112</v>
      </c>
      <c r="E3297" s="65">
        <v>3</v>
      </c>
    </row>
    <row r="3298" spans="1:5" ht="15" x14ac:dyDescent="0.2">
      <c r="A3298" s="60">
        <v>3297</v>
      </c>
      <c r="B3298" s="61">
        <v>11576</v>
      </c>
      <c r="C3298" s="62" t="s">
        <v>11617</v>
      </c>
      <c r="D3298" s="63">
        <v>113</v>
      </c>
      <c r="E3298" s="65">
        <v>4</v>
      </c>
    </row>
    <row r="3299" spans="1:5" ht="15" x14ac:dyDescent="0.2">
      <c r="A3299" s="60">
        <v>3298</v>
      </c>
      <c r="B3299" s="61">
        <v>12114</v>
      </c>
      <c r="C3299" s="62" t="s">
        <v>11618</v>
      </c>
      <c r="D3299" s="63">
        <v>114</v>
      </c>
      <c r="E3299" s="65">
        <v>2</v>
      </c>
    </row>
    <row r="3300" spans="1:5" ht="15" x14ac:dyDescent="0.2">
      <c r="A3300" s="60">
        <v>3299</v>
      </c>
      <c r="B3300" s="61">
        <v>15056</v>
      </c>
      <c r="C3300" s="62" t="s">
        <v>11619</v>
      </c>
      <c r="D3300" s="63">
        <v>115</v>
      </c>
      <c r="E3300" s="64" t="s">
        <v>12146</v>
      </c>
    </row>
    <row r="3301" spans="1:5" ht="15" x14ac:dyDescent="0.2">
      <c r="A3301" s="60">
        <v>3300</v>
      </c>
      <c r="B3301" s="61">
        <v>15499</v>
      </c>
      <c r="C3301" s="62" t="s">
        <v>11620</v>
      </c>
      <c r="D3301" s="63">
        <v>116</v>
      </c>
      <c r="E3301" s="64" t="s">
        <v>12146</v>
      </c>
    </row>
    <row r="3302" spans="1:5" ht="15" x14ac:dyDescent="0.2">
      <c r="A3302" s="60">
        <v>3301</v>
      </c>
      <c r="B3302" s="61">
        <v>15978</v>
      </c>
      <c r="C3302" s="66" t="s">
        <v>11621</v>
      </c>
      <c r="D3302" s="63">
        <v>117</v>
      </c>
      <c r="E3302" s="65">
        <v>4</v>
      </c>
    </row>
    <row r="3303" spans="1:5" ht="15" x14ac:dyDescent="0.2">
      <c r="A3303" s="60">
        <v>3302</v>
      </c>
      <c r="B3303" s="61">
        <v>16029</v>
      </c>
      <c r="C3303" s="66" t="s">
        <v>11622</v>
      </c>
      <c r="D3303" s="63">
        <v>118</v>
      </c>
      <c r="E3303" s="65">
        <v>4</v>
      </c>
    </row>
    <row r="3304" spans="1:5" ht="15" x14ac:dyDescent="0.2">
      <c r="A3304" s="60">
        <v>3303</v>
      </c>
      <c r="B3304" s="61">
        <v>16157</v>
      </c>
      <c r="C3304" s="62" t="s">
        <v>11623</v>
      </c>
      <c r="D3304" s="63">
        <v>119</v>
      </c>
      <c r="E3304" s="65">
        <v>3</v>
      </c>
    </row>
    <row r="3305" spans="1:5" ht="15" x14ac:dyDescent="0.2">
      <c r="A3305" s="60">
        <v>3304</v>
      </c>
      <c r="B3305" s="61">
        <v>16179</v>
      </c>
      <c r="C3305" s="66" t="s">
        <v>11624</v>
      </c>
      <c r="D3305" s="63">
        <v>120</v>
      </c>
      <c r="E3305" s="65">
        <v>4</v>
      </c>
    </row>
    <row r="3306" spans="1:5" ht="15" x14ac:dyDescent="0.2">
      <c r="A3306" s="60">
        <v>3305</v>
      </c>
      <c r="B3306" s="61">
        <v>17717</v>
      </c>
      <c r="C3306" s="62" t="s">
        <v>11625</v>
      </c>
      <c r="D3306" s="63">
        <v>121</v>
      </c>
      <c r="E3306" s="65">
        <v>2</v>
      </c>
    </row>
    <row r="3307" spans="1:5" ht="15" x14ac:dyDescent="0.2">
      <c r="A3307" s="60">
        <v>3306</v>
      </c>
      <c r="B3307" s="61">
        <v>14518</v>
      </c>
      <c r="C3307" s="62" t="s">
        <v>11861</v>
      </c>
      <c r="D3307" s="63">
        <v>122</v>
      </c>
      <c r="E3307" s="65">
        <v>2</v>
      </c>
    </row>
    <row r="3308" spans="1:5" ht="15" x14ac:dyDescent="0.2">
      <c r="A3308" s="60">
        <v>3307</v>
      </c>
      <c r="B3308" s="61">
        <v>15691</v>
      </c>
      <c r="C3308" s="62" t="s">
        <v>11862</v>
      </c>
      <c r="D3308" s="63">
        <v>123</v>
      </c>
      <c r="E3308" s="64" t="s">
        <v>12140</v>
      </c>
    </row>
    <row r="3309" spans="1:5" ht="15" x14ac:dyDescent="0.2">
      <c r="A3309" s="60">
        <v>3308</v>
      </c>
      <c r="B3309" s="61">
        <v>15984</v>
      </c>
      <c r="C3309" s="62" t="s">
        <v>11863</v>
      </c>
      <c r="D3309" s="63">
        <v>124</v>
      </c>
      <c r="E3309" s="65">
        <v>4</v>
      </c>
    </row>
    <row r="3310" spans="1:5" ht="15" x14ac:dyDescent="0.2">
      <c r="A3310" s="60">
        <v>3309</v>
      </c>
      <c r="B3310" s="61">
        <v>16302</v>
      </c>
      <c r="C3310" s="62" t="s">
        <v>11864</v>
      </c>
      <c r="D3310" s="63">
        <v>125</v>
      </c>
      <c r="E3310" s="64" t="s">
        <v>12159</v>
      </c>
    </row>
    <row r="3311" spans="1:5" ht="15" x14ac:dyDescent="0.2">
      <c r="A3311" s="60">
        <v>3310</v>
      </c>
      <c r="B3311" s="61">
        <v>17073</v>
      </c>
      <c r="C3311" s="62" t="s">
        <v>12877</v>
      </c>
      <c r="D3311" s="63">
        <v>126</v>
      </c>
      <c r="E3311" s="65">
        <v>2</v>
      </c>
    </row>
    <row r="3312" spans="1:5" ht="15" x14ac:dyDescent="0.2">
      <c r="A3312" s="60">
        <v>3311</v>
      </c>
      <c r="B3312" s="61">
        <v>17446</v>
      </c>
      <c r="C3312" s="62" t="s">
        <v>11865</v>
      </c>
      <c r="D3312" s="63">
        <v>127</v>
      </c>
      <c r="E3312" s="64" t="s">
        <v>12146</v>
      </c>
    </row>
    <row r="3313" spans="1:5" ht="15" x14ac:dyDescent="0.2">
      <c r="A3313" s="60">
        <v>3312</v>
      </c>
      <c r="B3313" s="61">
        <v>18194</v>
      </c>
      <c r="C3313" s="62" t="s">
        <v>10495</v>
      </c>
      <c r="D3313" s="63">
        <v>128</v>
      </c>
      <c r="E3313" s="65">
        <v>2</v>
      </c>
    </row>
    <row r="3314" spans="1:5" ht="15" x14ac:dyDescent="0.2">
      <c r="A3314" s="60">
        <v>3313</v>
      </c>
      <c r="B3314" s="61">
        <v>10937</v>
      </c>
      <c r="C3314" s="62" t="s">
        <v>10496</v>
      </c>
      <c r="D3314" s="63">
        <v>129</v>
      </c>
      <c r="E3314" s="64" t="s">
        <v>12144</v>
      </c>
    </row>
    <row r="3315" spans="1:5" ht="15" x14ac:dyDescent="0.2">
      <c r="A3315" s="60">
        <v>3314</v>
      </c>
      <c r="B3315" s="61">
        <v>11088</v>
      </c>
      <c r="C3315" s="62" t="s">
        <v>10497</v>
      </c>
      <c r="D3315" s="63">
        <v>130</v>
      </c>
      <c r="E3315" s="64" t="s">
        <v>12146</v>
      </c>
    </row>
    <row r="3316" spans="1:5" ht="15" x14ac:dyDescent="0.2">
      <c r="A3316" s="60">
        <v>3315</v>
      </c>
      <c r="B3316" s="61">
        <v>11973</v>
      </c>
      <c r="C3316" s="62" t="s">
        <v>10498</v>
      </c>
      <c r="D3316" s="63">
        <v>131</v>
      </c>
      <c r="E3316" s="64" t="s">
        <v>12140</v>
      </c>
    </row>
    <row r="3317" spans="1:5" ht="15" x14ac:dyDescent="0.2">
      <c r="A3317" s="60">
        <v>3316</v>
      </c>
      <c r="B3317" s="61">
        <v>12194</v>
      </c>
      <c r="C3317" s="62" t="s">
        <v>10499</v>
      </c>
      <c r="D3317" s="63">
        <v>132</v>
      </c>
      <c r="E3317" s="65">
        <v>3</v>
      </c>
    </row>
    <row r="3318" spans="1:5" ht="15" x14ac:dyDescent="0.2">
      <c r="A3318" s="60">
        <v>3317</v>
      </c>
      <c r="B3318" s="61">
        <v>12208</v>
      </c>
      <c r="C3318" s="62" t="s">
        <v>10500</v>
      </c>
      <c r="D3318" s="63">
        <v>133</v>
      </c>
      <c r="E3318" s="65">
        <v>3</v>
      </c>
    </row>
    <row r="3319" spans="1:5" ht="15" x14ac:dyDescent="0.2">
      <c r="A3319" s="60">
        <v>3318</v>
      </c>
      <c r="B3319" s="61">
        <v>12210</v>
      </c>
      <c r="C3319" s="62" t="s">
        <v>10501</v>
      </c>
      <c r="D3319" s="63">
        <v>134</v>
      </c>
      <c r="E3319" s="65">
        <v>5</v>
      </c>
    </row>
    <row r="3320" spans="1:5" ht="15" x14ac:dyDescent="0.2">
      <c r="A3320" s="60">
        <v>3319</v>
      </c>
      <c r="B3320" s="61">
        <v>12710</v>
      </c>
      <c r="C3320" s="62" t="s">
        <v>16440</v>
      </c>
      <c r="D3320" s="63">
        <v>135</v>
      </c>
      <c r="E3320" s="64" t="s">
        <v>12146</v>
      </c>
    </row>
    <row r="3321" spans="1:5" ht="15" x14ac:dyDescent="0.2">
      <c r="A3321" s="60">
        <v>3320</v>
      </c>
      <c r="B3321" s="61">
        <v>12811</v>
      </c>
      <c r="C3321" s="62" t="s">
        <v>10502</v>
      </c>
      <c r="D3321" s="63">
        <v>136</v>
      </c>
      <c r="E3321" s="64" t="s">
        <v>13766</v>
      </c>
    </row>
    <row r="3322" spans="1:5" ht="15" x14ac:dyDescent="0.2">
      <c r="A3322" s="60">
        <v>3321</v>
      </c>
      <c r="B3322" s="61">
        <v>14123</v>
      </c>
      <c r="C3322" s="62" t="s">
        <v>10503</v>
      </c>
      <c r="D3322" s="63">
        <v>137</v>
      </c>
      <c r="E3322" s="65">
        <v>2</v>
      </c>
    </row>
    <row r="3323" spans="1:5" ht="15" x14ac:dyDescent="0.2">
      <c r="A3323" s="60">
        <v>3322</v>
      </c>
      <c r="B3323" s="61">
        <v>14536</v>
      </c>
      <c r="C3323" s="62" t="s">
        <v>10504</v>
      </c>
      <c r="D3323" s="63">
        <v>138</v>
      </c>
      <c r="E3323" s="64" t="s">
        <v>14951</v>
      </c>
    </row>
    <row r="3324" spans="1:5" ht="15" x14ac:dyDescent="0.2">
      <c r="A3324" s="60">
        <v>3323</v>
      </c>
      <c r="B3324" s="61">
        <v>14783</v>
      </c>
      <c r="C3324" s="62" t="s">
        <v>10505</v>
      </c>
      <c r="D3324" s="63">
        <v>139</v>
      </c>
      <c r="E3324" s="64" t="s">
        <v>12106</v>
      </c>
    </row>
    <row r="3325" spans="1:5" ht="15" x14ac:dyDescent="0.2">
      <c r="A3325" s="60">
        <v>3324</v>
      </c>
      <c r="B3325" s="61">
        <v>14790</v>
      </c>
      <c r="C3325" s="62" t="s">
        <v>10506</v>
      </c>
      <c r="D3325" s="63">
        <v>140</v>
      </c>
      <c r="E3325" s="65">
        <v>2</v>
      </c>
    </row>
    <row r="3326" spans="1:5" ht="15" x14ac:dyDescent="0.2">
      <c r="A3326" s="60">
        <v>3325</v>
      </c>
      <c r="B3326" s="61">
        <v>15600</v>
      </c>
      <c r="C3326" s="62" t="s">
        <v>10507</v>
      </c>
      <c r="D3326" s="63">
        <v>141</v>
      </c>
      <c r="E3326" s="65">
        <v>5</v>
      </c>
    </row>
    <row r="3327" spans="1:5" ht="15" x14ac:dyDescent="0.2">
      <c r="A3327" s="60">
        <v>3326</v>
      </c>
      <c r="B3327" s="61">
        <v>15703</v>
      </c>
      <c r="C3327" s="62" t="s">
        <v>10508</v>
      </c>
      <c r="D3327" s="63">
        <v>142</v>
      </c>
      <c r="E3327" s="64" t="s">
        <v>12146</v>
      </c>
    </row>
    <row r="3328" spans="1:5" ht="15" x14ac:dyDescent="0.2">
      <c r="A3328" s="60">
        <v>3327</v>
      </c>
      <c r="B3328" s="61">
        <v>15794</v>
      </c>
      <c r="C3328" s="62" t="s">
        <v>10509</v>
      </c>
      <c r="D3328" s="63">
        <v>143</v>
      </c>
      <c r="E3328" s="65">
        <v>3</v>
      </c>
    </row>
    <row r="3329" spans="1:5" ht="15" x14ac:dyDescent="0.2">
      <c r="A3329" s="60">
        <v>3328</v>
      </c>
      <c r="B3329" s="61">
        <v>16505</v>
      </c>
      <c r="C3329" s="62" t="s">
        <v>9980</v>
      </c>
      <c r="D3329" s="63">
        <v>144</v>
      </c>
      <c r="E3329" s="65">
        <v>2</v>
      </c>
    </row>
    <row r="3330" spans="1:5" ht="15" x14ac:dyDescent="0.2">
      <c r="A3330" s="60">
        <v>3329</v>
      </c>
      <c r="B3330" s="61">
        <v>17121</v>
      </c>
      <c r="C3330" s="62" t="s">
        <v>10510</v>
      </c>
      <c r="D3330" s="63">
        <v>145</v>
      </c>
      <c r="E3330" s="64" t="s">
        <v>12144</v>
      </c>
    </row>
    <row r="3331" spans="1:5" ht="15" x14ac:dyDescent="0.2">
      <c r="A3331" s="60">
        <v>3330</v>
      </c>
      <c r="B3331" s="61">
        <v>17399</v>
      </c>
      <c r="C3331" s="62" t="s">
        <v>10511</v>
      </c>
      <c r="D3331" s="63">
        <v>146</v>
      </c>
      <c r="E3331" s="65">
        <v>4</v>
      </c>
    </row>
    <row r="3332" spans="1:5" ht="15" x14ac:dyDescent="0.2">
      <c r="A3332" s="60">
        <v>3331</v>
      </c>
      <c r="B3332" s="61">
        <v>18669</v>
      </c>
      <c r="C3332" s="62" t="s">
        <v>10512</v>
      </c>
      <c r="D3332" s="63">
        <v>147</v>
      </c>
      <c r="E3332" s="64" t="s">
        <v>14951</v>
      </c>
    </row>
    <row r="3333" spans="1:5" ht="15" x14ac:dyDescent="0.2">
      <c r="A3333" s="60">
        <v>3332</v>
      </c>
      <c r="B3333" s="61">
        <v>18912</v>
      </c>
      <c r="C3333" s="62" t="s">
        <v>10513</v>
      </c>
      <c r="D3333" s="63">
        <v>148</v>
      </c>
      <c r="E3333" s="64" t="s">
        <v>14951</v>
      </c>
    </row>
    <row r="3334" spans="1:5" ht="15" x14ac:dyDescent="0.2">
      <c r="A3334" s="60">
        <v>3333</v>
      </c>
      <c r="B3334" s="61">
        <v>11363</v>
      </c>
      <c r="C3334" s="62" t="s">
        <v>10514</v>
      </c>
      <c r="D3334" s="63">
        <v>149</v>
      </c>
      <c r="E3334" s="65">
        <v>3</v>
      </c>
    </row>
    <row r="3335" spans="1:5" ht="15" x14ac:dyDescent="0.2">
      <c r="A3335" s="60">
        <v>3334</v>
      </c>
      <c r="B3335" s="61">
        <v>12205</v>
      </c>
      <c r="C3335" s="62" t="s">
        <v>10515</v>
      </c>
      <c r="D3335" s="63">
        <v>150</v>
      </c>
      <c r="E3335" s="65">
        <v>3</v>
      </c>
    </row>
    <row r="3336" spans="1:5" ht="15" x14ac:dyDescent="0.2">
      <c r="A3336" s="60">
        <v>3335</v>
      </c>
      <c r="B3336" s="61">
        <v>12207</v>
      </c>
      <c r="C3336" s="62" t="s">
        <v>10516</v>
      </c>
      <c r="D3336" s="63">
        <v>151</v>
      </c>
      <c r="E3336" s="64" t="s">
        <v>12144</v>
      </c>
    </row>
    <row r="3337" spans="1:5" ht="15" x14ac:dyDescent="0.2">
      <c r="A3337" s="60">
        <v>3336</v>
      </c>
      <c r="B3337" s="61">
        <v>14762</v>
      </c>
      <c r="C3337" s="62" t="s">
        <v>10517</v>
      </c>
      <c r="D3337" s="63">
        <v>152</v>
      </c>
      <c r="E3337" s="65">
        <v>2</v>
      </c>
    </row>
    <row r="3338" spans="1:5" ht="15" x14ac:dyDescent="0.2">
      <c r="A3338" s="60">
        <v>3337</v>
      </c>
      <c r="B3338" s="61">
        <v>15647</v>
      </c>
      <c r="C3338" s="62" t="s">
        <v>10518</v>
      </c>
      <c r="D3338" s="63">
        <v>153</v>
      </c>
      <c r="E3338" s="65">
        <v>4</v>
      </c>
    </row>
    <row r="3339" spans="1:5" ht="15" x14ac:dyDescent="0.2">
      <c r="A3339" s="60">
        <v>3338</v>
      </c>
      <c r="B3339" s="61">
        <v>15986</v>
      </c>
      <c r="C3339" s="62" t="s">
        <v>11863</v>
      </c>
      <c r="D3339" s="63">
        <v>154</v>
      </c>
      <c r="E3339" s="65">
        <v>3</v>
      </c>
    </row>
    <row r="3340" spans="1:5" ht="15" x14ac:dyDescent="0.2">
      <c r="A3340" s="60">
        <v>3339</v>
      </c>
      <c r="B3340" s="61">
        <v>16000</v>
      </c>
      <c r="C3340" s="62" t="s">
        <v>10519</v>
      </c>
      <c r="D3340" s="63">
        <v>155</v>
      </c>
      <c r="E3340" s="64" t="s">
        <v>12146</v>
      </c>
    </row>
    <row r="3341" spans="1:5" ht="15" x14ac:dyDescent="0.2">
      <c r="A3341" s="60">
        <v>3340</v>
      </c>
      <c r="B3341" s="61">
        <v>16183</v>
      </c>
      <c r="C3341" s="62" t="s">
        <v>10520</v>
      </c>
      <c r="D3341" s="63">
        <v>156</v>
      </c>
      <c r="E3341" s="65">
        <v>3</v>
      </c>
    </row>
    <row r="3342" spans="1:5" ht="15" x14ac:dyDescent="0.2">
      <c r="A3342" s="60">
        <v>3341</v>
      </c>
      <c r="B3342" s="61">
        <v>16411</v>
      </c>
      <c r="C3342" s="62" t="s">
        <v>10521</v>
      </c>
      <c r="D3342" s="63">
        <v>157</v>
      </c>
      <c r="E3342" s="65">
        <v>1</v>
      </c>
    </row>
    <row r="3343" spans="1:5" ht="15" x14ac:dyDescent="0.2">
      <c r="A3343" s="60">
        <v>3342</v>
      </c>
      <c r="B3343" s="61">
        <v>16736</v>
      </c>
      <c r="C3343" s="62" t="s">
        <v>10522</v>
      </c>
      <c r="D3343" s="63">
        <v>158</v>
      </c>
      <c r="E3343" s="65">
        <v>1</v>
      </c>
    </row>
    <row r="3344" spans="1:5" ht="15" x14ac:dyDescent="0.2">
      <c r="A3344" s="60">
        <v>3343</v>
      </c>
      <c r="B3344" s="61">
        <v>17397</v>
      </c>
      <c r="C3344" s="62" t="s">
        <v>10523</v>
      </c>
      <c r="D3344" s="63">
        <v>159</v>
      </c>
      <c r="E3344" s="65">
        <v>3</v>
      </c>
    </row>
    <row r="3345" spans="1:5" ht="15" x14ac:dyDescent="0.2">
      <c r="A3345" s="60">
        <v>3344</v>
      </c>
      <c r="B3345" s="61">
        <v>17678</v>
      </c>
      <c r="C3345" s="62" t="s">
        <v>10524</v>
      </c>
      <c r="D3345" s="63">
        <v>160</v>
      </c>
      <c r="E3345" s="64" t="s">
        <v>12144</v>
      </c>
    </row>
    <row r="3346" spans="1:5" ht="15" x14ac:dyDescent="0.2">
      <c r="A3346" s="60">
        <v>3345</v>
      </c>
      <c r="B3346" s="61">
        <v>19119</v>
      </c>
      <c r="C3346" s="62" t="s">
        <v>10525</v>
      </c>
      <c r="D3346" s="63">
        <v>161</v>
      </c>
      <c r="E3346" s="65">
        <v>2</v>
      </c>
    </row>
    <row r="3347" spans="1:5" ht="15" x14ac:dyDescent="0.2">
      <c r="A3347" s="60">
        <v>3346</v>
      </c>
      <c r="B3347" s="61">
        <v>19272</v>
      </c>
      <c r="C3347" s="62" t="s">
        <v>10526</v>
      </c>
      <c r="D3347" s="63">
        <v>162</v>
      </c>
      <c r="E3347" s="65">
        <v>2</v>
      </c>
    </row>
    <row r="3348" spans="1:5" ht="15" x14ac:dyDescent="0.2">
      <c r="A3348" s="60">
        <v>3347</v>
      </c>
      <c r="B3348" s="61">
        <v>19720</v>
      </c>
      <c r="C3348" s="62" t="s">
        <v>10527</v>
      </c>
      <c r="D3348" s="63">
        <v>163</v>
      </c>
      <c r="E3348" s="64" t="s">
        <v>13647</v>
      </c>
    </row>
    <row r="3349" spans="1:5" ht="15" x14ac:dyDescent="0.2">
      <c r="A3349" s="60">
        <v>3348</v>
      </c>
      <c r="B3349" s="61">
        <v>10003</v>
      </c>
      <c r="C3349" s="62" t="s">
        <v>10528</v>
      </c>
      <c r="D3349" s="63">
        <v>164</v>
      </c>
      <c r="E3349" s="64" t="s">
        <v>12159</v>
      </c>
    </row>
    <row r="3350" spans="1:5" ht="15" x14ac:dyDescent="0.2">
      <c r="A3350" s="60">
        <v>3349</v>
      </c>
      <c r="B3350" s="61">
        <v>14826</v>
      </c>
      <c r="C3350" s="62" t="s">
        <v>10529</v>
      </c>
      <c r="D3350" s="63">
        <v>165</v>
      </c>
      <c r="E3350" s="65">
        <v>3</v>
      </c>
    </row>
    <row r="3351" spans="1:5" ht="15" x14ac:dyDescent="0.2">
      <c r="A3351" s="60">
        <v>3350</v>
      </c>
      <c r="B3351" s="61">
        <v>14841</v>
      </c>
      <c r="C3351" s="62" t="s">
        <v>11894</v>
      </c>
      <c r="D3351" s="63">
        <v>166</v>
      </c>
      <c r="E3351" s="65">
        <v>3</v>
      </c>
    </row>
    <row r="3352" spans="1:5" ht="15" x14ac:dyDescent="0.2">
      <c r="A3352" s="60">
        <v>3351</v>
      </c>
      <c r="B3352" s="61">
        <v>16509</v>
      </c>
      <c r="C3352" s="62" t="s">
        <v>11895</v>
      </c>
      <c r="D3352" s="63">
        <v>167</v>
      </c>
      <c r="E3352" s="64" t="s">
        <v>12146</v>
      </c>
    </row>
    <row r="3353" spans="1:5" ht="15" x14ac:dyDescent="0.2">
      <c r="A3353" s="60">
        <v>3352</v>
      </c>
      <c r="B3353" s="61">
        <v>17781</v>
      </c>
      <c r="C3353" s="62" t="s">
        <v>11896</v>
      </c>
      <c r="D3353" s="63">
        <v>168</v>
      </c>
      <c r="E3353" s="64" t="s">
        <v>13802</v>
      </c>
    </row>
    <row r="3354" spans="1:5" ht="15" x14ac:dyDescent="0.2">
      <c r="A3354" s="60">
        <v>3353</v>
      </c>
      <c r="B3354" s="61">
        <v>10253</v>
      </c>
      <c r="C3354" s="62" t="s">
        <v>11897</v>
      </c>
      <c r="D3354" s="63">
        <v>169</v>
      </c>
      <c r="E3354" s="65">
        <v>2</v>
      </c>
    </row>
    <row r="3355" spans="1:5" ht="15" x14ac:dyDescent="0.2">
      <c r="A3355" s="60">
        <v>3354</v>
      </c>
      <c r="B3355" s="61">
        <v>10312</v>
      </c>
      <c r="C3355" s="62" t="s">
        <v>11898</v>
      </c>
      <c r="D3355" s="63">
        <v>170</v>
      </c>
      <c r="E3355" s="65">
        <v>2</v>
      </c>
    </row>
    <row r="3356" spans="1:5" ht="15" x14ac:dyDescent="0.2">
      <c r="A3356" s="60">
        <v>3355</v>
      </c>
      <c r="B3356" s="61">
        <v>12203</v>
      </c>
      <c r="C3356" s="62" t="s">
        <v>11899</v>
      </c>
      <c r="D3356" s="63">
        <v>171</v>
      </c>
      <c r="E3356" s="65">
        <v>4</v>
      </c>
    </row>
    <row r="3357" spans="1:5" ht="15" x14ac:dyDescent="0.2">
      <c r="A3357" s="60">
        <v>3356</v>
      </c>
      <c r="B3357" s="61">
        <v>12646</v>
      </c>
      <c r="C3357" s="62" t="s">
        <v>11900</v>
      </c>
      <c r="D3357" s="63">
        <v>172</v>
      </c>
      <c r="E3357" s="65">
        <v>2</v>
      </c>
    </row>
    <row r="3358" spans="1:5" ht="15" x14ac:dyDescent="0.2">
      <c r="A3358" s="60">
        <v>3357</v>
      </c>
      <c r="B3358" s="61">
        <v>12819</v>
      </c>
      <c r="C3358" s="62" t="s">
        <v>11901</v>
      </c>
      <c r="D3358" s="63">
        <v>173</v>
      </c>
      <c r="E3358" s="64" t="s">
        <v>13766</v>
      </c>
    </row>
    <row r="3359" spans="1:5" ht="15" x14ac:dyDescent="0.2">
      <c r="A3359" s="60">
        <v>3358</v>
      </c>
      <c r="B3359" s="61">
        <v>12821</v>
      </c>
      <c r="C3359" s="62" t="s">
        <v>11902</v>
      </c>
      <c r="D3359" s="63">
        <v>174</v>
      </c>
      <c r="E3359" s="65">
        <v>2</v>
      </c>
    </row>
    <row r="3360" spans="1:5" ht="15" x14ac:dyDescent="0.2">
      <c r="A3360" s="60">
        <v>3359</v>
      </c>
      <c r="B3360" s="61">
        <v>13273</v>
      </c>
      <c r="C3360" s="62" t="s">
        <v>11903</v>
      </c>
      <c r="D3360" s="63">
        <v>175</v>
      </c>
      <c r="E3360" s="64" t="s">
        <v>12146</v>
      </c>
    </row>
    <row r="3361" spans="1:5" ht="15" x14ac:dyDescent="0.2">
      <c r="A3361" s="60">
        <v>3360</v>
      </c>
      <c r="B3361" s="61">
        <v>14532</v>
      </c>
      <c r="C3361" s="62" t="s">
        <v>11904</v>
      </c>
      <c r="D3361" s="63">
        <v>176</v>
      </c>
      <c r="E3361" s="65">
        <v>2</v>
      </c>
    </row>
    <row r="3362" spans="1:5" ht="15" x14ac:dyDescent="0.2">
      <c r="A3362" s="60">
        <v>3361</v>
      </c>
      <c r="B3362" s="61">
        <v>14777</v>
      </c>
      <c r="C3362" s="62" t="s">
        <v>11905</v>
      </c>
      <c r="D3362" s="63">
        <v>177</v>
      </c>
      <c r="E3362" s="65">
        <v>1</v>
      </c>
    </row>
    <row r="3363" spans="1:5" ht="15" x14ac:dyDescent="0.2">
      <c r="A3363" s="60">
        <v>3362</v>
      </c>
      <c r="B3363" s="61">
        <v>16296</v>
      </c>
      <c r="C3363" s="62" t="s">
        <v>11906</v>
      </c>
      <c r="D3363" s="63">
        <v>178</v>
      </c>
      <c r="E3363" s="65">
        <v>3</v>
      </c>
    </row>
    <row r="3364" spans="1:5" ht="15" x14ac:dyDescent="0.2">
      <c r="A3364" s="60">
        <v>3363</v>
      </c>
      <c r="B3364" s="61">
        <v>16371</v>
      </c>
      <c r="C3364" s="62" t="s">
        <v>11907</v>
      </c>
      <c r="D3364" s="63">
        <v>179</v>
      </c>
      <c r="E3364" s="65">
        <v>2</v>
      </c>
    </row>
    <row r="3365" spans="1:5" ht="15" x14ac:dyDescent="0.2">
      <c r="A3365" s="60">
        <v>3364</v>
      </c>
      <c r="B3365" s="61">
        <v>17152</v>
      </c>
      <c r="C3365" s="62" t="s">
        <v>11908</v>
      </c>
      <c r="D3365" s="63">
        <v>180</v>
      </c>
      <c r="E3365" s="65">
        <v>4</v>
      </c>
    </row>
    <row r="3366" spans="1:5" ht="15" x14ac:dyDescent="0.2">
      <c r="A3366" s="60">
        <v>3365</v>
      </c>
      <c r="B3366" s="61">
        <v>17349</v>
      </c>
      <c r="C3366" s="62" t="s">
        <v>11909</v>
      </c>
      <c r="D3366" s="63">
        <v>181</v>
      </c>
      <c r="E3366" s="65">
        <v>1</v>
      </c>
    </row>
    <row r="3367" spans="1:5" ht="15" x14ac:dyDescent="0.2">
      <c r="A3367" s="60">
        <v>3366</v>
      </c>
      <c r="B3367" s="61">
        <v>18962</v>
      </c>
      <c r="C3367" s="62" t="s">
        <v>11910</v>
      </c>
      <c r="D3367" s="63">
        <v>182</v>
      </c>
      <c r="E3367" s="64" t="s">
        <v>12144</v>
      </c>
    </row>
    <row r="3368" spans="1:5" ht="15" x14ac:dyDescent="0.2">
      <c r="A3368" s="60">
        <v>3367</v>
      </c>
      <c r="B3368" s="61">
        <v>19064</v>
      </c>
      <c r="C3368" s="66" t="s">
        <v>11911</v>
      </c>
      <c r="D3368" s="63">
        <v>183</v>
      </c>
      <c r="E3368" s="65">
        <v>3</v>
      </c>
    </row>
    <row r="3369" spans="1:5" ht="15" x14ac:dyDescent="0.2">
      <c r="A3369" s="60">
        <v>3368</v>
      </c>
      <c r="B3369" s="61">
        <v>19566</v>
      </c>
      <c r="C3369" s="62" t="s">
        <v>9930</v>
      </c>
      <c r="D3369" s="63">
        <v>184</v>
      </c>
      <c r="E3369" s="65">
        <v>1</v>
      </c>
    </row>
    <row r="3370" spans="1:5" ht="15" x14ac:dyDescent="0.2">
      <c r="A3370" s="60">
        <v>3369</v>
      </c>
      <c r="B3370" s="61">
        <v>10109</v>
      </c>
      <c r="C3370" s="62" t="s">
        <v>9931</v>
      </c>
      <c r="D3370" s="63">
        <v>185</v>
      </c>
      <c r="E3370" s="65">
        <v>3</v>
      </c>
    </row>
    <row r="3371" spans="1:5" ht="15" x14ac:dyDescent="0.2">
      <c r="A3371" s="60">
        <v>3370</v>
      </c>
      <c r="B3371" s="61">
        <v>11602</v>
      </c>
      <c r="C3371" s="62" t="s">
        <v>9932</v>
      </c>
      <c r="D3371" s="63">
        <v>186</v>
      </c>
      <c r="E3371" s="64" t="s">
        <v>12138</v>
      </c>
    </row>
    <row r="3372" spans="1:5" ht="15" x14ac:dyDescent="0.2">
      <c r="A3372" s="60">
        <v>3371</v>
      </c>
      <c r="B3372" s="61">
        <v>12743</v>
      </c>
      <c r="C3372" s="62" t="s">
        <v>9933</v>
      </c>
      <c r="D3372" s="63">
        <v>187</v>
      </c>
      <c r="E3372" s="65">
        <v>4</v>
      </c>
    </row>
    <row r="3373" spans="1:5" ht="15" x14ac:dyDescent="0.2">
      <c r="A3373" s="60">
        <v>3372</v>
      </c>
      <c r="B3373" s="61">
        <v>14070</v>
      </c>
      <c r="C3373" s="66" t="s">
        <v>9934</v>
      </c>
      <c r="D3373" s="63">
        <v>188</v>
      </c>
      <c r="E3373" s="64" t="s">
        <v>13680</v>
      </c>
    </row>
    <row r="3374" spans="1:5" ht="15" x14ac:dyDescent="0.2">
      <c r="A3374" s="60">
        <v>3373</v>
      </c>
      <c r="B3374" s="61">
        <v>14796</v>
      </c>
      <c r="C3374" s="62" t="s">
        <v>9935</v>
      </c>
      <c r="D3374" s="63">
        <v>189</v>
      </c>
      <c r="E3374" s="65">
        <v>2</v>
      </c>
    </row>
    <row r="3375" spans="1:5" ht="15" x14ac:dyDescent="0.2">
      <c r="A3375" s="60">
        <v>3374</v>
      </c>
      <c r="B3375" s="61">
        <v>14816</v>
      </c>
      <c r="C3375" s="62" t="s">
        <v>9936</v>
      </c>
      <c r="D3375" s="63">
        <v>190</v>
      </c>
      <c r="E3375" s="65">
        <v>5</v>
      </c>
    </row>
    <row r="3376" spans="1:5" ht="15" x14ac:dyDescent="0.2">
      <c r="A3376" s="60">
        <v>3375</v>
      </c>
      <c r="B3376" s="61">
        <v>16306</v>
      </c>
      <c r="C3376" s="62" t="s">
        <v>9937</v>
      </c>
      <c r="D3376" s="63">
        <v>191</v>
      </c>
      <c r="E3376" s="64" t="s">
        <v>12140</v>
      </c>
    </row>
    <row r="3377" spans="1:5" ht="15" x14ac:dyDescent="0.2">
      <c r="A3377" s="60">
        <v>3376</v>
      </c>
      <c r="B3377" s="61">
        <v>16948</v>
      </c>
      <c r="C3377" s="62" t="s">
        <v>9938</v>
      </c>
      <c r="D3377" s="63">
        <v>192</v>
      </c>
      <c r="E3377" s="65">
        <v>4</v>
      </c>
    </row>
    <row r="3378" spans="1:5" ht="15" x14ac:dyDescent="0.2">
      <c r="A3378" s="60">
        <v>3377</v>
      </c>
      <c r="B3378" s="61">
        <v>19126</v>
      </c>
      <c r="C3378" s="62" t="s">
        <v>9939</v>
      </c>
      <c r="D3378" s="63">
        <v>193</v>
      </c>
      <c r="E3378" s="64" t="s">
        <v>13766</v>
      </c>
    </row>
    <row r="3379" spans="1:5" ht="15" x14ac:dyDescent="0.2">
      <c r="A3379" s="60">
        <v>3378</v>
      </c>
      <c r="B3379" s="61">
        <v>19373</v>
      </c>
      <c r="C3379" s="62" t="s">
        <v>9940</v>
      </c>
      <c r="D3379" s="63">
        <v>194</v>
      </c>
      <c r="E3379" s="64" t="s">
        <v>12146</v>
      </c>
    </row>
    <row r="3380" spans="1:5" ht="15" x14ac:dyDescent="0.2">
      <c r="A3380" s="60">
        <v>3379</v>
      </c>
      <c r="B3380" s="61">
        <v>19663</v>
      </c>
      <c r="C3380" s="62" t="s">
        <v>9941</v>
      </c>
      <c r="D3380" s="63">
        <v>195</v>
      </c>
      <c r="E3380" s="65">
        <v>3</v>
      </c>
    </row>
    <row r="3381" spans="1:5" ht="15" x14ac:dyDescent="0.2">
      <c r="A3381" s="60">
        <v>3380</v>
      </c>
      <c r="B3381" s="61">
        <v>11361</v>
      </c>
      <c r="C3381" s="62" t="s">
        <v>9942</v>
      </c>
      <c r="D3381" s="63">
        <v>196</v>
      </c>
      <c r="E3381" s="64" t="s">
        <v>14951</v>
      </c>
    </row>
    <row r="3382" spans="1:5" ht="15" x14ac:dyDescent="0.2">
      <c r="A3382" s="60">
        <v>3381</v>
      </c>
      <c r="B3382" s="61">
        <v>11416</v>
      </c>
      <c r="C3382" s="62" t="s">
        <v>11137</v>
      </c>
      <c r="D3382" s="63">
        <v>197</v>
      </c>
      <c r="E3382" s="65">
        <v>4</v>
      </c>
    </row>
    <row r="3383" spans="1:5" ht="15" x14ac:dyDescent="0.2">
      <c r="A3383" s="60">
        <v>3382</v>
      </c>
      <c r="B3383" s="61">
        <v>12383</v>
      </c>
      <c r="C3383" s="66" t="s">
        <v>11138</v>
      </c>
      <c r="D3383" s="63">
        <v>198</v>
      </c>
      <c r="E3383" s="64" t="s">
        <v>12140</v>
      </c>
    </row>
    <row r="3384" spans="1:5" ht="15" x14ac:dyDescent="0.2">
      <c r="A3384" s="60">
        <v>3383</v>
      </c>
      <c r="B3384" s="61">
        <v>12468</v>
      </c>
      <c r="C3384" s="62" t="s">
        <v>11139</v>
      </c>
      <c r="D3384" s="63">
        <v>199</v>
      </c>
      <c r="E3384" s="65">
        <v>2</v>
      </c>
    </row>
    <row r="3385" spans="1:5" ht="15" x14ac:dyDescent="0.2">
      <c r="A3385" s="60">
        <v>3384</v>
      </c>
      <c r="B3385" s="61">
        <v>13917</v>
      </c>
      <c r="C3385" s="62" t="s">
        <v>11140</v>
      </c>
      <c r="D3385" s="63">
        <v>200</v>
      </c>
      <c r="E3385" s="65">
        <v>2</v>
      </c>
    </row>
    <row r="3386" spans="1:5" ht="15" x14ac:dyDescent="0.2">
      <c r="A3386" s="60">
        <v>3385</v>
      </c>
      <c r="B3386" s="61">
        <v>13925</v>
      </c>
      <c r="C3386" s="62" t="s">
        <v>11970</v>
      </c>
      <c r="D3386" s="63">
        <v>201</v>
      </c>
      <c r="E3386" s="65">
        <v>3</v>
      </c>
    </row>
    <row r="3387" spans="1:5" ht="15" x14ac:dyDescent="0.2">
      <c r="A3387" s="60">
        <v>3386</v>
      </c>
      <c r="B3387" s="61">
        <v>14534</v>
      </c>
      <c r="C3387" s="62" t="s">
        <v>10504</v>
      </c>
      <c r="D3387" s="63">
        <v>202</v>
      </c>
      <c r="E3387" s="65">
        <v>3</v>
      </c>
    </row>
    <row r="3388" spans="1:5" ht="15" x14ac:dyDescent="0.2">
      <c r="A3388" s="60">
        <v>3387</v>
      </c>
      <c r="B3388" s="61">
        <v>15084</v>
      </c>
      <c r="C3388" s="62" t="s">
        <v>11971</v>
      </c>
      <c r="D3388" s="63">
        <v>203</v>
      </c>
      <c r="E3388" s="64" t="s">
        <v>12146</v>
      </c>
    </row>
    <row r="3389" spans="1:5" ht="15" x14ac:dyDescent="0.2">
      <c r="A3389" s="60">
        <v>3388</v>
      </c>
      <c r="B3389" s="61">
        <v>15966</v>
      </c>
      <c r="C3389" s="62" t="s">
        <v>11972</v>
      </c>
      <c r="D3389" s="63">
        <v>204</v>
      </c>
      <c r="E3389" s="64" t="s">
        <v>12146</v>
      </c>
    </row>
    <row r="3390" spans="1:5" ht="15" x14ac:dyDescent="0.2">
      <c r="A3390" s="60">
        <v>3389</v>
      </c>
      <c r="B3390" s="61">
        <v>16207</v>
      </c>
      <c r="C3390" s="62" t="s">
        <v>11973</v>
      </c>
      <c r="D3390" s="63">
        <v>205</v>
      </c>
      <c r="E3390" s="65">
        <v>3</v>
      </c>
    </row>
    <row r="3391" spans="1:5" ht="15" x14ac:dyDescent="0.2">
      <c r="A3391" s="60">
        <v>3390</v>
      </c>
      <c r="B3391" s="61">
        <v>16300</v>
      </c>
      <c r="C3391" s="66" t="s">
        <v>11974</v>
      </c>
      <c r="D3391" s="63">
        <v>206</v>
      </c>
      <c r="E3391" s="64" t="s">
        <v>12142</v>
      </c>
    </row>
    <row r="3392" spans="1:5" ht="15" x14ac:dyDescent="0.2">
      <c r="A3392" s="60">
        <v>3391</v>
      </c>
      <c r="B3392" s="61">
        <v>16981</v>
      </c>
      <c r="C3392" s="66" t="s">
        <v>11975</v>
      </c>
      <c r="D3392" s="63">
        <v>207</v>
      </c>
      <c r="E3392" s="64" t="s">
        <v>12144</v>
      </c>
    </row>
    <row r="3393" spans="1:5" ht="15" x14ac:dyDescent="0.2">
      <c r="A3393" s="60">
        <v>3392</v>
      </c>
      <c r="B3393" s="61">
        <v>17483</v>
      </c>
      <c r="C3393" s="62" t="s">
        <v>11976</v>
      </c>
      <c r="D3393" s="63">
        <v>208</v>
      </c>
      <c r="E3393" s="65">
        <v>4</v>
      </c>
    </row>
    <row r="3394" spans="1:5" ht="15" x14ac:dyDescent="0.2">
      <c r="A3394" s="60">
        <v>3393</v>
      </c>
      <c r="B3394" s="61">
        <v>17768</v>
      </c>
      <c r="C3394" s="62" t="s">
        <v>11977</v>
      </c>
      <c r="D3394" s="63">
        <v>209</v>
      </c>
      <c r="E3394" s="64" t="s">
        <v>12146</v>
      </c>
    </row>
    <row r="3395" spans="1:5" ht="15" x14ac:dyDescent="0.2">
      <c r="A3395" s="60">
        <v>3394</v>
      </c>
      <c r="B3395" s="61">
        <v>17783</v>
      </c>
      <c r="C3395" s="62" t="s">
        <v>11978</v>
      </c>
      <c r="D3395" s="63">
        <v>210</v>
      </c>
      <c r="E3395" s="64" t="s">
        <v>13647</v>
      </c>
    </row>
    <row r="3396" spans="1:5" ht="15" x14ac:dyDescent="0.2">
      <c r="A3396" s="60">
        <v>3395</v>
      </c>
      <c r="B3396" s="61">
        <v>18373</v>
      </c>
      <c r="C3396" s="62" t="s">
        <v>11979</v>
      </c>
      <c r="D3396" s="63">
        <v>211</v>
      </c>
      <c r="E3396" s="64" t="s">
        <v>12140</v>
      </c>
    </row>
    <row r="3397" spans="1:5" ht="15" x14ac:dyDescent="0.2">
      <c r="A3397" s="60">
        <v>3396</v>
      </c>
      <c r="B3397" s="61">
        <v>19030</v>
      </c>
      <c r="C3397" s="62" t="s">
        <v>11980</v>
      </c>
      <c r="D3397" s="63">
        <v>212</v>
      </c>
      <c r="E3397" s="64" t="s">
        <v>12144</v>
      </c>
    </row>
    <row r="3398" spans="1:5" ht="15" x14ac:dyDescent="0.2">
      <c r="A3398" s="60">
        <v>3397</v>
      </c>
      <c r="B3398" s="61">
        <v>19392</v>
      </c>
      <c r="C3398" s="62" t="s">
        <v>11981</v>
      </c>
      <c r="D3398" s="63">
        <v>213</v>
      </c>
      <c r="E3398" s="64" t="s">
        <v>12146</v>
      </c>
    </row>
    <row r="3399" spans="1:5" ht="15" x14ac:dyDescent="0.2">
      <c r="A3399" s="60">
        <v>3398</v>
      </c>
      <c r="B3399" s="61">
        <v>19701</v>
      </c>
      <c r="C3399" s="62" t="s">
        <v>14727</v>
      </c>
      <c r="D3399" s="63">
        <v>214</v>
      </c>
      <c r="E3399" s="64" t="s">
        <v>12144</v>
      </c>
    </row>
    <row r="3400" spans="1:5" ht="15" x14ac:dyDescent="0.2">
      <c r="A3400" s="60">
        <v>3399</v>
      </c>
      <c r="B3400" s="61">
        <v>11180</v>
      </c>
      <c r="C3400" s="62" t="s">
        <v>11982</v>
      </c>
      <c r="D3400" s="63">
        <v>215</v>
      </c>
      <c r="E3400" s="64" t="s">
        <v>12106</v>
      </c>
    </row>
    <row r="3401" spans="1:5" ht="15" x14ac:dyDescent="0.2">
      <c r="A3401" s="60">
        <v>3400</v>
      </c>
      <c r="B3401" s="61">
        <v>11570</v>
      </c>
      <c r="C3401" s="62" t="s">
        <v>11983</v>
      </c>
      <c r="D3401" s="63">
        <v>216</v>
      </c>
      <c r="E3401" s="65">
        <v>4</v>
      </c>
    </row>
    <row r="3402" spans="1:5" ht="15" x14ac:dyDescent="0.2">
      <c r="A3402" s="60">
        <v>3401</v>
      </c>
      <c r="B3402" s="61">
        <v>11585</v>
      </c>
      <c r="C3402" s="66" t="s">
        <v>11984</v>
      </c>
      <c r="D3402" s="63">
        <v>217</v>
      </c>
      <c r="E3402" s="64" t="s">
        <v>11985</v>
      </c>
    </row>
    <row r="3403" spans="1:5" ht="15" x14ac:dyDescent="0.2">
      <c r="A3403" s="60">
        <v>3402</v>
      </c>
      <c r="B3403" s="61">
        <v>11600</v>
      </c>
      <c r="C3403" s="66" t="s">
        <v>11986</v>
      </c>
      <c r="D3403" s="63">
        <v>218</v>
      </c>
      <c r="E3403" s="64" t="s">
        <v>12136</v>
      </c>
    </row>
    <row r="3404" spans="1:5" ht="15" x14ac:dyDescent="0.2">
      <c r="A3404" s="60">
        <v>3403</v>
      </c>
      <c r="B3404" s="61">
        <v>11731</v>
      </c>
      <c r="C3404" s="62" t="s">
        <v>11987</v>
      </c>
      <c r="D3404" s="63">
        <v>219</v>
      </c>
      <c r="E3404" s="65">
        <v>3</v>
      </c>
    </row>
    <row r="3405" spans="1:5" ht="15" x14ac:dyDescent="0.2">
      <c r="A3405" s="60">
        <v>3404</v>
      </c>
      <c r="B3405" s="61">
        <v>11813</v>
      </c>
      <c r="C3405" s="62" t="s">
        <v>11988</v>
      </c>
      <c r="D3405" s="63">
        <v>220</v>
      </c>
      <c r="E3405" s="64" t="s">
        <v>13647</v>
      </c>
    </row>
    <row r="3406" spans="1:5" ht="15" x14ac:dyDescent="0.2">
      <c r="A3406" s="60">
        <v>3405</v>
      </c>
      <c r="B3406" s="61">
        <v>12429</v>
      </c>
      <c r="C3406" s="62" t="s">
        <v>10564</v>
      </c>
      <c r="D3406" s="63">
        <v>221</v>
      </c>
      <c r="E3406" s="65">
        <v>2</v>
      </c>
    </row>
    <row r="3407" spans="1:5" ht="15" x14ac:dyDescent="0.2">
      <c r="A3407" s="60">
        <v>3406</v>
      </c>
      <c r="B3407" s="61">
        <v>13209</v>
      </c>
      <c r="C3407" s="62" t="s">
        <v>10565</v>
      </c>
      <c r="D3407" s="63">
        <v>222</v>
      </c>
      <c r="E3407" s="64" t="s">
        <v>12153</v>
      </c>
    </row>
    <row r="3408" spans="1:5" ht="15" x14ac:dyDescent="0.2">
      <c r="A3408" s="60">
        <v>3407</v>
      </c>
      <c r="B3408" s="61">
        <v>13217</v>
      </c>
      <c r="C3408" s="62" t="s">
        <v>10566</v>
      </c>
      <c r="D3408" s="63">
        <v>223</v>
      </c>
      <c r="E3408" s="65">
        <v>3</v>
      </c>
    </row>
    <row r="3409" spans="1:5" ht="15" x14ac:dyDescent="0.2">
      <c r="A3409" s="60">
        <v>3408</v>
      </c>
      <c r="B3409" s="61">
        <v>13648</v>
      </c>
      <c r="C3409" s="62" t="s">
        <v>10567</v>
      </c>
      <c r="D3409" s="63">
        <v>224</v>
      </c>
      <c r="E3409" s="64" t="s">
        <v>13766</v>
      </c>
    </row>
    <row r="3410" spans="1:5" ht="15" x14ac:dyDescent="0.2">
      <c r="A3410" s="60">
        <v>3409</v>
      </c>
      <c r="B3410" s="61">
        <v>13992</v>
      </c>
      <c r="C3410" s="62" t="s">
        <v>10568</v>
      </c>
      <c r="D3410" s="63">
        <v>225</v>
      </c>
      <c r="E3410" s="65">
        <v>6</v>
      </c>
    </row>
    <row r="3411" spans="1:5" ht="15" x14ac:dyDescent="0.2">
      <c r="A3411" s="60">
        <v>3410</v>
      </c>
      <c r="B3411" s="61">
        <v>14769</v>
      </c>
      <c r="C3411" s="62" t="s">
        <v>10569</v>
      </c>
      <c r="D3411" s="63">
        <v>226</v>
      </c>
      <c r="E3411" s="65">
        <v>2</v>
      </c>
    </row>
    <row r="3412" spans="1:5" ht="15" x14ac:dyDescent="0.2">
      <c r="A3412" s="60">
        <v>3411</v>
      </c>
      <c r="B3412" s="61">
        <v>15804</v>
      </c>
      <c r="C3412" s="62" t="s">
        <v>10570</v>
      </c>
      <c r="D3412" s="63">
        <v>227</v>
      </c>
      <c r="E3412" s="64" t="s">
        <v>12146</v>
      </c>
    </row>
    <row r="3413" spans="1:5" ht="15" x14ac:dyDescent="0.2">
      <c r="A3413" s="60">
        <v>3412</v>
      </c>
      <c r="B3413" s="61">
        <v>16229</v>
      </c>
      <c r="C3413" s="62" t="s">
        <v>10571</v>
      </c>
      <c r="D3413" s="63">
        <v>228</v>
      </c>
      <c r="E3413" s="65">
        <v>2</v>
      </c>
    </row>
    <row r="3414" spans="1:5" ht="15" x14ac:dyDescent="0.2">
      <c r="A3414" s="60">
        <v>3413</v>
      </c>
      <c r="B3414" s="61">
        <v>16304</v>
      </c>
      <c r="C3414" s="62" t="s">
        <v>11864</v>
      </c>
      <c r="D3414" s="63">
        <v>229</v>
      </c>
      <c r="E3414" s="65">
        <v>3</v>
      </c>
    </row>
    <row r="3415" spans="1:5" ht="15" x14ac:dyDescent="0.2">
      <c r="A3415" s="60">
        <v>3414</v>
      </c>
      <c r="B3415" s="61">
        <v>17693</v>
      </c>
      <c r="C3415" s="62" t="s">
        <v>10572</v>
      </c>
      <c r="D3415" s="63">
        <v>230</v>
      </c>
      <c r="E3415" s="64" t="s">
        <v>12159</v>
      </c>
    </row>
    <row r="3416" spans="1:5" ht="15" x14ac:dyDescent="0.2">
      <c r="A3416" s="60">
        <v>3415</v>
      </c>
      <c r="B3416" s="61">
        <v>18414</v>
      </c>
      <c r="C3416" s="66" t="s">
        <v>10573</v>
      </c>
      <c r="D3416" s="63">
        <v>231</v>
      </c>
      <c r="E3416" s="64" t="s">
        <v>14954</v>
      </c>
    </row>
    <row r="3417" spans="1:5" ht="15" x14ac:dyDescent="0.2">
      <c r="A3417" s="60">
        <v>3416</v>
      </c>
      <c r="B3417" s="61">
        <v>19121</v>
      </c>
      <c r="C3417" s="66" t="s">
        <v>10574</v>
      </c>
      <c r="D3417" s="63">
        <v>232</v>
      </c>
      <c r="E3417" s="64" t="s">
        <v>12144</v>
      </c>
    </row>
    <row r="3418" spans="1:5" ht="15" x14ac:dyDescent="0.2">
      <c r="A3418" s="60">
        <v>3417</v>
      </c>
      <c r="B3418" s="61">
        <v>19525</v>
      </c>
      <c r="C3418" s="62" t="s">
        <v>13105</v>
      </c>
      <c r="D3418" s="63">
        <v>233</v>
      </c>
      <c r="E3418" s="64" t="s">
        <v>12142</v>
      </c>
    </row>
    <row r="3419" spans="1:5" ht="15" x14ac:dyDescent="0.2">
      <c r="A3419" s="60">
        <v>3418</v>
      </c>
      <c r="B3419" s="61">
        <v>19716</v>
      </c>
      <c r="C3419" s="62" t="s">
        <v>14727</v>
      </c>
      <c r="D3419" s="63">
        <v>234</v>
      </c>
      <c r="E3419" s="64" t="s">
        <v>13647</v>
      </c>
    </row>
    <row r="3420" spans="1:5" ht="15" x14ac:dyDescent="0.2">
      <c r="A3420" s="60">
        <v>3419</v>
      </c>
      <c r="B3420" s="61">
        <v>12297</v>
      </c>
      <c r="C3420" s="62" t="s">
        <v>13106</v>
      </c>
      <c r="D3420" s="63">
        <v>235</v>
      </c>
      <c r="E3420" s="65">
        <v>2</v>
      </c>
    </row>
    <row r="3421" spans="1:5" ht="15" x14ac:dyDescent="0.2">
      <c r="A3421" s="60">
        <v>3420</v>
      </c>
      <c r="B3421" s="61">
        <v>15036</v>
      </c>
      <c r="C3421" s="62" t="s">
        <v>13107</v>
      </c>
      <c r="D3421" s="63">
        <v>236</v>
      </c>
      <c r="E3421" s="65">
        <v>2</v>
      </c>
    </row>
    <row r="3422" spans="1:5" ht="15" x14ac:dyDescent="0.2">
      <c r="A3422" s="60">
        <v>3421</v>
      </c>
      <c r="B3422" s="61">
        <v>15618</v>
      </c>
      <c r="C3422" s="62" t="s">
        <v>13108</v>
      </c>
      <c r="D3422" s="63">
        <v>237</v>
      </c>
      <c r="E3422" s="64" t="s">
        <v>12146</v>
      </c>
    </row>
    <row r="3423" spans="1:5" ht="15" x14ac:dyDescent="0.2">
      <c r="A3423" s="60">
        <v>3422</v>
      </c>
      <c r="B3423" s="61">
        <v>15620</v>
      </c>
      <c r="C3423" s="62" t="s">
        <v>13109</v>
      </c>
      <c r="D3423" s="63">
        <v>238</v>
      </c>
      <c r="E3423" s="65">
        <v>4</v>
      </c>
    </row>
    <row r="3424" spans="1:5" ht="15" x14ac:dyDescent="0.2">
      <c r="A3424" s="60">
        <v>3423</v>
      </c>
      <c r="B3424" s="61">
        <v>15724</v>
      </c>
      <c r="C3424" s="66" t="s">
        <v>13110</v>
      </c>
      <c r="D3424" s="63">
        <v>239</v>
      </c>
      <c r="E3424" s="65">
        <v>3</v>
      </c>
    </row>
    <row r="3425" spans="1:5" ht="15" x14ac:dyDescent="0.2">
      <c r="A3425" s="60">
        <v>3424</v>
      </c>
      <c r="B3425" s="61">
        <v>15802</v>
      </c>
      <c r="C3425" s="62" t="s">
        <v>11157</v>
      </c>
      <c r="D3425" s="63">
        <v>240</v>
      </c>
      <c r="E3425" s="65">
        <v>3</v>
      </c>
    </row>
    <row r="3426" spans="1:5" ht="15" x14ac:dyDescent="0.2">
      <c r="A3426" s="60">
        <v>3425</v>
      </c>
      <c r="B3426" s="61">
        <v>15938</v>
      </c>
      <c r="C3426" s="62" t="s">
        <v>11158</v>
      </c>
      <c r="D3426" s="63">
        <v>241</v>
      </c>
      <c r="E3426" s="64" t="s">
        <v>12140</v>
      </c>
    </row>
    <row r="3427" spans="1:5" ht="15" x14ac:dyDescent="0.2">
      <c r="A3427" s="60">
        <v>3426</v>
      </c>
      <c r="B3427" s="61">
        <v>15944</v>
      </c>
      <c r="C3427" s="62" t="s">
        <v>11159</v>
      </c>
      <c r="D3427" s="63">
        <v>242</v>
      </c>
      <c r="E3427" s="65">
        <v>3</v>
      </c>
    </row>
    <row r="3428" spans="1:5" ht="15" x14ac:dyDescent="0.2">
      <c r="A3428" s="60">
        <v>3427</v>
      </c>
      <c r="B3428" s="61">
        <v>16095</v>
      </c>
      <c r="C3428" s="62" t="s">
        <v>11160</v>
      </c>
      <c r="D3428" s="63">
        <v>243</v>
      </c>
      <c r="E3428" s="65">
        <v>2</v>
      </c>
    </row>
    <row r="3429" spans="1:5" ht="15" x14ac:dyDescent="0.2">
      <c r="A3429" s="60">
        <v>3428</v>
      </c>
      <c r="B3429" s="61">
        <v>17166</v>
      </c>
      <c r="C3429" s="62" t="s">
        <v>11161</v>
      </c>
      <c r="D3429" s="63">
        <v>244</v>
      </c>
      <c r="E3429" s="65">
        <v>2</v>
      </c>
    </row>
    <row r="3430" spans="1:5" ht="15" x14ac:dyDescent="0.2">
      <c r="A3430" s="60">
        <v>3429</v>
      </c>
      <c r="B3430" s="61">
        <v>17202</v>
      </c>
      <c r="C3430" s="62" t="s">
        <v>11162</v>
      </c>
      <c r="D3430" s="63">
        <v>245</v>
      </c>
      <c r="E3430" s="65">
        <v>3</v>
      </c>
    </row>
    <row r="3431" spans="1:5" ht="15" x14ac:dyDescent="0.2">
      <c r="A3431" s="60">
        <v>3430</v>
      </c>
      <c r="B3431" s="61">
        <v>11529</v>
      </c>
      <c r="C3431" s="62" t="s">
        <v>11163</v>
      </c>
      <c r="D3431" s="63">
        <v>246</v>
      </c>
      <c r="E3431" s="65">
        <v>2</v>
      </c>
    </row>
    <row r="3432" spans="1:5" ht="15" x14ac:dyDescent="0.2">
      <c r="A3432" s="60">
        <v>3431</v>
      </c>
      <c r="B3432" s="61">
        <v>11531</v>
      </c>
      <c r="C3432" s="62" t="s">
        <v>11164</v>
      </c>
      <c r="D3432" s="63">
        <v>247</v>
      </c>
      <c r="E3432" s="65">
        <v>3</v>
      </c>
    </row>
    <row r="3433" spans="1:5" ht="15" x14ac:dyDescent="0.2">
      <c r="A3433" s="60">
        <v>3432</v>
      </c>
      <c r="B3433" s="61">
        <v>15381</v>
      </c>
      <c r="C3433" s="62" t="s">
        <v>11165</v>
      </c>
      <c r="D3433" s="63">
        <v>248</v>
      </c>
      <c r="E3433" s="65">
        <v>2</v>
      </c>
    </row>
    <row r="3434" spans="1:5" ht="15" x14ac:dyDescent="0.2">
      <c r="A3434" s="60">
        <v>3433</v>
      </c>
      <c r="B3434" s="61">
        <v>15713</v>
      </c>
      <c r="C3434" s="66" t="s">
        <v>11166</v>
      </c>
      <c r="D3434" s="63">
        <v>249</v>
      </c>
      <c r="E3434" s="65">
        <v>3</v>
      </c>
    </row>
    <row r="3435" spans="1:5" ht="15" x14ac:dyDescent="0.2">
      <c r="A3435" s="60">
        <v>3434</v>
      </c>
      <c r="B3435" s="61">
        <v>15978</v>
      </c>
      <c r="C3435" s="66" t="s">
        <v>11621</v>
      </c>
      <c r="D3435" s="63">
        <v>250</v>
      </c>
      <c r="E3435" s="65">
        <v>4</v>
      </c>
    </row>
    <row r="3436" spans="1:5" ht="15" x14ac:dyDescent="0.2">
      <c r="A3436" s="60">
        <v>3435</v>
      </c>
      <c r="B3436" s="61">
        <v>16171</v>
      </c>
      <c r="C3436" s="66" t="s">
        <v>11167</v>
      </c>
      <c r="D3436" s="63">
        <v>251</v>
      </c>
      <c r="E3436" s="65">
        <v>3</v>
      </c>
    </row>
    <row r="3437" spans="1:5" ht="15" x14ac:dyDescent="0.2">
      <c r="A3437" s="60">
        <v>3436</v>
      </c>
      <c r="B3437" s="61">
        <v>17383</v>
      </c>
      <c r="C3437" s="62" t="s">
        <v>11168</v>
      </c>
      <c r="D3437" s="63">
        <v>252</v>
      </c>
      <c r="E3437" s="64" t="s">
        <v>12144</v>
      </c>
    </row>
    <row r="3438" spans="1:5" ht="15" x14ac:dyDescent="0.2">
      <c r="A3438" s="60">
        <v>3437</v>
      </c>
      <c r="B3438" s="61">
        <v>17809</v>
      </c>
      <c r="C3438" s="62" t="s">
        <v>15717</v>
      </c>
      <c r="D3438" s="63">
        <v>253</v>
      </c>
      <c r="E3438" s="65">
        <v>2</v>
      </c>
    </row>
    <row r="3439" spans="1:5" ht="15" x14ac:dyDescent="0.2">
      <c r="A3439" s="60">
        <v>3438</v>
      </c>
      <c r="B3439" s="61">
        <v>18869</v>
      </c>
      <c r="C3439" s="62" t="s">
        <v>15718</v>
      </c>
      <c r="D3439" s="63">
        <v>254</v>
      </c>
      <c r="E3439" s="64" t="s">
        <v>12144</v>
      </c>
    </row>
    <row r="3440" spans="1:5" ht="15" x14ac:dyDescent="0.2">
      <c r="A3440" s="60">
        <v>3439</v>
      </c>
      <c r="B3440" s="61">
        <v>19702</v>
      </c>
      <c r="C3440" s="62" t="s">
        <v>15719</v>
      </c>
      <c r="D3440" s="63">
        <v>255</v>
      </c>
      <c r="E3440" s="65">
        <v>4</v>
      </c>
    </row>
    <row r="3441" spans="1:5" ht="15" x14ac:dyDescent="0.2">
      <c r="A3441" s="60">
        <v>3440</v>
      </c>
      <c r="B3441" s="61">
        <v>11412</v>
      </c>
      <c r="C3441" s="62" t="s">
        <v>15720</v>
      </c>
      <c r="D3441" s="63">
        <v>256</v>
      </c>
      <c r="E3441" s="65">
        <v>3</v>
      </c>
    </row>
    <row r="3442" spans="1:5" ht="15" x14ac:dyDescent="0.2">
      <c r="A3442" s="60">
        <v>3441</v>
      </c>
      <c r="B3442" s="61">
        <v>14864</v>
      </c>
      <c r="C3442" s="62" t="s">
        <v>15721</v>
      </c>
      <c r="D3442" s="63">
        <v>257</v>
      </c>
      <c r="E3442" s="65">
        <v>2</v>
      </c>
    </row>
    <row r="3443" spans="1:5" ht="15" x14ac:dyDescent="0.2">
      <c r="A3443" s="60">
        <v>3442</v>
      </c>
      <c r="B3443" s="61">
        <v>15549</v>
      </c>
      <c r="C3443" s="66" t="s">
        <v>15722</v>
      </c>
      <c r="D3443" s="63">
        <v>258</v>
      </c>
      <c r="E3443" s="65">
        <v>4</v>
      </c>
    </row>
    <row r="3444" spans="1:5" ht="15" x14ac:dyDescent="0.2">
      <c r="A3444" s="60">
        <v>3443</v>
      </c>
      <c r="B3444" s="61">
        <v>15622</v>
      </c>
      <c r="C3444" s="62" t="s">
        <v>15723</v>
      </c>
      <c r="D3444" s="63">
        <v>259</v>
      </c>
      <c r="E3444" s="64" t="s">
        <v>14951</v>
      </c>
    </row>
    <row r="3445" spans="1:5" ht="15" x14ac:dyDescent="0.2">
      <c r="A3445" s="60">
        <v>3444</v>
      </c>
      <c r="B3445" s="61">
        <v>16075</v>
      </c>
      <c r="C3445" s="62" t="s">
        <v>15724</v>
      </c>
      <c r="D3445" s="63">
        <v>260</v>
      </c>
      <c r="E3445" s="65">
        <v>5</v>
      </c>
    </row>
    <row r="3446" spans="1:5" ht="15" x14ac:dyDescent="0.2">
      <c r="A3446" s="60">
        <v>3445</v>
      </c>
      <c r="B3446" s="61">
        <v>16167</v>
      </c>
      <c r="C3446" s="66" t="s">
        <v>15725</v>
      </c>
      <c r="D3446" s="63">
        <v>261</v>
      </c>
      <c r="E3446" s="65">
        <v>4</v>
      </c>
    </row>
    <row r="3447" spans="1:5" ht="15" x14ac:dyDescent="0.2">
      <c r="A3447" s="60">
        <v>3446</v>
      </c>
      <c r="B3447" s="61">
        <v>17091</v>
      </c>
      <c r="C3447" s="62" t="s">
        <v>15726</v>
      </c>
      <c r="D3447" s="63">
        <v>262</v>
      </c>
      <c r="E3447" s="65">
        <v>3</v>
      </c>
    </row>
    <row r="3448" spans="1:5" ht="15" x14ac:dyDescent="0.2">
      <c r="A3448" s="60">
        <v>3447</v>
      </c>
      <c r="B3448" s="61">
        <v>17381</v>
      </c>
      <c r="C3448" s="62" t="s">
        <v>15727</v>
      </c>
      <c r="D3448" s="63">
        <v>263</v>
      </c>
      <c r="E3448" s="65">
        <v>2</v>
      </c>
    </row>
    <row r="3449" spans="1:5" ht="15" x14ac:dyDescent="0.2">
      <c r="A3449" s="60">
        <v>3448</v>
      </c>
      <c r="B3449" s="61">
        <v>19134</v>
      </c>
      <c r="C3449" s="62" t="s">
        <v>15728</v>
      </c>
      <c r="D3449" s="63">
        <v>264</v>
      </c>
      <c r="E3449" s="65">
        <v>3</v>
      </c>
    </row>
    <row r="3450" spans="1:5" ht="15" x14ac:dyDescent="0.2">
      <c r="A3450" s="60">
        <v>3449</v>
      </c>
      <c r="B3450" s="61">
        <v>12395</v>
      </c>
      <c r="C3450" s="62" t="s">
        <v>15729</v>
      </c>
      <c r="D3450" s="63">
        <v>265</v>
      </c>
      <c r="E3450" s="65">
        <v>3</v>
      </c>
    </row>
    <row r="3451" spans="1:5" ht="15" x14ac:dyDescent="0.2">
      <c r="A3451" s="60">
        <v>3450</v>
      </c>
      <c r="B3451" s="61">
        <v>13061</v>
      </c>
      <c r="C3451" s="62" t="s">
        <v>15730</v>
      </c>
      <c r="D3451" s="63">
        <v>266</v>
      </c>
      <c r="E3451" s="64" t="s">
        <v>12140</v>
      </c>
    </row>
    <row r="3452" spans="1:5" ht="15" x14ac:dyDescent="0.2">
      <c r="A3452" s="60">
        <v>3451</v>
      </c>
      <c r="B3452" s="61">
        <v>13215</v>
      </c>
      <c r="C3452" s="62" t="s">
        <v>15731</v>
      </c>
      <c r="D3452" s="63">
        <v>267</v>
      </c>
      <c r="E3452" s="65">
        <v>3</v>
      </c>
    </row>
    <row r="3453" spans="1:5" ht="15" x14ac:dyDescent="0.2">
      <c r="A3453" s="60">
        <v>3452</v>
      </c>
      <c r="B3453" s="61">
        <v>15019</v>
      </c>
      <c r="C3453" s="62" t="s">
        <v>15732</v>
      </c>
      <c r="D3453" s="63">
        <v>268</v>
      </c>
      <c r="E3453" s="64" t="s">
        <v>14954</v>
      </c>
    </row>
    <row r="3454" spans="1:5" ht="15" x14ac:dyDescent="0.2">
      <c r="A3454" s="60">
        <v>3453</v>
      </c>
      <c r="B3454" s="61">
        <v>15974</v>
      </c>
      <c r="C3454" s="62" t="s">
        <v>15733</v>
      </c>
      <c r="D3454" s="63">
        <v>269</v>
      </c>
      <c r="E3454" s="65">
        <v>2</v>
      </c>
    </row>
    <row r="3455" spans="1:5" ht="15" x14ac:dyDescent="0.2">
      <c r="A3455" s="60">
        <v>3454</v>
      </c>
      <c r="B3455" s="61">
        <v>16099</v>
      </c>
      <c r="C3455" s="62" t="s">
        <v>15734</v>
      </c>
      <c r="D3455" s="63">
        <v>270</v>
      </c>
      <c r="E3455" s="64" t="s">
        <v>12144</v>
      </c>
    </row>
    <row r="3456" spans="1:5" ht="15" x14ac:dyDescent="0.2">
      <c r="A3456" s="60">
        <v>3455</v>
      </c>
      <c r="B3456" s="61">
        <v>16525</v>
      </c>
      <c r="C3456" s="62" t="s">
        <v>15735</v>
      </c>
      <c r="D3456" s="63">
        <v>271</v>
      </c>
      <c r="E3456" s="65">
        <v>2</v>
      </c>
    </row>
    <row r="3457" spans="1:5" ht="15" x14ac:dyDescent="0.2">
      <c r="A3457" s="60">
        <v>3456</v>
      </c>
      <c r="B3457" s="61">
        <v>16735</v>
      </c>
      <c r="C3457" s="62" t="s">
        <v>15736</v>
      </c>
      <c r="D3457" s="63">
        <v>272</v>
      </c>
      <c r="E3457" s="64" t="s">
        <v>14954</v>
      </c>
    </row>
    <row r="3458" spans="1:5" ht="15" x14ac:dyDescent="0.2">
      <c r="A3458" s="60">
        <v>3457</v>
      </c>
      <c r="B3458" s="61">
        <v>18007</v>
      </c>
      <c r="C3458" s="62" t="s">
        <v>15737</v>
      </c>
      <c r="D3458" s="63">
        <v>273</v>
      </c>
      <c r="E3458" s="65">
        <v>2</v>
      </c>
    </row>
    <row r="3459" spans="1:5" ht="15" x14ac:dyDescent="0.2">
      <c r="A3459" s="60">
        <v>3458</v>
      </c>
      <c r="B3459" s="61">
        <v>18012</v>
      </c>
      <c r="C3459" s="62" t="s">
        <v>15738</v>
      </c>
      <c r="D3459" s="63">
        <v>274</v>
      </c>
      <c r="E3459" s="65">
        <v>2</v>
      </c>
    </row>
    <row r="3460" spans="1:5" ht="15" x14ac:dyDescent="0.2">
      <c r="A3460" s="60">
        <v>3459</v>
      </c>
      <c r="B3460" s="61">
        <v>18399</v>
      </c>
      <c r="C3460" s="62" t="s">
        <v>15739</v>
      </c>
      <c r="D3460" s="63">
        <v>275</v>
      </c>
      <c r="E3460" s="64" t="s">
        <v>12140</v>
      </c>
    </row>
    <row r="3461" spans="1:5" ht="15" x14ac:dyDescent="0.2">
      <c r="A3461" s="60">
        <v>3460</v>
      </c>
      <c r="B3461" s="61">
        <v>12813</v>
      </c>
      <c r="C3461" s="62" t="s">
        <v>15740</v>
      </c>
      <c r="D3461" s="63">
        <v>276</v>
      </c>
      <c r="E3461" s="64" t="s">
        <v>12138</v>
      </c>
    </row>
    <row r="3462" spans="1:5" ht="15" x14ac:dyDescent="0.2">
      <c r="A3462" s="60">
        <v>3461</v>
      </c>
      <c r="B3462" s="61">
        <v>14510</v>
      </c>
      <c r="C3462" s="62" t="s">
        <v>15741</v>
      </c>
      <c r="D3462" s="63">
        <v>277</v>
      </c>
      <c r="E3462" s="65">
        <v>4</v>
      </c>
    </row>
    <row r="3463" spans="1:5" ht="15" x14ac:dyDescent="0.2">
      <c r="A3463" s="60">
        <v>3462</v>
      </c>
      <c r="B3463" s="61">
        <v>15055</v>
      </c>
      <c r="C3463" s="62" t="s">
        <v>15742</v>
      </c>
      <c r="D3463" s="63">
        <v>278</v>
      </c>
      <c r="E3463" s="65">
        <v>2</v>
      </c>
    </row>
    <row r="3464" spans="1:5" ht="15" x14ac:dyDescent="0.2">
      <c r="A3464" s="60">
        <v>3463</v>
      </c>
      <c r="B3464" s="61">
        <v>17947</v>
      </c>
      <c r="C3464" s="62" t="s">
        <v>15743</v>
      </c>
      <c r="D3464" s="63">
        <v>279</v>
      </c>
      <c r="E3464" s="65">
        <v>3</v>
      </c>
    </row>
    <row r="3465" spans="1:5" ht="15" x14ac:dyDescent="0.2">
      <c r="A3465" s="60">
        <v>3464</v>
      </c>
      <c r="B3465" s="61">
        <v>18620</v>
      </c>
      <c r="C3465" s="62" t="s">
        <v>12305</v>
      </c>
      <c r="D3465" s="63">
        <v>280</v>
      </c>
      <c r="E3465" s="64" t="s">
        <v>12146</v>
      </c>
    </row>
    <row r="3466" spans="1:5" ht="15" x14ac:dyDescent="0.2">
      <c r="A3466" s="60">
        <v>3465</v>
      </c>
      <c r="B3466" s="61">
        <v>18887</v>
      </c>
      <c r="C3466" s="62" t="s">
        <v>15744</v>
      </c>
      <c r="D3466" s="63">
        <v>281</v>
      </c>
      <c r="E3466" s="65">
        <v>4</v>
      </c>
    </row>
    <row r="3467" spans="1:5" ht="15" x14ac:dyDescent="0.2">
      <c r="A3467" s="60">
        <v>3466</v>
      </c>
      <c r="B3467" s="61">
        <v>10164</v>
      </c>
      <c r="C3467" s="62" t="s">
        <v>16715</v>
      </c>
      <c r="D3467" s="63">
        <v>1</v>
      </c>
      <c r="E3467" s="65">
        <v>3</v>
      </c>
    </row>
    <row r="3468" spans="1:5" ht="15" x14ac:dyDescent="0.2">
      <c r="A3468" s="60">
        <v>3467</v>
      </c>
      <c r="B3468" s="61">
        <v>10363</v>
      </c>
      <c r="C3468" s="62" t="s">
        <v>16716</v>
      </c>
      <c r="D3468" s="63">
        <v>2</v>
      </c>
      <c r="E3468" s="64" t="s">
        <v>12144</v>
      </c>
    </row>
    <row r="3469" spans="1:5" ht="15" x14ac:dyDescent="0.2">
      <c r="A3469" s="60">
        <v>3468</v>
      </c>
      <c r="B3469" s="61">
        <v>10402</v>
      </c>
      <c r="C3469" s="62" t="s">
        <v>16717</v>
      </c>
      <c r="D3469" s="63">
        <v>3</v>
      </c>
      <c r="E3469" s="64" t="s">
        <v>14951</v>
      </c>
    </row>
    <row r="3470" spans="1:5" ht="15" x14ac:dyDescent="0.2">
      <c r="A3470" s="60">
        <v>3469</v>
      </c>
      <c r="B3470" s="61">
        <v>10697</v>
      </c>
      <c r="C3470" s="62" t="s">
        <v>16718</v>
      </c>
      <c r="D3470" s="63">
        <v>4</v>
      </c>
      <c r="E3470" s="64" t="s">
        <v>13766</v>
      </c>
    </row>
    <row r="3471" spans="1:5" ht="15" x14ac:dyDescent="0.2">
      <c r="A3471" s="60">
        <v>3470</v>
      </c>
      <c r="B3471" s="61">
        <v>11492</v>
      </c>
      <c r="C3471" s="62" t="s">
        <v>16719</v>
      </c>
      <c r="D3471" s="63">
        <v>5</v>
      </c>
      <c r="E3471" s="64" t="s">
        <v>13647</v>
      </c>
    </row>
    <row r="3472" spans="1:5" ht="15" x14ac:dyDescent="0.2">
      <c r="A3472" s="60">
        <v>3471</v>
      </c>
      <c r="B3472" s="61">
        <v>11568</v>
      </c>
      <c r="C3472" s="62" t="s">
        <v>16720</v>
      </c>
      <c r="D3472" s="63">
        <v>6</v>
      </c>
      <c r="E3472" s="64" t="s">
        <v>12144</v>
      </c>
    </row>
    <row r="3473" spans="1:5" ht="15" x14ac:dyDescent="0.2">
      <c r="A3473" s="60">
        <v>3472</v>
      </c>
      <c r="B3473" s="61">
        <v>11572</v>
      </c>
      <c r="C3473" s="62" t="s">
        <v>17717</v>
      </c>
      <c r="D3473" s="63">
        <v>7</v>
      </c>
      <c r="E3473" s="64" t="s">
        <v>12104</v>
      </c>
    </row>
    <row r="3474" spans="1:5" ht="15" x14ac:dyDescent="0.2">
      <c r="A3474" s="60">
        <v>3473</v>
      </c>
      <c r="B3474" s="61">
        <v>11934</v>
      </c>
      <c r="C3474" s="62" t="s">
        <v>17718</v>
      </c>
      <c r="D3474" s="63">
        <v>8</v>
      </c>
      <c r="E3474" s="64" t="s">
        <v>10576</v>
      </c>
    </row>
    <row r="3475" spans="1:5" ht="15" x14ac:dyDescent="0.2">
      <c r="A3475" s="60">
        <v>3474</v>
      </c>
      <c r="B3475" s="61">
        <v>12346</v>
      </c>
      <c r="C3475" s="62" t="s">
        <v>17719</v>
      </c>
      <c r="D3475" s="63">
        <v>9</v>
      </c>
      <c r="E3475" s="65">
        <v>3</v>
      </c>
    </row>
    <row r="3476" spans="1:5" ht="15" x14ac:dyDescent="0.2">
      <c r="A3476" s="60">
        <v>3475</v>
      </c>
      <c r="B3476" s="61">
        <v>12830</v>
      </c>
      <c r="C3476" s="62" t="s">
        <v>15624</v>
      </c>
      <c r="D3476" s="63">
        <v>10</v>
      </c>
      <c r="E3476" s="65">
        <v>5</v>
      </c>
    </row>
    <row r="3477" spans="1:5" ht="15" x14ac:dyDescent="0.2">
      <c r="A3477" s="60">
        <v>3476</v>
      </c>
      <c r="B3477" s="61">
        <v>12855</v>
      </c>
      <c r="C3477" s="62" t="s">
        <v>17720</v>
      </c>
      <c r="D3477" s="63">
        <v>11</v>
      </c>
      <c r="E3477" s="64" t="s">
        <v>13647</v>
      </c>
    </row>
    <row r="3478" spans="1:5" ht="15" x14ac:dyDescent="0.2">
      <c r="A3478" s="60">
        <v>3477</v>
      </c>
      <c r="B3478" s="61">
        <v>12914</v>
      </c>
      <c r="C3478" s="66" t="s">
        <v>17721</v>
      </c>
      <c r="D3478" s="63">
        <v>12</v>
      </c>
      <c r="E3478" s="64" t="s">
        <v>12140</v>
      </c>
    </row>
    <row r="3479" spans="1:5" ht="15" x14ac:dyDescent="0.2">
      <c r="A3479" s="60">
        <v>3478</v>
      </c>
      <c r="B3479" s="61">
        <v>12958</v>
      </c>
      <c r="C3479" s="62" t="s">
        <v>12017</v>
      </c>
      <c r="D3479" s="63">
        <v>13</v>
      </c>
      <c r="E3479" s="64" t="s">
        <v>12159</v>
      </c>
    </row>
    <row r="3480" spans="1:5" ht="15" x14ac:dyDescent="0.2">
      <c r="A3480" s="60">
        <v>3479</v>
      </c>
      <c r="B3480" s="61">
        <v>14424</v>
      </c>
      <c r="C3480" s="62" t="s">
        <v>12018</v>
      </c>
      <c r="D3480" s="63">
        <v>14</v>
      </c>
      <c r="E3480" s="64" t="s">
        <v>12019</v>
      </c>
    </row>
    <row r="3481" spans="1:5" ht="15" x14ac:dyDescent="0.2">
      <c r="A3481" s="60">
        <v>3480</v>
      </c>
      <c r="B3481" s="61">
        <v>14775</v>
      </c>
      <c r="C3481" s="62" t="s">
        <v>12020</v>
      </c>
      <c r="D3481" s="63">
        <v>15</v>
      </c>
      <c r="E3481" s="64" t="s">
        <v>12146</v>
      </c>
    </row>
    <row r="3482" spans="1:5" ht="15" x14ac:dyDescent="0.2">
      <c r="A3482" s="60">
        <v>3481</v>
      </c>
      <c r="B3482" s="61">
        <v>15094</v>
      </c>
      <c r="C3482" s="62" t="s">
        <v>12021</v>
      </c>
      <c r="D3482" s="63">
        <v>16</v>
      </c>
      <c r="E3482" s="65">
        <v>2</v>
      </c>
    </row>
    <row r="3483" spans="1:5" ht="15" x14ac:dyDescent="0.2">
      <c r="A3483" s="60">
        <v>3482</v>
      </c>
      <c r="B3483" s="61">
        <v>15295</v>
      </c>
      <c r="C3483" s="66" t="s">
        <v>12022</v>
      </c>
      <c r="D3483" s="63">
        <v>17</v>
      </c>
      <c r="E3483" s="64" t="s">
        <v>12159</v>
      </c>
    </row>
    <row r="3484" spans="1:5" ht="15" x14ac:dyDescent="0.2">
      <c r="A3484" s="60">
        <v>3483</v>
      </c>
      <c r="B3484" s="61">
        <v>15389</v>
      </c>
      <c r="C3484" s="62" t="s">
        <v>12023</v>
      </c>
      <c r="D3484" s="63">
        <v>18</v>
      </c>
      <c r="E3484" s="65">
        <v>2</v>
      </c>
    </row>
    <row r="3485" spans="1:5" ht="15" x14ac:dyDescent="0.2">
      <c r="A3485" s="60">
        <v>3484</v>
      </c>
      <c r="B3485" s="61">
        <v>15630</v>
      </c>
      <c r="C3485" s="62" t="s">
        <v>12024</v>
      </c>
      <c r="D3485" s="63">
        <v>19</v>
      </c>
      <c r="E3485" s="65">
        <v>4</v>
      </c>
    </row>
    <row r="3486" spans="1:5" ht="15" x14ac:dyDescent="0.2">
      <c r="A3486" s="60">
        <v>3485</v>
      </c>
      <c r="B3486" s="61">
        <v>16363</v>
      </c>
      <c r="C3486" s="62" t="s">
        <v>14399</v>
      </c>
      <c r="D3486" s="63">
        <v>20</v>
      </c>
      <c r="E3486" s="64" t="s">
        <v>12140</v>
      </c>
    </row>
    <row r="3487" spans="1:5" ht="15" x14ac:dyDescent="0.2">
      <c r="A3487" s="60">
        <v>3486</v>
      </c>
      <c r="B3487" s="61">
        <v>17258</v>
      </c>
      <c r="C3487" s="62" t="s">
        <v>12025</v>
      </c>
      <c r="D3487" s="63">
        <v>21</v>
      </c>
      <c r="E3487" s="64" t="s">
        <v>12144</v>
      </c>
    </row>
    <row r="3488" spans="1:5" ht="15" x14ac:dyDescent="0.2">
      <c r="A3488" s="60">
        <v>3487</v>
      </c>
      <c r="B3488" s="61">
        <v>17640</v>
      </c>
      <c r="C3488" s="62" t="s">
        <v>12026</v>
      </c>
      <c r="D3488" s="63">
        <v>22</v>
      </c>
      <c r="E3488" s="64" t="s">
        <v>13647</v>
      </c>
    </row>
    <row r="3489" spans="1:5" ht="15" x14ac:dyDescent="0.2">
      <c r="A3489" s="60">
        <v>3488</v>
      </c>
      <c r="B3489" s="61">
        <v>17774</v>
      </c>
      <c r="C3489" s="62" t="s">
        <v>12027</v>
      </c>
      <c r="D3489" s="63">
        <v>23</v>
      </c>
      <c r="E3489" s="64" t="s">
        <v>13709</v>
      </c>
    </row>
    <row r="3490" spans="1:5" ht="15" x14ac:dyDescent="0.2">
      <c r="A3490" s="60">
        <v>3489</v>
      </c>
      <c r="B3490" s="61">
        <v>17802</v>
      </c>
      <c r="C3490" s="62" t="s">
        <v>12028</v>
      </c>
      <c r="D3490" s="63">
        <v>24</v>
      </c>
      <c r="E3490" s="64" t="s">
        <v>14951</v>
      </c>
    </row>
    <row r="3491" spans="1:5" ht="15" x14ac:dyDescent="0.2">
      <c r="A3491" s="60">
        <v>3490</v>
      </c>
      <c r="B3491" s="61">
        <v>17910</v>
      </c>
      <c r="C3491" s="62" t="s">
        <v>14415</v>
      </c>
      <c r="D3491" s="63">
        <v>25</v>
      </c>
      <c r="E3491" s="64" t="s">
        <v>13647</v>
      </c>
    </row>
    <row r="3492" spans="1:5" ht="15" x14ac:dyDescent="0.2">
      <c r="A3492" s="60">
        <v>3491</v>
      </c>
      <c r="B3492" s="61">
        <v>18144</v>
      </c>
      <c r="C3492" s="62" t="s">
        <v>12029</v>
      </c>
      <c r="D3492" s="63">
        <v>26</v>
      </c>
      <c r="E3492" s="64" t="s">
        <v>12142</v>
      </c>
    </row>
    <row r="3493" spans="1:5" ht="15" x14ac:dyDescent="0.2">
      <c r="A3493" s="60">
        <v>3492</v>
      </c>
      <c r="B3493" s="61">
        <v>18340</v>
      </c>
      <c r="C3493" s="62" t="s">
        <v>12030</v>
      </c>
      <c r="D3493" s="63">
        <v>27</v>
      </c>
      <c r="E3493" s="64" t="s">
        <v>12140</v>
      </c>
    </row>
    <row r="3494" spans="1:5" ht="15" x14ac:dyDescent="0.2">
      <c r="A3494" s="60">
        <v>3493</v>
      </c>
      <c r="B3494" s="61">
        <v>18651</v>
      </c>
      <c r="C3494" s="62" t="s">
        <v>12031</v>
      </c>
      <c r="D3494" s="63">
        <v>28</v>
      </c>
      <c r="E3494" s="64" t="s">
        <v>13651</v>
      </c>
    </row>
    <row r="3495" spans="1:5" ht="15" x14ac:dyDescent="0.2">
      <c r="A3495" s="60">
        <v>3494</v>
      </c>
      <c r="B3495" s="61">
        <v>18658</v>
      </c>
      <c r="C3495" s="66" t="s">
        <v>12032</v>
      </c>
      <c r="D3495" s="63">
        <v>29</v>
      </c>
      <c r="E3495" s="64" t="s">
        <v>12106</v>
      </c>
    </row>
    <row r="3496" spans="1:5" ht="15" x14ac:dyDescent="0.2">
      <c r="A3496" s="60">
        <v>3495</v>
      </c>
      <c r="B3496" s="61">
        <v>18711</v>
      </c>
      <c r="C3496" s="62" t="s">
        <v>12033</v>
      </c>
      <c r="D3496" s="63">
        <v>30</v>
      </c>
      <c r="E3496" s="65">
        <v>3</v>
      </c>
    </row>
    <row r="3497" spans="1:5" ht="15" x14ac:dyDescent="0.2">
      <c r="A3497" s="60">
        <v>3496</v>
      </c>
      <c r="B3497" s="61">
        <v>18738</v>
      </c>
      <c r="C3497" s="62" t="s">
        <v>12034</v>
      </c>
      <c r="D3497" s="63">
        <v>31</v>
      </c>
      <c r="E3497" s="64" t="s">
        <v>12146</v>
      </c>
    </row>
    <row r="3498" spans="1:5" ht="15" x14ac:dyDescent="0.2">
      <c r="A3498" s="60">
        <v>3497</v>
      </c>
      <c r="B3498" s="61">
        <v>18889</v>
      </c>
      <c r="C3498" s="66" t="s">
        <v>12035</v>
      </c>
      <c r="D3498" s="63">
        <v>32</v>
      </c>
      <c r="E3498" s="64" t="s">
        <v>12106</v>
      </c>
    </row>
    <row r="3499" spans="1:5" ht="15" x14ac:dyDescent="0.2">
      <c r="A3499" s="60">
        <v>3498</v>
      </c>
      <c r="B3499" s="61">
        <v>18988</v>
      </c>
      <c r="C3499" s="62" t="s">
        <v>12036</v>
      </c>
      <c r="D3499" s="63">
        <v>33</v>
      </c>
      <c r="E3499" s="64" t="s">
        <v>12037</v>
      </c>
    </row>
    <row r="3500" spans="1:5" ht="15" x14ac:dyDescent="0.2">
      <c r="A3500" s="60">
        <v>3499</v>
      </c>
      <c r="B3500" s="61">
        <v>19247</v>
      </c>
      <c r="C3500" s="62" t="s">
        <v>12038</v>
      </c>
      <c r="D3500" s="63">
        <v>34</v>
      </c>
      <c r="E3500" s="64" t="s">
        <v>12146</v>
      </c>
    </row>
    <row r="3501" spans="1:5" ht="15" x14ac:dyDescent="0.2">
      <c r="A3501" s="60">
        <v>3500</v>
      </c>
      <c r="B3501" s="61">
        <v>19265</v>
      </c>
      <c r="C3501" s="62" t="s">
        <v>12039</v>
      </c>
      <c r="D3501" s="63">
        <v>35</v>
      </c>
      <c r="E3501" s="64" t="s">
        <v>12142</v>
      </c>
    </row>
    <row r="3502" spans="1:5" ht="15" x14ac:dyDescent="0.2">
      <c r="A3502" s="60">
        <v>3501</v>
      </c>
      <c r="B3502" s="61">
        <v>19397</v>
      </c>
      <c r="C3502" s="62" t="s">
        <v>12040</v>
      </c>
      <c r="D3502" s="63">
        <v>36</v>
      </c>
      <c r="E3502" s="64" t="s">
        <v>12136</v>
      </c>
    </row>
    <row r="3503" spans="1:5" ht="15" x14ac:dyDescent="0.2">
      <c r="A3503" s="60">
        <v>3502</v>
      </c>
      <c r="B3503" s="61">
        <v>19563</v>
      </c>
      <c r="C3503" s="62" t="s">
        <v>14572</v>
      </c>
      <c r="D3503" s="63">
        <v>37</v>
      </c>
      <c r="E3503" s="64" t="s">
        <v>13647</v>
      </c>
    </row>
    <row r="3504" spans="1:5" ht="15" x14ac:dyDescent="0.2">
      <c r="A3504" s="60">
        <v>3503</v>
      </c>
      <c r="B3504" s="61">
        <v>19641</v>
      </c>
      <c r="C3504" s="62" t="s">
        <v>14573</v>
      </c>
      <c r="D3504" s="63">
        <v>38</v>
      </c>
      <c r="E3504" s="64" t="s">
        <v>12159</v>
      </c>
    </row>
    <row r="3505" spans="1:5" ht="15" x14ac:dyDescent="0.2">
      <c r="A3505" s="60">
        <v>3504</v>
      </c>
      <c r="B3505" s="61">
        <v>10118</v>
      </c>
      <c r="C3505" s="66" t="s">
        <v>14574</v>
      </c>
      <c r="D3505" s="63">
        <v>39</v>
      </c>
      <c r="E3505" s="65">
        <v>4</v>
      </c>
    </row>
    <row r="3506" spans="1:5" ht="15" x14ac:dyDescent="0.2">
      <c r="A3506" s="60">
        <v>3505</v>
      </c>
      <c r="B3506" s="61">
        <v>10236</v>
      </c>
      <c r="C3506" s="62" t="s">
        <v>14575</v>
      </c>
      <c r="D3506" s="63">
        <v>40</v>
      </c>
      <c r="E3506" s="64" t="s">
        <v>12106</v>
      </c>
    </row>
    <row r="3507" spans="1:5" ht="15" x14ac:dyDescent="0.2">
      <c r="A3507" s="60">
        <v>3506</v>
      </c>
      <c r="B3507" s="61">
        <v>10255</v>
      </c>
      <c r="C3507" s="62" t="s">
        <v>14576</v>
      </c>
      <c r="D3507" s="63">
        <v>41</v>
      </c>
      <c r="E3507" s="64" t="s">
        <v>13766</v>
      </c>
    </row>
    <row r="3508" spans="1:5" ht="15" x14ac:dyDescent="0.2">
      <c r="A3508" s="60">
        <v>3507</v>
      </c>
      <c r="B3508" s="61">
        <v>10334</v>
      </c>
      <c r="C3508" s="62" t="s">
        <v>14577</v>
      </c>
      <c r="D3508" s="63">
        <v>42</v>
      </c>
      <c r="E3508" s="65">
        <v>5</v>
      </c>
    </row>
    <row r="3509" spans="1:5" ht="15" x14ac:dyDescent="0.2">
      <c r="A3509" s="60">
        <v>3508</v>
      </c>
      <c r="B3509" s="61">
        <v>10407</v>
      </c>
      <c r="C3509" s="62" t="s">
        <v>14578</v>
      </c>
      <c r="D3509" s="63">
        <v>43</v>
      </c>
      <c r="E3509" s="64" t="s">
        <v>13766</v>
      </c>
    </row>
    <row r="3510" spans="1:5" ht="15" x14ac:dyDescent="0.2">
      <c r="A3510" s="60">
        <v>3509</v>
      </c>
      <c r="B3510" s="61">
        <v>10671</v>
      </c>
      <c r="C3510" s="62" t="s">
        <v>14579</v>
      </c>
      <c r="D3510" s="63">
        <v>44</v>
      </c>
      <c r="E3510" s="64" t="s">
        <v>13766</v>
      </c>
    </row>
    <row r="3511" spans="1:5" ht="15" x14ac:dyDescent="0.2">
      <c r="A3511" s="60">
        <v>3510</v>
      </c>
      <c r="B3511" s="61">
        <v>10689</v>
      </c>
      <c r="C3511" s="62" t="s">
        <v>14580</v>
      </c>
      <c r="D3511" s="63">
        <v>45</v>
      </c>
      <c r="E3511" s="65">
        <v>6</v>
      </c>
    </row>
    <row r="3512" spans="1:5" ht="15" x14ac:dyDescent="0.2">
      <c r="A3512" s="60">
        <v>3511</v>
      </c>
      <c r="B3512" s="61">
        <v>10895</v>
      </c>
      <c r="C3512" s="62" t="s">
        <v>14581</v>
      </c>
      <c r="D3512" s="63">
        <v>46</v>
      </c>
      <c r="E3512" s="65">
        <v>3</v>
      </c>
    </row>
    <row r="3513" spans="1:5" ht="15" x14ac:dyDescent="0.2">
      <c r="A3513" s="60">
        <v>3512</v>
      </c>
      <c r="B3513" s="61">
        <v>11119</v>
      </c>
      <c r="C3513" s="62" t="s">
        <v>14582</v>
      </c>
      <c r="D3513" s="63">
        <v>47</v>
      </c>
      <c r="E3513" s="64" t="s">
        <v>12159</v>
      </c>
    </row>
    <row r="3514" spans="1:5" ht="15" x14ac:dyDescent="0.2">
      <c r="A3514" s="60">
        <v>3513</v>
      </c>
      <c r="B3514" s="61">
        <v>11579</v>
      </c>
      <c r="C3514" s="66" t="s">
        <v>14583</v>
      </c>
      <c r="D3514" s="63">
        <v>48</v>
      </c>
      <c r="E3514" s="64" t="s">
        <v>12144</v>
      </c>
    </row>
    <row r="3515" spans="1:5" ht="15" x14ac:dyDescent="0.2">
      <c r="A3515" s="60">
        <v>3514</v>
      </c>
      <c r="B3515" s="61">
        <v>11955</v>
      </c>
      <c r="C3515" s="62" t="s">
        <v>14584</v>
      </c>
      <c r="D3515" s="63">
        <v>49</v>
      </c>
      <c r="E3515" s="64" t="s">
        <v>12146</v>
      </c>
    </row>
    <row r="3516" spans="1:5" ht="15" x14ac:dyDescent="0.2">
      <c r="A3516" s="60">
        <v>3515</v>
      </c>
      <c r="B3516" s="61">
        <v>12675</v>
      </c>
      <c r="C3516" s="62" t="s">
        <v>14585</v>
      </c>
      <c r="D3516" s="63">
        <v>50</v>
      </c>
      <c r="E3516" s="65">
        <v>4</v>
      </c>
    </row>
    <row r="3517" spans="1:5" ht="15" x14ac:dyDescent="0.2">
      <c r="A3517" s="60">
        <v>3516</v>
      </c>
      <c r="B3517" s="61">
        <v>13074</v>
      </c>
      <c r="C3517" s="62" t="s">
        <v>14586</v>
      </c>
      <c r="D3517" s="63">
        <v>51</v>
      </c>
      <c r="E3517" s="64" t="s">
        <v>13766</v>
      </c>
    </row>
    <row r="3518" spans="1:5" ht="15" x14ac:dyDescent="0.2">
      <c r="A3518" s="60">
        <v>3517</v>
      </c>
      <c r="B3518" s="61">
        <v>13180</v>
      </c>
      <c r="C3518" s="62" t="s">
        <v>14587</v>
      </c>
      <c r="D3518" s="63">
        <v>52</v>
      </c>
      <c r="E3518" s="65">
        <v>4</v>
      </c>
    </row>
    <row r="3519" spans="1:5" ht="15" x14ac:dyDescent="0.2">
      <c r="A3519" s="60">
        <v>3518</v>
      </c>
      <c r="B3519" s="61">
        <v>13336</v>
      </c>
      <c r="C3519" s="62" t="s">
        <v>14588</v>
      </c>
      <c r="D3519" s="63">
        <v>53</v>
      </c>
      <c r="E3519" s="65">
        <v>5</v>
      </c>
    </row>
    <row r="3520" spans="1:5" ht="15" x14ac:dyDescent="0.2">
      <c r="A3520" s="60">
        <v>3519</v>
      </c>
      <c r="B3520" s="61">
        <v>13692</v>
      </c>
      <c r="C3520" s="62" t="s">
        <v>11132</v>
      </c>
      <c r="D3520" s="63">
        <v>54</v>
      </c>
      <c r="E3520" s="64" t="s">
        <v>12104</v>
      </c>
    </row>
    <row r="3521" spans="1:5" ht="15" x14ac:dyDescent="0.2">
      <c r="A3521" s="60">
        <v>3520</v>
      </c>
      <c r="B3521" s="61">
        <v>13948</v>
      </c>
      <c r="C3521" s="62" t="s">
        <v>14589</v>
      </c>
      <c r="D3521" s="63">
        <v>55</v>
      </c>
      <c r="E3521" s="64" t="s">
        <v>14951</v>
      </c>
    </row>
    <row r="3522" spans="1:5" ht="15" x14ac:dyDescent="0.2">
      <c r="A3522" s="60">
        <v>3521</v>
      </c>
      <c r="B3522" s="61">
        <v>15369</v>
      </c>
      <c r="C3522" s="62" t="s">
        <v>14590</v>
      </c>
      <c r="D3522" s="63">
        <v>56</v>
      </c>
      <c r="E3522" s="64" t="s">
        <v>12146</v>
      </c>
    </row>
    <row r="3523" spans="1:5" ht="15" x14ac:dyDescent="0.2">
      <c r="A3523" s="60">
        <v>3522</v>
      </c>
      <c r="B3523" s="61">
        <v>16744</v>
      </c>
      <c r="C3523" s="66" t="s">
        <v>14591</v>
      </c>
      <c r="D3523" s="63">
        <v>57</v>
      </c>
      <c r="E3523" s="65">
        <v>3</v>
      </c>
    </row>
    <row r="3524" spans="1:5" ht="15" x14ac:dyDescent="0.2">
      <c r="A3524" s="60">
        <v>3523</v>
      </c>
      <c r="B3524" s="61">
        <v>17032</v>
      </c>
      <c r="C3524" s="62" t="s">
        <v>14592</v>
      </c>
      <c r="D3524" s="63">
        <v>58</v>
      </c>
      <c r="E3524" s="64" t="s">
        <v>12140</v>
      </c>
    </row>
    <row r="3525" spans="1:5" ht="15" x14ac:dyDescent="0.2">
      <c r="A3525" s="60">
        <v>3524</v>
      </c>
      <c r="B3525" s="61">
        <v>17371</v>
      </c>
      <c r="C3525" s="62" t="s">
        <v>14593</v>
      </c>
      <c r="D3525" s="63">
        <v>59</v>
      </c>
      <c r="E3525" s="64" t="s">
        <v>14951</v>
      </c>
    </row>
    <row r="3526" spans="1:5" ht="15" x14ac:dyDescent="0.2">
      <c r="A3526" s="60">
        <v>3525</v>
      </c>
      <c r="B3526" s="61">
        <v>17600</v>
      </c>
      <c r="C3526" s="62" t="s">
        <v>14594</v>
      </c>
      <c r="D3526" s="63">
        <v>60</v>
      </c>
      <c r="E3526" s="64" t="s">
        <v>14951</v>
      </c>
    </row>
    <row r="3527" spans="1:5" ht="15" x14ac:dyDescent="0.2">
      <c r="A3527" s="60">
        <v>3526</v>
      </c>
      <c r="B3527" s="61">
        <v>17742</v>
      </c>
      <c r="C3527" s="62" t="s">
        <v>10617</v>
      </c>
      <c r="D3527" s="63">
        <v>61</v>
      </c>
      <c r="E3527" s="64" t="s">
        <v>12159</v>
      </c>
    </row>
    <row r="3528" spans="1:5" ht="15" x14ac:dyDescent="0.2">
      <c r="A3528" s="60">
        <v>3527</v>
      </c>
      <c r="B3528" s="61">
        <v>19567</v>
      </c>
      <c r="C3528" s="62" t="s">
        <v>12050</v>
      </c>
      <c r="D3528" s="63">
        <v>62</v>
      </c>
      <c r="E3528" s="64" t="s">
        <v>13766</v>
      </c>
    </row>
    <row r="3529" spans="1:5" ht="15" x14ac:dyDescent="0.2">
      <c r="A3529" s="60">
        <v>3528</v>
      </c>
      <c r="B3529" s="61">
        <v>11329</v>
      </c>
      <c r="C3529" s="62" t="s">
        <v>12051</v>
      </c>
      <c r="D3529" s="63">
        <v>63</v>
      </c>
      <c r="E3529" s="65">
        <v>2</v>
      </c>
    </row>
    <row r="3530" spans="1:5" ht="15" x14ac:dyDescent="0.2">
      <c r="A3530" s="60">
        <v>3529</v>
      </c>
      <c r="B3530" s="61">
        <v>12253</v>
      </c>
      <c r="C3530" s="62" t="s">
        <v>12052</v>
      </c>
      <c r="D3530" s="63">
        <v>64</v>
      </c>
      <c r="E3530" s="64" t="s">
        <v>13651</v>
      </c>
    </row>
    <row r="3531" spans="1:5" ht="15" x14ac:dyDescent="0.2">
      <c r="A3531" s="60">
        <v>3530</v>
      </c>
      <c r="B3531" s="61">
        <v>12356</v>
      </c>
      <c r="C3531" s="62" t="s">
        <v>12053</v>
      </c>
      <c r="D3531" s="63">
        <v>65</v>
      </c>
      <c r="E3531" s="65">
        <v>5</v>
      </c>
    </row>
    <row r="3532" spans="1:5" ht="15" x14ac:dyDescent="0.2">
      <c r="A3532" s="60">
        <v>3531</v>
      </c>
      <c r="B3532" s="61">
        <v>14474</v>
      </c>
      <c r="C3532" s="62" t="s">
        <v>12054</v>
      </c>
      <c r="D3532" s="63">
        <v>66</v>
      </c>
      <c r="E3532" s="64" t="s">
        <v>13766</v>
      </c>
    </row>
    <row r="3533" spans="1:5" ht="15" x14ac:dyDescent="0.2">
      <c r="A3533" s="60">
        <v>3532</v>
      </c>
      <c r="B3533" s="61">
        <v>14478</v>
      </c>
      <c r="C3533" s="62" t="s">
        <v>12055</v>
      </c>
      <c r="D3533" s="63">
        <v>67</v>
      </c>
      <c r="E3533" s="65">
        <v>5</v>
      </c>
    </row>
    <row r="3534" spans="1:5" ht="15" x14ac:dyDescent="0.2">
      <c r="A3534" s="60">
        <v>3533</v>
      </c>
      <c r="B3534" s="61">
        <v>15329</v>
      </c>
      <c r="C3534" s="62" t="s">
        <v>12056</v>
      </c>
      <c r="D3534" s="63">
        <v>68</v>
      </c>
      <c r="E3534" s="64" t="s">
        <v>14954</v>
      </c>
    </row>
    <row r="3535" spans="1:5" ht="15" x14ac:dyDescent="0.2">
      <c r="A3535" s="60">
        <v>3534</v>
      </c>
      <c r="B3535" s="61">
        <v>15393</v>
      </c>
      <c r="C3535" s="62" t="s">
        <v>12057</v>
      </c>
      <c r="D3535" s="63">
        <v>69</v>
      </c>
      <c r="E3535" s="64" t="s">
        <v>12106</v>
      </c>
    </row>
    <row r="3536" spans="1:5" ht="15" x14ac:dyDescent="0.2">
      <c r="A3536" s="60">
        <v>3535</v>
      </c>
      <c r="B3536" s="61">
        <v>15396</v>
      </c>
      <c r="C3536" s="62" t="s">
        <v>12058</v>
      </c>
      <c r="D3536" s="63">
        <v>70</v>
      </c>
      <c r="E3536" s="64" t="s">
        <v>13303</v>
      </c>
    </row>
    <row r="3537" spans="1:5" ht="15" x14ac:dyDescent="0.2">
      <c r="A3537" s="60">
        <v>3536</v>
      </c>
      <c r="B3537" s="61">
        <v>15398</v>
      </c>
      <c r="C3537" s="62" t="s">
        <v>12059</v>
      </c>
      <c r="D3537" s="63">
        <v>71</v>
      </c>
      <c r="E3537" s="64" t="s">
        <v>12159</v>
      </c>
    </row>
    <row r="3538" spans="1:5" ht="15" x14ac:dyDescent="0.2">
      <c r="A3538" s="60">
        <v>3537</v>
      </c>
      <c r="B3538" s="61">
        <v>15988</v>
      </c>
      <c r="C3538" s="62" t="s">
        <v>12060</v>
      </c>
      <c r="D3538" s="63">
        <v>72</v>
      </c>
      <c r="E3538" s="65">
        <v>5</v>
      </c>
    </row>
    <row r="3539" spans="1:5" ht="15" x14ac:dyDescent="0.2">
      <c r="A3539" s="60">
        <v>3538</v>
      </c>
      <c r="B3539" s="61">
        <v>17998</v>
      </c>
      <c r="C3539" s="62" t="s">
        <v>12061</v>
      </c>
      <c r="D3539" s="63">
        <v>73</v>
      </c>
      <c r="E3539" s="64" t="s">
        <v>12140</v>
      </c>
    </row>
    <row r="3540" spans="1:5" ht="15" x14ac:dyDescent="0.2">
      <c r="A3540" s="60">
        <v>3539</v>
      </c>
      <c r="B3540" s="61">
        <v>19031</v>
      </c>
      <c r="C3540" s="62" t="s">
        <v>11980</v>
      </c>
      <c r="D3540" s="63">
        <v>74</v>
      </c>
      <c r="E3540" s="64" t="s">
        <v>13647</v>
      </c>
    </row>
    <row r="3541" spans="1:5" ht="15" x14ac:dyDescent="0.2">
      <c r="A3541" s="60">
        <v>3540</v>
      </c>
      <c r="B3541" s="61">
        <v>10118</v>
      </c>
      <c r="C3541" s="66" t="s">
        <v>14574</v>
      </c>
      <c r="D3541" s="63">
        <v>75</v>
      </c>
      <c r="E3541" s="65">
        <v>4</v>
      </c>
    </row>
    <row r="3542" spans="1:5" ht="15" x14ac:dyDescent="0.2">
      <c r="A3542" s="60">
        <v>3541</v>
      </c>
      <c r="B3542" s="61">
        <v>10238</v>
      </c>
      <c r="C3542" s="62" t="s">
        <v>14575</v>
      </c>
      <c r="D3542" s="63">
        <v>76</v>
      </c>
      <c r="E3542" s="64" t="s">
        <v>13766</v>
      </c>
    </row>
    <row r="3543" spans="1:5" ht="15" x14ac:dyDescent="0.2">
      <c r="A3543" s="60">
        <v>3542</v>
      </c>
      <c r="B3543" s="61">
        <v>10471</v>
      </c>
      <c r="C3543" s="62" t="s">
        <v>12062</v>
      </c>
      <c r="D3543" s="63">
        <v>77</v>
      </c>
      <c r="E3543" s="64" t="s">
        <v>12146</v>
      </c>
    </row>
    <row r="3544" spans="1:5" ht="15" x14ac:dyDescent="0.2">
      <c r="A3544" s="60">
        <v>3543</v>
      </c>
      <c r="B3544" s="61">
        <v>11406</v>
      </c>
      <c r="C3544" s="62" t="s">
        <v>12063</v>
      </c>
      <c r="D3544" s="63">
        <v>78</v>
      </c>
      <c r="E3544" s="65">
        <v>3</v>
      </c>
    </row>
    <row r="3545" spans="1:5" ht="15" x14ac:dyDescent="0.2">
      <c r="A3545" s="60">
        <v>3544</v>
      </c>
      <c r="B3545" s="61">
        <v>12995</v>
      </c>
      <c r="C3545" s="62" t="s">
        <v>12064</v>
      </c>
      <c r="D3545" s="63">
        <v>79</v>
      </c>
      <c r="E3545" s="64" t="s">
        <v>12104</v>
      </c>
    </row>
    <row r="3546" spans="1:5" ht="15" x14ac:dyDescent="0.2">
      <c r="A3546" s="60">
        <v>3545</v>
      </c>
      <c r="B3546" s="61">
        <v>12997</v>
      </c>
      <c r="C3546" s="66" t="s">
        <v>12065</v>
      </c>
      <c r="D3546" s="63">
        <v>80</v>
      </c>
      <c r="E3546" s="64" t="s">
        <v>12138</v>
      </c>
    </row>
    <row r="3547" spans="1:5" ht="15" x14ac:dyDescent="0.2">
      <c r="A3547" s="60">
        <v>3546</v>
      </c>
      <c r="B3547" s="61">
        <v>13184</v>
      </c>
      <c r="C3547" s="62" t="s">
        <v>12066</v>
      </c>
      <c r="D3547" s="63">
        <v>81</v>
      </c>
      <c r="E3547" s="64" t="s">
        <v>13766</v>
      </c>
    </row>
    <row r="3548" spans="1:5" ht="15" x14ac:dyDescent="0.2">
      <c r="A3548" s="60">
        <v>3547</v>
      </c>
      <c r="B3548" s="61">
        <v>14029</v>
      </c>
      <c r="C3548" s="62" t="s">
        <v>12067</v>
      </c>
      <c r="D3548" s="63">
        <v>82</v>
      </c>
      <c r="E3548" s="64" t="s">
        <v>12146</v>
      </c>
    </row>
    <row r="3549" spans="1:5" ht="15" x14ac:dyDescent="0.2">
      <c r="A3549" s="60">
        <v>3548</v>
      </c>
      <c r="B3549" s="61">
        <v>14067</v>
      </c>
      <c r="C3549" s="62" t="s">
        <v>12068</v>
      </c>
      <c r="D3549" s="63">
        <v>83</v>
      </c>
      <c r="E3549" s="64" t="s">
        <v>10434</v>
      </c>
    </row>
    <row r="3550" spans="1:5" ht="15" x14ac:dyDescent="0.2">
      <c r="A3550" s="60">
        <v>3549</v>
      </c>
      <c r="B3550" s="61">
        <v>14100</v>
      </c>
      <c r="C3550" s="62" t="s">
        <v>12069</v>
      </c>
      <c r="D3550" s="63">
        <v>84</v>
      </c>
      <c r="E3550" s="65">
        <v>4</v>
      </c>
    </row>
    <row r="3551" spans="1:5" ht="15" x14ac:dyDescent="0.2">
      <c r="A3551" s="60">
        <v>3550</v>
      </c>
      <c r="B3551" s="61">
        <v>14516</v>
      </c>
      <c r="C3551" s="62" t="s">
        <v>12070</v>
      </c>
      <c r="D3551" s="63">
        <v>85</v>
      </c>
      <c r="E3551" s="65">
        <v>2</v>
      </c>
    </row>
    <row r="3552" spans="1:5" ht="15" x14ac:dyDescent="0.2">
      <c r="A3552" s="60">
        <v>3551</v>
      </c>
      <c r="B3552" s="61">
        <v>15309</v>
      </c>
      <c r="C3552" s="62" t="s">
        <v>12071</v>
      </c>
      <c r="D3552" s="63">
        <v>86</v>
      </c>
      <c r="E3552" s="65">
        <v>2</v>
      </c>
    </row>
    <row r="3553" spans="1:5" ht="15" x14ac:dyDescent="0.2">
      <c r="A3553" s="60">
        <v>3552</v>
      </c>
      <c r="B3553" s="61">
        <v>16330</v>
      </c>
      <c r="C3553" s="62" t="s">
        <v>10639</v>
      </c>
      <c r="D3553" s="63">
        <v>87</v>
      </c>
      <c r="E3553" s="64" t="s">
        <v>12159</v>
      </c>
    </row>
    <row r="3554" spans="1:5" ht="15" x14ac:dyDescent="0.2">
      <c r="A3554" s="60">
        <v>3553</v>
      </c>
      <c r="B3554" s="61">
        <v>16746</v>
      </c>
      <c r="C3554" s="66" t="s">
        <v>10640</v>
      </c>
      <c r="D3554" s="63">
        <v>88</v>
      </c>
      <c r="E3554" s="65">
        <v>3</v>
      </c>
    </row>
    <row r="3555" spans="1:5" ht="15" x14ac:dyDescent="0.2">
      <c r="A3555" s="60">
        <v>3554</v>
      </c>
      <c r="B3555" s="61">
        <v>16944</v>
      </c>
      <c r="C3555" s="62" t="s">
        <v>10641</v>
      </c>
      <c r="D3555" s="63">
        <v>89</v>
      </c>
      <c r="E3555" s="64" t="s">
        <v>12142</v>
      </c>
    </row>
    <row r="3556" spans="1:5" ht="15" x14ac:dyDescent="0.2">
      <c r="A3556" s="60">
        <v>3555</v>
      </c>
      <c r="B3556" s="61">
        <v>16970</v>
      </c>
      <c r="C3556" s="62" t="s">
        <v>12297</v>
      </c>
      <c r="D3556" s="63">
        <v>90</v>
      </c>
      <c r="E3556" s="65">
        <v>2</v>
      </c>
    </row>
    <row r="3557" spans="1:5" ht="15" x14ac:dyDescent="0.2">
      <c r="A3557" s="60">
        <v>3556</v>
      </c>
      <c r="B3557" s="61">
        <v>17757</v>
      </c>
      <c r="C3557" s="62" t="s">
        <v>10642</v>
      </c>
      <c r="D3557" s="63">
        <v>91</v>
      </c>
      <c r="E3557" s="65">
        <v>2</v>
      </c>
    </row>
    <row r="3558" spans="1:5" ht="15" x14ac:dyDescent="0.2">
      <c r="A3558" s="60">
        <v>3557</v>
      </c>
      <c r="B3558" s="61">
        <v>17818</v>
      </c>
      <c r="C3558" s="62" t="s">
        <v>10643</v>
      </c>
      <c r="D3558" s="63">
        <v>92</v>
      </c>
      <c r="E3558" s="64" t="s">
        <v>12140</v>
      </c>
    </row>
    <row r="3559" spans="1:5" ht="15" x14ac:dyDescent="0.2">
      <c r="A3559" s="60">
        <v>3558</v>
      </c>
      <c r="B3559" s="61">
        <v>18433</v>
      </c>
      <c r="C3559" s="66" t="s">
        <v>10644</v>
      </c>
      <c r="D3559" s="63">
        <v>93</v>
      </c>
      <c r="E3559" s="64" t="s">
        <v>12106</v>
      </c>
    </row>
    <row r="3560" spans="1:5" ht="15" x14ac:dyDescent="0.2">
      <c r="A3560" s="60">
        <v>3559</v>
      </c>
      <c r="B3560" s="61">
        <v>19117</v>
      </c>
      <c r="C3560" s="62" t="s">
        <v>10645</v>
      </c>
      <c r="D3560" s="63">
        <v>94</v>
      </c>
      <c r="E3560" s="64" t="s">
        <v>14095</v>
      </c>
    </row>
    <row r="3561" spans="1:5" ht="15" x14ac:dyDescent="0.2">
      <c r="A3561" s="60">
        <v>3560</v>
      </c>
      <c r="B3561" s="61">
        <v>19570</v>
      </c>
      <c r="C3561" s="62" t="s">
        <v>10625</v>
      </c>
      <c r="D3561" s="63">
        <v>95</v>
      </c>
      <c r="E3561" s="65">
        <v>1</v>
      </c>
    </row>
    <row r="3562" spans="1:5" ht="15" x14ac:dyDescent="0.2">
      <c r="A3562" s="60">
        <v>3561</v>
      </c>
      <c r="B3562" s="61">
        <v>19603</v>
      </c>
      <c r="C3562" s="66" t="s">
        <v>10626</v>
      </c>
      <c r="D3562" s="63">
        <v>96</v>
      </c>
      <c r="E3562" s="64" t="s">
        <v>12136</v>
      </c>
    </row>
    <row r="3563" spans="1:5" ht="15" x14ac:dyDescent="0.2">
      <c r="A3563" s="60">
        <v>3562</v>
      </c>
      <c r="B3563" s="61">
        <v>19956</v>
      </c>
      <c r="C3563" s="62" t="s">
        <v>10627</v>
      </c>
      <c r="D3563" s="63">
        <v>97</v>
      </c>
      <c r="E3563" s="65">
        <v>5</v>
      </c>
    </row>
    <row r="3564" spans="1:5" ht="15" x14ac:dyDescent="0.2">
      <c r="A3564" s="60">
        <v>3563</v>
      </c>
      <c r="B3564" s="61">
        <v>16527</v>
      </c>
      <c r="C3564" s="62" t="s">
        <v>10628</v>
      </c>
      <c r="D3564" s="63">
        <v>98</v>
      </c>
      <c r="E3564" s="65">
        <v>3</v>
      </c>
    </row>
    <row r="3565" spans="1:5" ht="15" x14ac:dyDescent="0.2">
      <c r="A3565" s="60">
        <v>3564</v>
      </c>
      <c r="B3565" s="61">
        <v>17685</v>
      </c>
      <c r="C3565" s="62" t="s">
        <v>10629</v>
      </c>
      <c r="D3565" s="63">
        <v>99</v>
      </c>
      <c r="E3565" s="64" t="s">
        <v>12140</v>
      </c>
    </row>
    <row r="3566" spans="1:5" ht="15" x14ac:dyDescent="0.2">
      <c r="A3566" s="60">
        <v>3565</v>
      </c>
      <c r="B3566" s="61">
        <v>17996</v>
      </c>
      <c r="C3566" s="62" t="s">
        <v>10630</v>
      </c>
      <c r="D3566" s="63">
        <v>100</v>
      </c>
      <c r="E3566" s="64" t="s">
        <v>12146</v>
      </c>
    </row>
    <row r="3567" spans="1:5" ht="15" x14ac:dyDescent="0.2">
      <c r="A3567" s="60">
        <v>3566</v>
      </c>
      <c r="B3567" s="61">
        <v>18185</v>
      </c>
      <c r="C3567" s="62" t="s">
        <v>10631</v>
      </c>
      <c r="D3567" s="63">
        <v>101</v>
      </c>
      <c r="E3567" s="64" t="s">
        <v>12142</v>
      </c>
    </row>
    <row r="3568" spans="1:5" ht="15" x14ac:dyDescent="0.2">
      <c r="A3568" s="60">
        <v>3567</v>
      </c>
      <c r="B3568" s="61">
        <v>19499</v>
      </c>
      <c r="C3568" s="62" t="s">
        <v>10632</v>
      </c>
      <c r="D3568" s="63">
        <v>102</v>
      </c>
      <c r="E3568" s="64" t="s">
        <v>12136</v>
      </c>
    </row>
    <row r="3569" spans="1:5" ht="15" x14ac:dyDescent="0.2">
      <c r="A3569" s="60">
        <v>3568</v>
      </c>
      <c r="B3569" s="61">
        <v>12075</v>
      </c>
      <c r="C3569" s="66" t="s">
        <v>10633</v>
      </c>
      <c r="D3569" s="63">
        <v>103</v>
      </c>
      <c r="E3569" s="64" t="s">
        <v>14954</v>
      </c>
    </row>
    <row r="3570" spans="1:5" ht="15" x14ac:dyDescent="0.2">
      <c r="A3570" s="60">
        <v>3569</v>
      </c>
      <c r="B3570" s="61">
        <v>13195</v>
      </c>
      <c r="C3570" s="62" t="s">
        <v>10634</v>
      </c>
      <c r="D3570" s="63">
        <v>104</v>
      </c>
      <c r="E3570" s="64" t="s">
        <v>12142</v>
      </c>
    </row>
    <row r="3571" spans="1:5" ht="15" x14ac:dyDescent="0.2">
      <c r="A3571" s="60">
        <v>3570</v>
      </c>
      <c r="B3571" s="61">
        <v>18303</v>
      </c>
      <c r="C3571" s="66" t="s">
        <v>10635</v>
      </c>
      <c r="D3571" s="63">
        <v>105</v>
      </c>
      <c r="E3571" s="64" t="s">
        <v>12136</v>
      </c>
    </row>
    <row r="3572" spans="1:5" ht="15" x14ac:dyDescent="0.2">
      <c r="A3572" s="60">
        <v>3571</v>
      </c>
      <c r="B3572" s="61">
        <v>14146</v>
      </c>
      <c r="C3572" s="62" t="s">
        <v>10636</v>
      </c>
      <c r="D3572" s="63">
        <v>106</v>
      </c>
      <c r="E3572" s="65">
        <v>4</v>
      </c>
    </row>
    <row r="3573" spans="1:5" ht="15" x14ac:dyDescent="0.2">
      <c r="A3573" s="60">
        <v>3572</v>
      </c>
      <c r="B3573" s="61">
        <v>17800</v>
      </c>
      <c r="C3573" s="62" t="s">
        <v>10637</v>
      </c>
      <c r="D3573" s="63">
        <v>107</v>
      </c>
      <c r="E3573" s="65">
        <v>4</v>
      </c>
    </row>
    <row r="3574" spans="1:5" ht="15" x14ac:dyDescent="0.2">
      <c r="A3574" s="60">
        <v>3573</v>
      </c>
      <c r="B3574" s="61">
        <v>11407</v>
      </c>
      <c r="C3574" s="62" t="s">
        <v>10638</v>
      </c>
      <c r="D3574" s="63">
        <v>108</v>
      </c>
      <c r="E3574" s="65">
        <v>3</v>
      </c>
    </row>
    <row r="3575" spans="1:5" ht="15" x14ac:dyDescent="0.2">
      <c r="A3575" s="60">
        <v>3574</v>
      </c>
      <c r="B3575" s="61">
        <v>12499</v>
      </c>
      <c r="C3575" s="66" t="s">
        <v>9597</v>
      </c>
      <c r="D3575" s="63">
        <v>109</v>
      </c>
      <c r="E3575" s="64" t="s">
        <v>12136</v>
      </c>
    </row>
    <row r="3576" spans="1:5" ht="15" x14ac:dyDescent="0.2">
      <c r="A3576" s="60">
        <v>3575</v>
      </c>
      <c r="B3576" s="61">
        <v>13172</v>
      </c>
      <c r="C3576" s="62" t="s">
        <v>9598</v>
      </c>
      <c r="D3576" s="63">
        <v>110</v>
      </c>
      <c r="E3576" s="65">
        <v>3</v>
      </c>
    </row>
    <row r="3577" spans="1:5" ht="15" x14ac:dyDescent="0.2">
      <c r="A3577" s="60">
        <v>3576</v>
      </c>
      <c r="B3577" s="61">
        <v>14040</v>
      </c>
      <c r="C3577" s="62" t="s">
        <v>9599</v>
      </c>
      <c r="D3577" s="63">
        <v>111</v>
      </c>
      <c r="E3577" s="65">
        <v>2</v>
      </c>
    </row>
    <row r="3578" spans="1:5" ht="15" x14ac:dyDescent="0.2">
      <c r="A3578" s="60">
        <v>3577</v>
      </c>
      <c r="B3578" s="61">
        <v>14537</v>
      </c>
      <c r="C3578" s="62" t="s">
        <v>9600</v>
      </c>
      <c r="D3578" s="63">
        <v>112</v>
      </c>
      <c r="E3578" s="65">
        <v>3</v>
      </c>
    </row>
    <row r="3579" spans="1:5" ht="15" x14ac:dyDescent="0.2">
      <c r="A3579" s="60">
        <v>3578</v>
      </c>
      <c r="B3579" s="61">
        <v>17574</v>
      </c>
      <c r="C3579" s="62" t="s">
        <v>9601</v>
      </c>
      <c r="D3579" s="63">
        <v>113</v>
      </c>
      <c r="E3579" s="65">
        <v>2</v>
      </c>
    </row>
    <row r="3580" spans="1:5" ht="15" x14ac:dyDescent="0.2">
      <c r="A3580" s="60">
        <v>3579</v>
      </c>
      <c r="B3580" s="61">
        <v>19124</v>
      </c>
      <c r="C3580" s="62" t="s">
        <v>9602</v>
      </c>
      <c r="D3580" s="63">
        <v>114</v>
      </c>
      <c r="E3580" s="65">
        <v>4</v>
      </c>
    </row>
    <row r="3581" spans="1:5" ht="15" x14ac:dyDescent="0.2">
      <c r="A3581" s="60">
        <v>3580</v>
      </c>
      <c r="B3581" s="61">
        <v>19336</v>
      </c>
      <c r="C3581" s="62" t="s">
        <v>10656</v>
      </c>
      <c r="D3581" s="63">
        <v>115</v>
      </c>
      <c r="E3581" s="64" t="s">
        <v>12146</v>
      </c>
    </row>
    <row r="3582" spans="1:5" ht="15" x14ac:dyDescent="0.2">
      <c r="A3582" s="60">
        <v>3581</v>
      </c>
      <c r="B3582" s="61">
        <v>10157</v>
      </c>
      <c r="C3582" s="62" t="s">
        <v>10657</v>
      </c>
      <c r="D3582" s="63">
        <v>116</v>
      </c>
      <c r="E3582" s="65">
        <v>5</v>
      </c>
    </row>
    <row r="3583" spans="1:5" ht="15" x14ac:dyDescent="0.2">
      <c r="A3583" s="60">
        <v>3582</v>
      </c>
      <c r="B3583" s="61">
        <v>10158</v>
      </c>
      <c r="C3583" s="62" t="s">
        <v>10658</v>
      </c>
      <c r="D3583" s="63">
        <v>117</v>
      </c>
      <c r="E3583" s="65">
        <v>4</v>
      </c>
    </row>
    <row r="3584" spans="1:5" ht="15" x14ac:dyDescent="0.2">
      <c r="A3584" s="60">
        <v>3583</v>
      </c>
      <c r="B3584" s="61">
        <v>10320</v>
      </c>
      <c r="C3584" s="66" t="s">
        <v>10659</v>
      </c>
      <c r="D3584" s="63">
        <v>118</v>
      </c>
      <c r="E3584" s="65">
        <v>5</v>
      </c>
    </row>
    <row r="3585" spans="1:5" ht="15" x14ac:dyDescent="0.2">
      <c r="A3585" s="60">
        <v>3584</v>
      </c>
      <c r="B3585" s="61">
        <v>10385</v>
      </c>
      <c r="C3585" s="66" t="s">
        <v>10660</v>
      </c>
      <c r="D3585" s="63">
        <v>119</v>
      </c>
      <c r="E3585" s="64" t="s">
        <v>14951</v>
      </c>
    </row>
    <row r="3586" spans="1:5" ht="15" x14ac:dyDescent="0.2">
      <c r="A3586" s="60">
        <v>3585</v>
      </c>
      <c r="B3586" s="61">
        <v>10984</v>
      </c>
      <c r="C3586" s="66" t="s">
        <v>10661</v>
      </c>
      <c r="D3586" s="63">
        <v>120</v>
      </c>
      <c r="E3586" s="65">
        <v>5</v>
      </c>
    </row>
    <row r="3587" spans="1:5" ht="15" x14ac:dyDescent="0.2">
      <c r="A3587" s="60">
        <v>3586</v>
      </c>
      <c r="B3587" s="61">
        <v>10988</v>
      </c>
      <c r="C3587" s="66" t="s">
        <v>10662</v>
      </c>
      <c r="D3587" s="63">
        <v>121</v>
      </c>
      <c r="E3587" s="65">
        <v>4</v>
      </c>
    </row>
    <row r="3588" spans="1:5" ht="15" x14ac:dyDescent="0.2">
      <c r="A3588" s="60">
        <v>3587</v>
      </c>
      <c r="B3588" s="61">
        <v>10990</v>
      </c>
      <c r="C3588" s="62" t="s">
        <v>10663</v>
      </c>
      <c r="D3588" s="63">
        <v>122</v>
      </c>
      <c r="E3588" s="65">
        <v>4</v>
      </c>
    </row>
    <row r="3589" spans="1:5" ht="15" x14ac:dyDescent="0.2">
      <c r="A3589" s="60">
        <v>3588</v>
      </c>
      <c r="B3589" s="61">
        <v>11104</v>
      </c>
      <c r="C3589" s="62" t="s">
        <v>10664</v>
      </c>
      <c r="D3589" s="63">
        <v>123</v>
      </c>
      <c r="E3589" s="64" t="s">
        <v>12104</v>
      </c>
    </row>
    <row r="3590" spans="1:5" ht="15" x14ac:dyDescent="0.2">
      <c r="A3590" s="60">
        <v>3589</v>
      </c>
      <c r="B3590" s="61">
        <v>12136</v>
      </c>
      <c r="C3590" s="62" t="s">
        <v>10665</v>
      </c>
      <c r="D3590" s="63">
        <v>124</v>
      </c>
      <c r="E3590" s="65">
        <v>3</v>
      </c>
    </row>
    <row r="3591" spans="1:5" ht="15" x14ac:dyDescent="0.2">
      <c r="A3591" s="60">
        <v>3590</v>
      </c>
      <c r="B3591" s="61">
        <v>13080</v>
      </c>
      <c r="C3591" s="62" t="s">
        <v>15351</v>
      </c>
      <c r="D3591" s="63">
        <v>125</v>
      </c>
      <c r="E3591" s="65">
        <v>4</v>
      </c>
    </row>
    <row r="3592" spans="1:5" ht="15" x14ac:dyDescent="0.2">
      <c r="A3592" s="60">
        <v>3591</v>
      </c>
      <c r="B3592" s="61">
        <v>13946</v>
      </c>
      <c r="C3592" s="62" t="s">
        <v>14589</v>
      </c>
      <c r="D3592" s="63">
        <v>126</v>
      </c>
      <c r="E3592" s="65">
        <v>3</v>
      </c>
    </row>
    <row r="3593" spans="1:5" ht="15" x14ac:dyDescent="0.2">
      <c r="A3593" s="60">
        <v>3592</v>
      </c>
      <c r="B3593" s="61">
        <v>14153</v>
      </c>
      <c r="C3593" s="62" t="s">
        <v>10666</v>
      </c>
      <c r="D3593" s="63">
        <v>127</v>
      </c>
      <c r="E3593" s="65">
        <v>4</v>
      </c>
    </row>
    <row r="3594" spans="1:5" ht="15" x14ac:dyDescent="0.2">
      <c r="A3594" s="60">
        <v>3593</v>
      </c>
      <c r="B3594" s="61">
        <v>16630</v>
      </c>
      <c r="C3594" s="62" t="s">
        <v>10667</v>
      </c>
      <c r="D3594" s="63">
        <v>128</v>
      </c>
      <c r="E3594" s="64" t="s">
        <v>13766</v>
      </c>
    </row>
    <row r="3595" spans="1:5" ht="15" x14ac:dyDescent="0.2">
      <c r="A3595" s="60">
        <v>3594</v>
      </c>
      <c r="B3595" s="61">
        <v>17290</v>
      </c>
      <c r="C3595" s="62" t="s">
        <v>10668</v>
      </c>
      <c r="D3595" s="63">
        <v>129</v>
      </c>
      <c r="E3595" s="65">
        <v>4</v>
      </c>
    </row>
    <row r="3596" spans="1:5" ht="15" x14ac:dyDescent="0.2">
      <c r="A3596" s="60">
        <v>3595</v>
      </c>
      <c r="B3596" s="61">
        <v>19560</v>
      </c>
      <c r="C3596" s="62" t="s">
        <v>10669</v>
      </c>
      <c r="D3596" s="63">
        <v>130</v>
      </c>
      <c r="E3596" s="65">
        <v>4</v>
      </c>
    </row>
    <row r="3597" spans="1:5" ht="15" x14ac:dyDescent="0.2">
      <c r="A3597" s="60">
        <v>3596</v>
      </c>
      <c r="B3597" s="61">
        <v>11583</v>
      </c>
      <c r="C3597" s="62" t="s">
        <v>10670</v>
      </c>
      <c r="D3597" s="63">
        <v>1</v>
      </c>
      <c r="E3597" s="64" t="s">
        <v>13651</v>
      </c>
    </row>
    <row r="3598" spans="1:5" ht="15" x14ac:dyDescent="0.2">
      <c r="A3598" s="60">
        <v>3597</v>
      </c>
      <c r="B3598" s="61">
        <v>12156</v>
      </c>
      <c r="C3598" s="62" t="s">
        <v>10671</v>
      </c>
      <c r="D3598" s="63">
        <v>2</v>
      </c>
      <c r="E3598" s="64" t="s">
        <v>13680</v>
      </c>
    </row>
    <row r="3599" spans="1:5" ht="15" x14ac:dyDescent="0.2">
      <c r="A3599" s="60">
        <v>3598</v>
      </c>
      <c r="B3599" s="61">
        <v>12347</v>
      </c>
      <c r="C3599" s="62" t="s">
        <v>17719</v>
      </c>
      <c r="D3599" s="63">
        <v>3</v>
      </c>
      <c r="E3599" s="64" t="s">
        <v>14951</v>
      </c>
    </row>
    <row r="3600" spans="1:5" ht="15" x14ac:dyDescent="0.2">
      <c r="A3600" s="60">
        <v>3599</v>
      </c>
      <c r="B3600" s="61">
        <v>12782</v>
      </c>
      <c r="C3600" s="62" t="s">
        <v>10672</v>
      </c>
      <c r="D3600" s="63">
        <v>4</v>
      </c>
      <c r="E3600" s="64" t="s">
        <v>12142</v>
      </c>
    </row>
    <row r="3601" spans="1:5" ht="15" x14ac:dyDescent="0.2">
      <c r="A3601" s="60">
        <v>3600</v>
      </c>
      <c r="B3601" s="61">
        <v>12861</v>
      </c>
      <c r="C3601" s="62" t="s">
        <v>10673</v>
      </c>
      <c r="D3601" s="63">
        <v>5</v>
      </c>
      <c r="E3601" s="64" t="s">
        <v>12136</v>
      </c>
    </row>
    <row r="3602" spans="1:5" ht="15" x14ac:dyDescent="0.2">
      <c r="A3602" s="60">
        <v>3601</v>
      </c>
      <c r="B3602" s="61">
        <v>12987</v>
      </c>
      <c r="C3602" s="62" t="s">
        <v>10674</v>
      </c>
      <c r="D3602" s="63">
        <v>6</v>
      </c>
      <c r="E3602" s="64" t="s">
        <v>13651</v>
      </c>
    </row>
    <row r="3603" spans="1:5" ht="15" x14ac:dyDescent="0.2">
      <c r="A3603" s="60">
        <v>3602</v>
      </c>
      <c r="B3603" s="61">
        <v>13113</v>
      </c>
      <c r="C3603" s="62" t="s">
        <v>10675</v>
      </c>
      <c r="D3603" s="63">
        <v>7</v>
      </c>
      <c r="E3603" s="64" t="s">
        <v>12144</v>
      </c>
    </row>
    <row r="3604" spans="1:5" ht="15" x14ac:dyDescent="0.2">
      <c r="A3604" s="60">
        <v>3603</v>
      </c>
      <c r="B3604" s="61">
        <v>14504</v>
      </c>
      <c r="C3604" s="62" t="s">
        <v>10676</v>
      </c>
      <c r="D3604" s="63">
        <v>8</v>
      </c>
      <c r="E3604" s="64" t="s">
        <v>12104</v>
      </c>
    </row>
    <row r="3605" spans="1:5" ht="15" x14ac:dyDescent="0.2">
      <c r="A3605" s="60">
        <v>3604</v>
      </c>
      <c r="B3605" s="61">
        <v>14546</v>
      </c>
      <c r="C3605" s="62" t="s">
        <v>10677</v>
      </c>
      <c r="D3605" s="63">
        <v>9</v>
      </c>
      <c r="E3605" s="65">
        <v>4</v>
      </c>
    </row>
    <row r="3606" spans="1:5" ht="15" x14ac:dyDescent="0.2">
      <c r="A3606" s="60">
        <v>3605</v>
      </c>
      <c r="B3606" s="61">
        <v>15092</v>
      </c>
      <c r="C3606" s="62" t="s">
        <v>15361</v>
      </c>
      <c r="D3606" s="63">
        <v>10</v>
      </c>
      <c r="E3606" s="64" t="s">
        <v>12140</v>
      </c>
    </row>
    <row r="3607" spans="1:5" ht="15" x14ac:dyDescent="0.2">
      <c r="A3607" s="60">
        <v>3606</v>
      </c>
      <c r="B3607" s="61">
        <v>16185</v>
      </c>
      <c r="C3607" s="62" t="s">
        <v>10678</v>
      </c>
      <c r="D3607" s="63">
        <v>11</v>
      </c>
      <c r="E3607" s="64" t="s">
        <v>12104</v>
      </c>
    </row>
    <row r="3608" spans="1:5" ht="15" x14ac:dyDescent="0.2">
      <c r="A3608" s="60">
        <v>3607</v>
      </c>
      <c r="B3608" s="61">
        <v>16328</v>
      </c>
      <c r="C3608" s="62" t="s">
        <v>10679</v>
      </c>
      <c r="D3608" s="63">
        <v>12</v>
      </c>
      <c r="E3608" s="64" t="s">
        <v>12144</v>
      </c>
    </row>
    <row r="3609" spans="1:5" ht="15" x14ac:dyDescent="0.2">
      <c r="A3609" s="60">
        <v>3608</v>
      </c>
      <c r="B3609" s="61">
        <v>16667</v>
      </c>
      <c r="C3609" s="66" t="s">
        <v>10680</v>
      </c>
      <c r="D3609" s="63">
        <v>13</v>
      </c>
      <c r="E3609" s="64" t="s">
        <v>12104</v>
      </c>
    </row>
    <row r="3610" spans="1:5" ht="15" x14ac:dyDescent="0.2">
      <c r="A3610" s="60">
        <v>3609</v>
      </c>
      <c r="B3610" s="61">
        <v>16909</v>
      </c>
      <c r="C3610" s="62" t="s">
        <v>11798</v>
      </c>
      <c r="D3610" s="63">
        <v>14</v>
      </c>
      <c r="E3610" s="64" t="s">
        <v>12153</v>
      </c>
    </row>
    <row r="3611" spans="1:5" ht="15" x14ac:dyDescent="0.2">
      <c r="A3611" s="60">
        <v>3610</v>
      </c>
      <c r="B3611" s="61">
        <v>17259</v>
      </c>
      <c r="C3611" s="62" t="s">
        <v>12025</v>
      </c>
      <c r="D3611" s="63">
        <v>15</v>
      </c>
      <c r="E3611" s="64" t="s">
        <v>12146</v>
      </c>
    </row>
    <row r="3612" spans="1:5" ht="15" x14ac:dyDescent="0.2">
      <c r="A3612" s="60">
        <v>3611</v>
      </c>
      <c r="B3612" s="61">
        <v>17719</v>
      </c>
      <c r="C3612" s="62" t="s">
        <v>11799</v>
      </c>
      <c r="D3612" s="63">
        <v>16</v>
      </c>
      <c r="E3612" s="64" t="s">
        <v>12104</v>
      </c>
    </row>
    <row r="3613" spans="1:5" ht="15" x14ac:dyDescent="0.2">
      <c r="A3613" s="60">
        <v>3612</v>
      </c>
      <c r="B3613" s="61">
        <v>17738</v>
      </c>
      <c r="C3613" s="62" t="s">
        <v>11800</v>
      </c>
      <c r="D3613" s="63">
        <v>17</v>
      </c>
      <c r="E3613" s="64" t="s">
        <v>12138</v>
      </c>
    </row>
    <row r="3614" spans="1:5" ht="15" x14ac:dyDescent="0.2">
      <c r="A3614" s="60">
        <v>3613</v>
      </c>
      <c r="B3614" s="61">
        <v>18352</v>
      </c>
      <c r="C3614" s="62" t="s">
        <v>11801</v>
      </c>
      <c r="D3614" s="63">
        <v>18</v>
      </c>
      <c r="E3614" s="64" t="s">
        <v>14951</v>
      </c>
    </row>
    <row r="3615" spans="1:5" ht="15" x14ac:dyDescent="0.2">
      <c r="A3615" s="60">
        <v>3614</v>
      </c>
      <c r="B3615" s="61">
        <v>19123</v>
      </c>
      <c r="C3615" s="62" t="s">
        <v>11802</v>
      </c>
      <c r="D3615" s="63">
        <v>19</v>
      </c>
      <c r="E3615" s="64" t="s">
        <v>12136</v>
      </c>
    </row>
    <row r="3616" spans="1:5" ht="15" x14ac:dyDescent="0.2">
      <c r="A3616" s="60">
        <v>3615</v>
      </c>
      <c r="B3616" s="61">
        <v>19393</v>
      </c>
      <c r="C3616" s="62" t="s">
        <v>11981</v>
      </c>
      <c r="D3616" s="63">
        <v>20</v>
      </c>
      <c r="E3616" s="64" t="s">
        <v>13766</v>
      </c>
    </row>
    <row r="3617" spans="1:5" ht="15" x14ac:dyDescent="0.2">
      <c r="A3617" s="60">
        <v>3616</v>
      </c>
      <c r="B3617" s="61">
        <v>19493</v>
      </c>
      <c r="C3617" s="62" t="s">
        <v>11803</v>
      </c>
      <c r="D3617" s="63">
        <v>21</v>
      </c>
      <c r="E3617" s="64" t="s">
        <v>12140</v>
      </c>
    </row>
    <row r="3618" spans="1:5" ht="15" x14ac:dyDescent="0.2">
      <c r="A3618" s="60">
        <v>3617</v>
      </c>
      <c r="B3618" s="61">
        <v>19601</v>
      </c>
      <c r="C3618" s="62" t="s">
        <v>11804</v>
      </c>
      <c r="D3618" s="63">
        <v>22</v>
      </c>
      <c r="E3618" s="64" t="s">
        <v>13651</v>
      </c>
    </row>
    <row r="3619" spans="1:5" ht="15" x14ac:dyDescent="0.2">
      <c r="A3619" s="60">
        <v>3618</v>
      </c>
      <c r="B3619" s="61">
        <v>12989</v>
      </c>
      <c r="C3619" s="62" t="s">
        <v>11805</v>
      </c>
      <c r="D3619" s="63">
        <v>1</v>
      </c>
      <c r="E3619" s="64" t="s">
        <v>12153</v>
      </c>
    </row>
    <row r="3620" spans="1:5" ht="15" x14ac:dyDescent="0.2">
      <c r="A3620" s="60">
        <v>3619</v>
      </c>
      <c r="B3620" s="61">
        <v>16231</v>
      </c>
      <c r="C3620" s="62" t="s">
        <v>10423</v>
      </c>
      <c r="D3620" s="63">
        <v>2</v>
      </c>
      <c r="E3620" s="64" t="s">
        <v>12136</v>
      </c>
    </row>
    <row r="3621" spans="1:5" ht="15" x14ac:dyDescent="0.2">
      <c r="A3621" s="60">
        <v>3620</v>
      </c>
      <c r="B3621" s="61">
        <v>18157</v>
      </c>
      <c r="C3621" s="62" t="s">
        <v>10424</v>
      </c>
      <c r="D3621" s="63">
        <v>3</v>
      </c>
      <c r="E3621" s="64" t="s">
        <v>12153</v>
      </c>
    </row>
    <row r="3622" spans="1:5" ht="15" x14ac:dyDescent="0.2">
      <c r="A3622" s="60">
        <v>3621</v>
      </c>
      <c r="B3622" s="61">
        <v>19280</v>
      </c>
      <c r="C3622" s="66" t="s">
        <v>10425</v>
      </c>
      <c r="D3622" s="63">
        <v>4</v>
      </c>
      <c r="E3622" s="64" t="s">
        <v>12153</v>
      </c>
    </row>
    <row r="3623" spans="1:5" ht="15" x14ac:dyDescent="0.2">
      <c r="A3623" s="60">
        <v>3622</v>
      </c>
      <c r="B3623" s="61">
        <v>10916</v>
      </c>
      <c r="C3623" s="62" t="s">
        <v>11790</v>
      </c>
      <c r="D3623" s="63">
        <v>1</v>
      </c>
      <c r="E3623" s="64" t="s">
        <v>12104</v>
      </c>
    </row>
    <row r="3624" spans="1:5" ht="15" x14ac:dyDescent="0.2">
      <c r="A3624" s="60">
        <v>3623</v>
      </c>
      <c r="B3624" s="61">
        <v>11106</v>
      </c>
      <c r="C3624" s="66" t="s">
        <v>11791</v>
      </c>
      <c r="D3624" s="63">
        <v>2</v>
      </c>
      <c r="E3624" s="64" t="s">
        <v>12138</v>
      </c>
    </row>
    <row r="3625" spans="1:5" ht="15" x14ac:dyDescent="0.2">
      <c r="A3625" s="60">
        <v>3624</v>
      </c>
      <c r="B3625" s="61">
        <v>11202</v>
      </c>
      <c r="C3625" s="62" t="s">
        <v>11792</v>
      </c>
      <c r="D3625" s="63">
        <v>3</v>
      </c>
      <c r="E3625" s="64" t="s">
        <v>12140</v>
      </c>
    </row>
    <row r="3626" spans="1:5" ht="15" x14ac:dyDescent="0.2">
      <c r="A3626" s="60">
        <v>3625</v>
      </c>
      <c r="B3626" s="61">
        <v>11210</v>
      </c>
      <c r="C3626" s="66" t="s">
        <v>14678</v>
      </c>
      <c r="D3626" s="63">
        <v>4</v>
      </c>
      <c r="E3626" s="64" t="s">
        <v>12146</v>
      </c>
    </row>
    <row r="3627" spans="1:5" ht="15" x14ac:dyDescent="0.2">
      <c r="A3627" s="60">
        <v>3626</v>
      </c>
      <c r="B3627" s="61">
        <v>11298</v>
      </c>
      <c r="C3627" s="62" t="s">
        <v>11793</v>
      </c>
      <c r="D3627" s="63">
        <v>5</v>
      </c>
      <c r="E3627" s="64" t="s">
        <v>12146</v>
      </c>
    </row>
    <row r="3628" spans="1:5" ht="15" x14ac:dyDescent="0.2">
      <c r="A3628" s="60">
        <v>3627</v>
      </c>
      <c r="B3628" s="61">
        <v>11352</v>
      </c>
      <c r="C3628" s="62" t="s">
        <v>11794</v>
      </c>
      <c r="D3628" s="63">
        <v>6</v>
      </c>
      <c r="E3628" s="64" t="s">
        <v>12142</v>
      </c>
    </row>
    <row r="3629" spans="1:5" ht="15" x14ac:dyDescent="0.2">
      <c r="A3629" s="60">
        <v>3628</v>
      </c>
      <c r="B3629" s="61">
        <v>11502</v>
      </c>
      <c r="C3629" s="62" t="s">
        <v>11811</v>
      </c>
      <c r="D3629" s="63">
        <v>7</v>
      </c>
      <c r="E3629" s="64" t="s">
        <v>14954</v>
      </c>
    </row>
    <row r="3630" spans="1:5" ht="15" x14ac:dyDescent="0.2">
      <c r="A3630" s="60">
        <v>3629</v>
      </c>
      <c r="B3630" s="61">
        <v>11874</v>
      </c>
      <c r="C3630" s="62" t="s">
        <v>11812</v>
      </c>
      <c r="D3630" s="63">
        <v>8</v>
      </c>
      <c r="E3630" s="64" t="s">
        <v>13647</v>
      </c>
    </row>
    <row r="3631" spans="1:5" ht="15" x14ac:dyDescent="0.2">
      <c r="A3631" s="60">
        <v>3630</v>
      </c>
      <c r="B3631" s="61">
        <v>12032</v>
      </c>
      <c r="C3631" s="62" t="s">
        <v>11813</v>
      </c>
      <c r="D3631" s="63">
        <v>9</v>
      </c>
      <c r="E3631" s="64" t="s">
        <v>12144</v>
      </c>
    </row>
    <row r="3632" spans="1:5" ht="15" x14ac:dyDescent="0.2">
      <c r="A3632" s="60">
        <v>3631</v>
      </c>
      <c r="B3632" s="61">
        <v>12100</v>
      </c>
      <c r="C3632" s="66" t="s">
        <v>11814</v>
      </c>
      <c r="D3632" s="63">
        <v>10</v>
      </c>
      <c r="E3632" s="64" t="s">
        <v>12144</v>
      </c>
    </row>
    <row r="3633" spans="1:5" ht="15" x14ac:dyDescent="0.2">
      <c r="A3633" s="60">
        <v>3632</v>
      </c>
      <c r="B3633" s="61">
        <v>12259</v>
      </c>
      <c r="C3633" s="62" t="s">
        <v>11815</v>
      </c>
      <c r="D3633" s="63">
        <v>11</v>
      </c>
      <c r="E3633" s="64" t="s">
        <v>14954</v>
      </c>
    </row>
    <row r="3634" spans="1:5" ht="15" x14ac:dyDescent="0.2">
      <c r="A3634" s="60">
        <v>3633</v>
      </c>
      <c r="B3634" s="61">
        <v>12342</v>
      </c>
      <c r="C3634" s="62" t="s">
        <v>11816</v>
      </c>
      <c r="D3634" s="63">
        <v>12</v>
      </c>
      <c r="E3634" s="64" t="s">
        <v>12144</v>
      </c>
    </row>
    <row r="3635" spans="1:5" ht="15" x14ac:dyDescent="0.2">
      <c r="A3635" s="60">
        <v>3634</v>
      </c>
      <c r="B3635" s="61">
        <v>12507</v>
      </c>
      <c r="C3635" s="62" t="s">
        <v>11817</v>
      </c>
      <c r="D3635" s="63">
        <v>13</v>
      </c>
      <c r="E3635" s="65">
        <v>2</v>
      </c>
    </row>
    <row r="3636" spans="1:5" ht="15" x14ac:dyDescent="0.2">
      <c r="A3636" s="60">
        <v>3635</v>
      </c>
      <c r="B3636" s="61">
        <v>12654</v>
      </c>
      <c r="C3636" s="62" t="s">
        <v>11818</v>
      </c>
      <c r="D3636" s="63">
        <v>14</v>
      </c>
      <c r="E3636" s="65">
        <v>2</v>
      </c>
    </row>
    <row r="3637" spans="1:5" ht="15" x14ac:dyDescent="0.2">
      <c r="A3637" s="60">
        <v>3636</v>
      </c>
      <c r="B3637" s="61">
        <v>12903</v>
      </c>
      <c r="C3637" s="62" t="s">
        <v>11819</v>
      </c>
      <c r="D3637" s="63">
        <v>15</v>
      </c>
      <c r="E3637" s="64" t="s">
        <v>12144</v>
      </c>
    </row>
    <row r="3638" spans="1:5" ht="15" x14ac:dyDescent="0.2">
      <c r="A3638" s="60">
        <v>3637</v>
      </c>
      <c r="B3638" s="61">
        <v>13235</v>
      </c>
      <c r="C3638" s="62" t="s">
        <v>11820</v>
      </c>
      <c r="D3638" s="63">
        <v>16</v>
      </c>
      <c r="E3638" s="65">
        <v>4</v>
      </c>
    </row>
    <row r="3639" spans="1:5" ht="15" x14ac:dyDescent="0.2">
      <c r="A3639" s="60">
        <v>3638</v>
      </c>
      <c r="B3639" s="61">
        <v>13594</v>
      </c>
      <c r="C3639" s="62" t="s">
        <v>11821</v>
      </c>
      <c r="D3639" s="63">
        <v>17</v>
      </c>
      <c r="E3639" s="64" t="s">
        <v>13766</v>
      </c>
    </row>
    <row r="3640" spans="1:5" ht="15" x14ac:dyDescent="0.2">
      <c r="A3640" s="60">
        <v>3639</v>
      </c>
      <c r="B3640" s="61">
        <v>14108</v>
      </c>
      <c r="C3640" s="62" t="s">
        <v>11822</v>
      </c>
      <c r="D3640" s="63">
        <v>18</v>
      </c>
      <c r="E3640" s="64" t="s">
        <v>12142</v>
      </c>
    </row>
    <row r="3641" spans="1:5" ht="15" x14ac:dyDescent="0.2">
      <c r="A3641" s="60">
        <v>3640</v>
      </c>
      <c r="B3641" s="61">
        <v>14158</v>
      </c>
      <c r="C3641" s="62" t="s">
        <v>11823</v>
      </c>
      <c r="D3641" s="63">
        <v>19</v>
      </c>
      <c r="E3641" s="64" t="s">
        <v>12159</v>
      </c>
    </row>
    <row r="3642" spans="1:5" ht="15" x14ac:dyDescent="0.2">
      <c r="A3642" s="60">
        <v>3641</v>
      </c>
      <c r="B3642" s="61">
        <v>14251</v>
      </c>
      <c r="C3642" s="62" t="s">
        <v>11824</v>
      </c>
      <c r="D3642" s="63">
        <v>20</v>
      </c>
      <c r="E3642" s="64" t="s">
        <v>12159</v>
      </c>
    </row>
    <row r="3643" spans="1:5" ht="15" x14ac:dyDescent="0.2">
      <c r="A3643" s="60">
        <v>3642</v>
      </c>
      <c r="B3643" s="61">
        <v>15088</v>
      </c>
      <c r="C3643" s="62" t="s">
        <v>11825</v>
      </c>
      <c r="D3643" s="63">
        <v>21</v>
      </c>
      <c r="E3643" s="65">
        <v>4</v>
      </c>
    </row>
    <row r="3644" spans="1:5" ht="15" x14ac:dyDescent="0.2">
      <c r="A3644" s="60">
        <v>3643</v>
      </c>
      <c r="B3644" s="61">
        <v>15234</v>
      </c>
      <c r="C3644" s="62" t="s">
        <v>11826</v>
      </c>
      <c r="D3644" s="63">
        <v>22</v>
      </c>
      <c r="E3644" s="65">
        <v>3</v>
      </c>
    </row>
    <row r="3645" spans="1:5" ht="15" x14ac:dyDescent="0.2">
      <c r="A3645" s="60">
        <v>3644</v>
      </c>
      <c r="B3645" s="61">
        <v>15325</v>
      </c>
      <c r="C3645" s="62" t="s">
        <v>11827</v>
      </c>
      <c r="D3645" s="63">
        <v>23</v>
      </c>
      <c r="E3645" s="64" t="s">
        <v>13647</v>
      </c>
    </row>
    <row r="3646" spans="1:5" ht="15" x14ac:dyDescent="0.2">
      <c r="A3646" s="60">
        <v>3645</v>
      </c>
      <c r="B3646" s="61">
        <v>15661</v>
      </c>
      <c r="C3646" s="62" t="s">
        <v>11828</v>
      </c>
      <c r="D3646" s="63">
        <v>24</v>
      </c>
      <c r="E3646" s="64" t="s">
        <v>12104</v>
      </c>
    </row>
    <row r="3647" spans="1:5" ht="15" x14ac:dyDescent="0.2">
      <c r="A3647" s="60">
        <v>3646</v>
      </c>
      <c r="B3647" s="61">
        <v>16267</v>
      </c>
      <c r="C3647" s="62" t="s">
        <v>11829</v>
      </c>
      <c r="D3647" s="63">
        <v>25</v>
      </c>
      <c r="E3647" s="64" t="s">
        <v>12146</v>
      </c>
    </row>
    <row r="3648" spans="1:5" ht="15" x14ac:dyDescent="0.2">
      <c r="A3648" s="60">
        <v>3647</v>
      </c>
      <c r="B3648" s="61">
        <v>16401</v>
      </c>
      <c r="C3648" s="62" t="s">
        <v>11830</v>
      </c>
      <c r="D3648" s="63">
        <v>26</v>
      </c>
      <c r="E3648" s="64" t="s">
        <v>12142</v>
      </c>
    </row>
    <row r="3649" spans="1:5" ht="15" x14ac:dyDescent="0.2">
      <c r="A3649" s="60">
        <v>3648</v>
      </c>
      <c r="B3649" s="61">
        <v>16636</v>
      </c>
      <c r="C3649" s="62" t="s">
        <v>11831</v>
      </c>
      <c r="D3649" s="63">
        <v>27</v>
      </c>
      <c r="E3649" s="64" t="s">
        <v>12140</v>
      </c>
    </row>
    <row r="3650" spans="1:5" ht="15" x14ac:dyDescent="0.2">
      <c r="A3650" s="60">
        <v>3649</v>
      </c>
      <c r="B3650" s="61">
        <v>17130</v>
      </c>
      <c r="C3650" s="66" t="s">
        <v>11832</v>
      </c>
      <c r="D3650" s="63">
        <v>28</v>
      </c>
      <c r="E3650" s="64" t="s">
        <v>12142</v>
      </c>
    </row>
    <row r="3651" spans="1:5" ht="15" x14ac:dyDescent="0.2">
      <c r="A3651" s="60">
        <v>3650</v>
      </c>
      <c r="B3651" s="61">
        <v>17280</v>
      </c>
      <c r="C3651" s="66" t="s">
        <v>11833</v>
      </c>
      <c r="D3651" s="63">
        <v>29</v>
      </c>
      <c r="E3651" s="64" t="s">
        <v>12140</v>
      </c>
    </row>
    <row r="3652" spans="1:5" ht="15" x14ac:dyDescent="0.2">
      <c r="A3652" s="60">
        <v>3651</v>
      </c>
      <c r="B3652" s="61">
        <v>18405</v>
      </c>
      <c r="C3652" s="62" t="s">
        <v>11834</v>
      </c>
      <c r="D3652" s="63">
        <v>30</v>
      </c>
      <c r="E3652" s="64" t="s">
        <v>12142</v>
      </c>
    </row>
    <row r="3653" spans="1:5" ht="15" x14ac:dyDescent="0.2">
      <c r="A3653" s="60">
        <v>3652</v>
      </c>
      <c r="B3653" s="61">
        <v>18637</v>
      </c>
      <c r="C3653" s="62" t="s">
        <v>13254</v>
      </c>
      <c r="D3653" s="63">
        <v>31</v>
      </c>
      <c r="E3653" s="64" t="s">
        <v>12142</v>
      </c>
    </row>
    <row r="3654" spans="1:5" ht="15" x14ac:dyDescent="0.2">
      <c r="A3654" s="60">
        <v>3653</v>
      </c>
      <c r="B3654" s="61">
        <v>19513</v>
      </c>
      <c r="C3654" s="62" t="s">
        <v>13255</v>
      </c>
      <c r="D3654" s="63">
        <v>32</v>
      </c>
      <c r="E3654" s="64" t="s">
        <v>12144</v>
      </c>
    </row>
    <row r="3655" spans="1:5" ht="15" x14ac:dyDescent="0.2">
      <c r="A3655" s="60">
        <v>3654</v>
      </c>
      <c r="B3655" s="61">
        <v>10424</v>
      </c>
      <c r="C3655" s="62" t="s">
        <v>13256</v>
      </c>
      <c r="D3655" s="63">
        <v>1</v>
      </c>
      <c r="E3655" s="64" t="s">
        <v>12106</v>
      </c>
    </row>
    <row r="3656" spans="1:5" ht="15" x14ac:dyDescent="0.2">
      <c r="A3656" s="60">
        <v>3655</v>
      </c>
      <c r="B3656" s="61">
        <v>10758</v>
      </c>
      <c r="C3656" s="62" t="s">
        <v>13257</v>
      </c>
      <c r="D3656" s="63">
        <v>2</v>
      </c>
      <c r="E3656" s="64" t="s">
        <v>13766</v>
      </c>
    </row>
    <row r="3657" spans="1:5" ht="15" x14ac:dyDescent="0.2">
      <c r="A3657" s="60">
        <v>3656</v>
      </c>
      <c r="B3657" s="61">
        <v>10830</v>
      </c>
      <c r="C3657" s="62" t="s">
        <v>13258</v>
      </c>
      <c r="D3657" s="63">
        <v>3</v>
      </c>
      <c r="E3657" s="64" t="s">
        <v>12104</v>
      </c>
    </row>
    <row r="3658" spans="1:5" ht="15" x14ac:dyDescent="0.2">
      <c r="A3658" s="60">
        <v>3657</v>
      </c>
      <c r="B3658" s="61">
        <v>10848</v>
      </c>
      <c r="C3658" s="62" t="s">
        <v>13259</v>
      </c>
      <c r="D3658" s="63">
        <v>4</v>
      </c>
      <c r="E3658" s="64" t="s">
        <v>13766</v>
      </c>
    </row>
    <row r="3659" spans="1:5" ht="15" x14ac:dyDescent="0.2">
      <c r="A3659" s="60">
        <v>3658</v>
      </c>
      <c r="B3659" s="61">
        <v>11019</v>
      </c>
      <c r="C3659" s="62" t="s">
        <v>13260</v>
      </c>
      <c r="D3659" s="63">
        <v>5</v>
      </c>
      <c r="E3659" s="65">
        <v>4</v>
      </c>
    </row>
    <row r="3660" spans="1:5" ht="15" x14ac:dyDescent="0.2">
      <c r="A3660" s="60">
        <v>3659</v>
      </c>
      <c r="B3660" s="61">
        <v>11043</v>
      </c>
      <c r="C3660" s="62" t="s">
        <v>13261</v>
      </c>
      <c r="D3660" s="63">
        <v>6</v>
      </c>
      <c r="E3660" s="65">
        <v>5</v>
      </c>
    </row>
    <row r="3661" spans="1:5" ht="15" x14ac:dyDescent="0.2">
      <c r="A3661" s="60">
        <v>3660</v>
      </c>
      <c r="B3661" s="61">
        <v>11050</v>
      </c>
      <c r="C3661" s="62" t="s">
        <v>13262</v>
      </c>
      <c r="D3661" s="63">
        <v>7</v>
      </c>
      <c r="E3661" s="65">
        <v>5</v>
      </c>
    </row>
    <row r="3662" spans="1:5" ht="15" x14ac:dyDescent="0.2">
      <c r="A3662" s="60">
        <v>3661</v>
      </c>
      <c r="B3662" s="61">
        <v>11081</v>
      </c>
      <c r="C3662" s="62" t="s">
        <v>13263</v>
      </c>
      <c r="D3662" s="63">
        <v>8</v>
      </c>
      <c r="E3662" s="65">
        <v>4</v>
      </c>
    </row>
    <row r="3663" spans="1:5" ht="15" x14ac:dyDescent="0.2">
      <c r="A3663" s="60">
        <v>3662</v>
      </c>
      <c r="B3663" s="61">
        <v>11188</v>
      </c>
      <c r="C3663" s="62" t="s">
        <v>13264</v>
      </c>
      <c r="D3663" s="63">
        <v>9</v>
      </c>
      <c r="E3663" s="64" t="s">
        <v>12104</v>
      </c>
    </row>
    <row r="3664" spans="1:5" ht="15" x14ac:dyDescent="0.2">
      <c r="A3664" s="60">
        <v>3663</v>
      </c>
      <c r="B3664" s="61">
        <v>11206</v>
      </c>
      <c r="C3664" s="62" t="s">
        <v>13265</v>
      </c>
      <c r="D3664" s="63">
        <v>10</v>
      </c>
      <c r="E3664" s="64" t="s">
        <v>12138</v>
      </c>
    </row>
    <row r="3665" spans="1:5" ht="15" x14ac:dyDescent="0.2">
      <c r="A3665" s="60">
        <v>3664</v>
      </c>
      <c r="B3665" s="61">
        <v>12235</v>
      </c>
      <c r="C3665" s="62" t="s">
        <v>13266</v>
      </c>
      <c r="D3665" s="63">
        <v>11</v>
      </c>
      <c r="E3665" s="64" t="s">
        <v>12159</v>
      </c>
    </row>
    <row r="3666" spans="1:5" ht="15" x14ac:dyDescent="0.2">
      <c r="A3666" s="60">
        <v>3665</v>
      </c>
      <c r="B3666" s="61">
        <v>12238</v>
      </c>
      <c r="C3666" s="62" t="s">
        <v>13267</v>
      </c>
      <c r="D3666" s="63">
        <v>12</v>
      </c>
      <c r="E3666" s="64" t="s">
        <v>12159</v>
      </c>
    </row>
    <row r="3667" spans="1:5" ht="15" x14ac:dyDescent="0.2">
      <c r="A3667" s="60">
        <v>3666</v>
      </c>
      <c r="B3667" s="61">
        <v>12327</v>
      </c>
      <c r="C3667" s="62" t="s">
        <v>13320</v>
      </c>
      <c r="D3667" s="63">
        <v>13</v>
      </c>
      <c r="E3667" s="64" t="s">
        <v>12146</v>
      </c>
    </row>
    <row r="3668" spans="1:5" ht="15" x14ac:dyDescent="0.2">
      <c r="A3668" s="60">
        <v>3667</v>
      </c>
      <c r="B3668" s="61">
        <v>12338</v>
      </c>
      <c r="C3668" s="62" t="s">
        <v>13321</v>
      </c>
      <c r="D3668" s="63">
        <v>14</v>
      </c>
      <c r="E3668" s="65">
        <v>3</v>
      </c>
    </row>
    <row r="3669" spans="1:5" ht="15" x14ac:dyDescent="0.2">
      <c r="A3669" s="60">
        <v>3668</v>
      </c>
      <c r="B3669" s="61">
        <v>12345</v>
      </c>
      <c r="C3669" s="62" t="s">
        <v>13322</v>
      </c>
      <c r="D3669" s="63">
        <v>15</v>
      </c>
      <c r="E3669" s="64" t="s">
        <v>14954</v>
      </c>
    </row>
    <row r="3670" spans="1:5" ht="15" x14ac:dyDescent="0.2">
      <c r="A3670" s="60">
        <v>3669</v>
      </c>
      <c r="B3670" s="61">
        <v>12372</v>
      </c>
      <c r="C3670" s="62" t="s">
        <v>13323</v>
      </c>
      <c r="D3670" s="63">
        <v>16</v>
      </c>
      <c r="E3670" s="65">
        <v>4</v>
      </c>
    </row>
    <row r="3671" spans="1:5" ht="15" x14ac:dyDescent="0.2">
      <c r="A3671" s="60">
        <v>3670</v>
      </c>
      <c r="B3671" s="61">
        <v>12378</v>
      </c>
      <c r="C3671" s="62" t="s">
        <v>13324</v>
      </c>
      <c r="D3671" s="63">
        <v>17</v>
      </c>
      <c r="E3671" s="64" t="s">
        <v>12136</v>
      </c>
    </row>
    <row r="3672" spans="1:5" ht="15" x14ac:dyDescent="0.2">
      <c r="A3672" s="60">
        <v>3671</v>
      </c>
      <c r="B3672" s="61">
        <v>12447</v>
      </c>
      <c r="C3672" s="62" t="s">
        <v>13325</v>
      </c>
      <c r="D3672" s="63">
        <v>18</v>
      </c>
      <c r="E3672" s="64" t="s">
        <v>13651</v>
      </c>
    </row>
    <row r="3673" spans="1:5" ht="15" x14ac:dyDescent="0.2">
      <c r="A3673" s="60">
        <v>3672</v>
      </c>
      <c r="B3673" s="61">
        <v>13068</v>
      </c>
      <c r="C3673" s="62" t="s">
        <v>13326</v>
      </c>
      <c r="D3673" s="63">
        <v>19</v>
      </c>
      <c r="E3673" s="65">
        <v>6</v>
      </c>
    </row>
    <row r="3674" spans="1:5" ht="15" x14ac:dyDescent="0.2">
      <c r="A3674" s="60">
        <v>3673</v>
      </c>
      <c r="B3674" s="61">
        <v>13127</v>
      </c>
      <c r="C3674" s="62" t="s">
        <v>13327</v>
      </c>
      <c r="D3674" s="63">
        <v>20</v>
      </c>
      <c r="E3674" s="64" t="s">
        <v>13647</v>
      </c>
    </row>
    <row r="3675" spans="1:5" ht="15" x14ac:dyDescent="0.2">
      <c r="A3675" s="60">
        <v>3674</v>
      </c>
      <c r="B3675" s="61">
        <v>14426</v>
      </c>
      <c r="C3675" s="62" t="s">
        <v>13328</v>
      </c>
      <c r="D3675" s="63">
        <v>21</v>
      </c>
      <c r="E3675" s="65">
        <v>5</v>
      </c>
    </row>
    <row r="3676" spans="1:5" ht="15" x14ac:dyDescent="0.2">
      <c r="A3676" s="60">
        <v>3675</v>
      </c>
      <c r="B3676" s="61">
        <v>15259</v>
      </c>
      <c r="C3676" s="62" t="s">
        <v>13329</v>
      </c>
      <c r="D3676" s="63">
        <v>22</v>
      </c>
      <c r="E3676" s="64" t="s">
        <v>13766</v>
      </c>
    </row>
    <row r="3677" spans="1:5" ht="15" x14ac:dyDescent="0.2">
      <c r="A3677" s="60">
        <v>3676</v>
      </c>
      <c r="B3677" s="61">
        <v>15269</v>
      </c>
      <c r="C3677" s="62" t="s">
        <v>13330</v>
      </c>
      <c r="D3677" s="63">
        <v>23</v>
      </c>
      <c r="E3677" s="65">
        <v>3</v>
      </c>
    </row>
    <row r="3678" spans="1:5" ht="15" x14ac:dyDescent="0.2">
      <c r="A3678" s="60">
        <v>3677</v>
      </c>
      <c r="B3678" s="61">
        <v>15297</v>
      </c>
      <c r="C3678" s="62" t="s">
        <v>13331</v>
      </c>
      <c r="D3678" s="63">
        <v>24</v>
      </c>
      <c r="E3678" s="64" t="s">
        <v>12144</v>
      </c>
    </row>
    <row r="3679" spans="1:5" ht="15" x14ac:dyDescent="0.2">
      <c r="A3679" s="60">
        <v>3678</v>
      </c>
      <c r="B3679" s="61">
        <v>15315</v>
      </c>
      <c r="C3679" s="62" t="s">
        <v>13332</v>
      </c>
      <c r="D3679" s="63">
        <v>25</v>
      </c>
      <c r="E3679" s="65">
        <v>3</v>
      </c>
    </row>
    <row r="3680" spans="1:5" ht="15" x14ac:dyDescent="0.2">
      <c r="A3680" s="60">
        <v>3679</v>
      </c>
      <c r="B3680" s="61">
        <v>15366</v>
      </c>
      <c r="C3680" s="62" t="s">
        <v>13333</v>
      </c>
      <c r="D3680" s="63">
        <v>26</v>
      </c>
      <c r="E3680" s="64" t="s">
        <v>12159</v>
      </c>
    </row>
    <row r="3681" spans="1:5" ht="15" x14ac:dyDescent="0.2">
      <c r="A3681" s="60">
        <v>3680</v>
      </c>
      <c r="B3681" s="61">
        <v>15464</v>
      </c>
      <c r="C3681" s="62" t="s">
        <v>13334</v>
      </c>
      <c r="D3681" s="63">
        <v>27</v>
      </c>
      <c r="E3681" s="64" t="s">
        <v>13766</v>
      </c>
    </row>
    <row r="3682" spans="1:5" ht="15" x14ac:dyDescent="0.2">
      <c r="A3682" s="60">
        <v>3681</v>
      </c>
      <c r="B3682" s="61">
        <v>15465</v>
      </c>
      <c r="C3682" s="62" t="s">
        <v>13335</v>
      </c>
      <c r="D3682" s="63">
        <v>28</v>
      </c>
      <c r="E3682" s="64" t="s">
        <v>12140</v>
      </c>
    </row>
    <row r="3683" spans="1:5" ht="15" x14ac:dyDescent="0.2">
      <c r="A3683" s="60">
        <v>3682</v>
      </c>
      <c r="B3683" s="61">
        <v>15493</v>
      </c>
      <c r="C3683" s="62" t="s">
        <v>13336</v>
      </c>
      <c r="D3683" s="63">
        <v>29</v>
      </c>
      <c r="E3683" s="65">
        <v>6</v>
      </c>
    </row>
    <row r="3684" spans="1:5" ht="15" x14ac:dyDescent="0.2">
      <c r="A3684" s="60">
        <v>3683</v>
      </c>
      <c r="B3684" s="61">
        <v>15675</v>
      </c>
      <c r="C3684" s="62" t="s">
        <v>13337</v>
      </c>
      <c r="D3684" s="63">
        <v>30</v>
      </c>
      <c r="E3684" s="64" t="s">
        <v>12151</v>
      </c>
    </row>
    <row r="3685" spans="1:5" ht="15" x14ac:dyDescent="0.2">
      <c r="A3685" s="60">
        <v>3684</v>
      </c>
      <c r="B3685" s="61">
        <v>17284</v>
      </c>
      <c r="C3685" s="62" t="s">
        <v>13338</v>
      </c>
      <c r="D3685" s="63">
        <v>31</v>
      </c>
      <c r="E3685" s="64" t="s">
        <v>13766</v>
      </c>
    </row>
    <row r="3686" spans="1:5" ht="15" x14ac:dyDescent="0.2">
      <c r="A3686" s="60">
        <v>3685</v>
      </c>
      <c r="B3686" s="61">
        <v>17455</v>
      </c>
      <c r="C3686" s="62" t="s">
        <v>13339</v>
      </c>
      <c r="D3686" s="63">
        <v>32</v>
      </c>
      <c r="E3686" s="65">
        <v>3</v>
      </c>
    </row>
    <row r="3687" spans="1:5" ht="15" x14ac:dyDescent="0.2">
      <c r="A3687" s="60">
        <v>3686</v>
      </c>
      <c r="B3687" s="61">
        <v>17588</v>
      </c>
      <c r="C3687" s="62" t="s">
        <v>13340</v>
      </c>
      <c r="D3687" s="63">
        <v>33</v>
      </c>
      <c r="E3687" s="64" t="s">
        <v>13647</v>
      </c>
    </row>
    <row r="3688" spans="1:5" ht="15" x14ac:dyDescent="0.2">
      <c r="A3688" s="60">
        <v>3687</v>
      </c>
      <c r="B3688" s="61">
        <v>17776</v>
      </c>
      <c r="C3688" s="62" t="s">
        <v>13341</v>
      </c>
      <c r="D3688" s="63">
        <v>34</v>
      </c>
      <c r="E3688" s="64" t="s">
        <v>14951</v>
      </c>
    </row>
    <row r="3689" spans="1:5" ht="15" x14ac:dyDescent="0.2">
      <c r="A3689" s="60">
        <v>3688</v>
      </c>
      <c r="B3689" s="61">
        <v>17811</v>
      </c>
      <c r="C3689" s="62" t="s">
        <v>13342</v>
      </c>
      <c r="D3689" s="63">
        <v>35</v>
      </c>
      <c r="E3689" s="64" t="s">
        <v>12140</v>
      </c>
    </row>
    <row r="3690" spans="1:5" ht="15" x14ac:dyDescent="0.2">
      <c r="A3690" s="60">
        <v>3689</v>
      </c>
      <c r="B3690" s="61">
        <v>17920</v>
      </c>
      <c r="C3690" s="62" t="s">
        <v>13343</v>
      </c>
      <c r="D3690" s="63">
        <v>36</v>
      </c>
      <c r="E3690" s="64" t="s">
        <v>12140</v>
      </c>
    </row>
    <row r="3691" spans="1:5" ht="15" x14ac:dyDescent="0.2">
      <c r="A3691" s="60">
        <v>3690</v>
      </c>
      <c r="B3691" s="61">
        <v>18322</v>
      </c>
      <c r="C3691" s="66" t="s">
        <v>13623</v>
      </c>
      <c r="D3691" s="63">
        <v>37</v>
      </c>
      <c r="E3691" s="65">
        <v>3</v>
      </c>
    </row>
    <row r="3692" spans="1:5" ht="15" x14ac:dyDescent="0.2">
      <c r="A3692" s="60">
        <v>3691</v>
      </c>
      <c r="B3692" s="61">
        <v>18323</v>
      </c>
      <c r="C3692" s="62" t="s">
        <v>13624</v>
      </c>
      <c r="D3692" s="63">
        <v>38</v>
      </c>
      <c r="E3692" s="64" t="s">
        <v>12146</v>
      </c>
    </row>
    <row r="3693" spans="1:5" ht="15" x14ac:dyDescent="0.2">
      <c r="A3693" s="60">
        <v>3692</v>
      </c>
      <c r="B3693" s="61">
        <v>18700</v>
      </c>
      <c r="C3693" s="62" t="s">
        <v>16740</v>
      </c>
      <c r="D3693" s="63">
        <v>39</v>
      </c>
      <c r="E3693" s="64" t="s">
        <v>16741</v>
      </c>
    </row>
    <row r="3694" spans="1:5" ht="15" x14ac:dyDescent="0.2">
      <c r="A3694" s="60">
        <v>3693</v>
      </c>
      <c r="B3694" s="61">
        <v>18735</v>
      </c>
      <c r="C3694" s="62" t="s">
        <v>16742</v>
      </c>
      <c r="D3694" s="63">
        <v>40</v>
      </c>
      <c r="E3694" s="64" t="s">
        <v>12106</v>
      </c>
    </row>
    <row r="3695" spans="1:5" ht="15" x14ac:dyDescent="0.2">
      <c r="A3695" s="60">
        <v>3694</v>
      </c>
      <c r="B3695" s="61">
        <v>19243</v>
      </c>
      <c r="C3695" s="62" t="s">
        <v>16743</v>
      </c>
      <c r="D3695" s="63">
        <v>41</v>
      </c>
      <c r="E3695" s="64" t="s">
        <v>13709</v>
      </c>
    </row>
    <row r="3696" spans="1:5" ht="15" x14ac:dyDescent="0.2">
      <c r="A3696" s="60">
        <v>3695</v>
      </c>
      <c r="B3696" s="61">
        <v>10170</v>
      </c>
      <c r="C3696" s="62" t="s">
        <v>16744</v>
      </c>
      <c r="D3696" s="63">
        <v>42</v>
      </c>
      <c r="E3696" s="64" t="s">
        <v>13766</v>
      </c>
    </row>
    <row r="3697" spans="1:5" ht="15" x14ac:dyDescent="0.2">
      <c r="A3697" s="60">
        <v>3696</v>
      </c>
      <c r="B3697" s="61">
        <v>10782</v>
      </c>
      <c r="C3697" s="62" t="s">
        <v>16745</v>
      </c>
      <c r="D3697" s="63">
        <v>43</v>
      </c>
      <c r="E3697" s="64" t="s">
        <v>12106</v>
      </c>
    </row>
    <row r="3698" spans="1:5" ht="15" x14ac:dyDescent="0.2">
      <c r="A3698" s="60">
        <v>3697</v>
      </c>
      <c r="B3698" s="61">
        <v>10794</v>
      </c>
      <c r="C3698" s="62" t="s">
        <v>16746</v>
      </c>
      <c r="D3698" s="63">
        <v>44</v>
      </c>
      <c r="E3698" s="64" t="s">
        <v>13308</v>
      </c>
    </row>
    <row r="3699" spans="1:5" ht="15" x14ac:dyDescent="0.2">
      <c r="A3699" s="60">
        <v>3698</v>
      </c>
      <c r="B3699" s="61">
        <v>10810</v>
      </c>
      <c r="C3699" s="62" t="s">
        <v>16747</v>
      </c>
      <c r="D3699" s="63">
        <v>45</v>
      </c>
      <c r="E3699" s="64" t="s">
        <v>13766</v>
      </c>
    </row>
    <row r="3700" spans="1:5" ht="15" x14ac:dyDescent="0.2">
      <c r="A3700" s="60">
        <v>3699</v>
      </c>
      <c r="B3700" s="61">
        <v>10844</v>
      </c>
      <c r="C3700" s="62" t="s">
        <v>16748</v>
      </c>
      <c r="D3700" s="63">
        <v>46</v>
      </c>
      <c r="E3700" s="64" t="s">
        <v>13709</v>
      </c>
    </row>
    <row r="3701" spans="1:5" ht="15" x14ac:dyDescent="0.2">
      <c r="A3701" s="60">
        <v>3700</v>
      </c>
      <c r="B3701" s="61">
        <v>10961</v>
      </c>
      <c r="C3701" s="62" t="s">
        <v>13229</v>
      </c>
      <c r="D3701" s="63">
        <v>47</v>
      </c>
      <c r="E3701" s="65">
        <v>3</v>
      </c>
    </row>
    <row r="3702" spans="1:5" ht="15" x14ac:dyDescent="0.2">
      <c r="A3702" s="60">
        <v>3701</v>
      </c>
      <c r="B3702" s="61">
        <v>11000</v>
      </c>
      <c r="C3702" s="62" t="s">
        <v>13230</v>
      </c>
      <c r="D3702" s="63">
        <v>48</v>
      </c>
      <c r="E3702" s="64" t="s">
        <v>13766</v>
      </c>
    </row>
    <row r="3703" spans="1:5" ht="15" x14ac:dyDescent="0.2">
      <c r="A3703" s="60">
        <v>3702</v>
      </c>
      <c r="B3703" s="61">
        <v>11002</v>
      </c>
      <c r="C3703" s="66" t="s">
        <v>13231</v>
      </c>
      <c r="D3703" s="63">
        <v>49</v>
      </c>
      <c r="E3703" s="65">
        <v>4</v>
      </c>
    </row>
    <row r="3704" spans="1:5" ht="15" x14ac:dyDescent="0.2">
      <c r="A3704" s="60">
        <v>3703</v>
      </c>
      <c r="B3704" s="61">
        <v>12091</v>
      </c>
      <c r="C3704" s="62" t="s">
        <v>13232</v>
      </c>
      <c r="D3704" s="63">
        <v>50</v>
      </c>
      <c r="E3704" s="65">
        <v>3</v>
      </c>
    </row>
    <row r="3705" spans="1:5" ht="15" x14ac:dyDescent="0.2">
      <c r="A3705" s="60">
        <v>3704</v>
      </c>
      <c r="B3705" s="61">
        <v>14102</v>
      </c>
      <c r="C3705" s="62" t="s">
        <v>17632</v>
      </c>
      <c r="D3705" s="63">
        <v>51</v>
      </c>
      <c r="E3705" s="65">
        <v>4</v>
      </c>
    </row>
    <row r="3706" spans="1:5" ht="15" x14ac:dyDescent="0.2">
      <c r="A3706" s="60">
        <v>3705</v>
      </c>
      <c r="B3706" s="61">
        <v>14322</v>
      </c>
      <c r="C3706" s="66" t="s">
        <v>17633</v>
      </c>
      <c r="D3706" s="63">
        <v>52</v>
      </c>
      <c r="E3706" s="64" t="s">
        <v>13766</v>
      </c>
    </row>
    <row r="3707" spans="1:5" ht="15" x14ac:dyDescent="0.2">
      <c r="A3707" s="60">
        <v>3706</v>
      </c>
      <c r="B3707" s="61">
        <v>16829</v>
      </c>
      <c r="C3707" s="62" t="s">
        <v>17634</v>
      </c>
      <c r="D3707" s="63">
        <v>53</v>
      </c>
      <c r="E3707" s="65">
        <v>4</v>
      </c>
    </row>
    <row r="3708" spans="1:5" ht="15" x14ac:dyDescent="0.2">
      <c r="A3708" s="60">
        <v>3707</v>
      </c>
      <c r="B3708" s="61">
        <v>17037</v>
      </c>
      <c r="C3708" s="62" t="s">
        <v>17635</v>
      </c>
      <c r="D3708" s="63">
        <v>54</v>
      </c>
      <c r="E3708" s="65">
        <v>3</v>
      </c>
    </row>
    <row r="3709" spans="1:5" ht="15" x14ac:dyDescent="0.2">
      <c r="A3709" s="60">
        <v>3708</v>
      </c>
      <c r="B3709" s="61">
        <v>17292</v>
      </c>
      <c r="C3709" s="62" t="s">
        <v>15433</v>
      </c>
      <c r="D3709" s="63">
        <v>55</v>
      </c>
      <c r="E3709" s="65">
        <v>4</v>
      </c>
    </row>
    <row r="3710" spans="1:5" ht="15" x14ac:dyDescent="0.2">
      <c r="A3710" s="60">
        <v>3709</v>
      </c>
      <c r="B3710" s="61">
        <v>17451</v>
      </c>
      <c r="C3710" s="62" t="s">
        <v>15434</v>
      </c>
      <c r="D3710" s="63">
        <v>56</v>
      </c>
      <c r="E3710" s="65">
        <v>3</v>
      </c>
    </row>
    <row r="3711" spans="1:5" ht="15" x14ac:dyDescent="0.2">
      <c r="A3711" s="60">
        <v>3710</v>
      </c>
      <c r="B3711" s="61">
        <v>17459</v>
      </c>
      <c r="C3711" s="66" t="s">
        <v>15435</v>
      </c>
      <c r="D3711" s="63">
        <v>57</v>
      </c>
      <c r="E3711" s="65">
        <v>3</v>
      </c>
    </row>
    <row r="3712" spans="1:5" ht="15" x14ac:dyDescent="0.2">
      <c r="A3712" s="60">
        <v>3711</v>
      </c>
      <c r="B3712" s="61">
        <v>17664</v>
      </c>
      <c r="C3712" s="66" t="s">
        <v>15436</v>
      </c>
      <c r="D3712" s="63">
        <v>58</v>
      </c>
      <c r="E3712" s="65">
        <v>4</v>
      </c>
    </row>
    <row r="3713" spans="1:5" ht="15" x14ac:dyDescent="0.2">
      <c r="A3713" s="60">
        <v>3712</v>
      </c>
      <c r="B3713" s="61">
        <v>18664</v>
      </c>
      <c r="C3713" s="62" t="s">
        <v>15437</v>
      </c>
      <c r="D3713" s="63">
        <v>59</v>
      </c>
      <c r="E3713" s="65">
        <v>3</v>
      </c>
    </row>
    <row r="3714" spans="1:5" ht="15" x14ac:dyDescent="0.2">
      <c r="A3714" s="60">
        <v>3713</v>
      </c>
      <c r="B3714" s="61">
        <v>19023</v>
      </c>
      <c r="C3714" s="62" t="s">
        <v>15438</v>
      </c>
      <c r="D3714" s="63">
        <v>60</v>
      </c>
      <c r="E3714" s="64" t="s">
        <v>13647</v>
      </c>
    </row>
    <row r="3715" spans="1:5" ht="15" x14ac:dyDescent="0.2">
      <c r="A3715" s="60">
        <v>3714</v>
      </c>
      <c r="B3715" s="61">
        <v>10923</v>
      </c>
      <c r="C3715" s="62" t="s">
        <v>15439</v>
      </c>
      <c r="D3715" s="63">
        <v>61</v>
      </c>
      <c r="E3715" s="64" t="s">
        <v>12146</v>
      </c>
    </row>
    <row r="3716" spans="1:5" ht="15" x14ac:dyDescent="0.2">
      <c r="A3716" s="60">
        <v>3715</v>
      </c>
      <c r="B3716" s="61">
        <v>12315</v>
      </c>
      <c r="C3716" s="62" t="s">
        <v>15440</v>
      </c>
      <c r="D3716" s="63">
        <v>62</v>
      </c>
      <c r="E3716" s="65">
        <v>2</v>
      </c>
    </row>
    <row r="3717" spans="1:5" ht="15" x14ac:dyDescent="0.2">
      <c r="A3717" s="60">
        <v>3716</v>
      </c>
      <c r="B3717" s="61">
        <v>12389</v>
      </c>
      <c r="C3717" s="62" t="s">
        <v>15441</v>
      </c>
      <c r="D3717" s="63">
        <v>63</v>
      </c>
      <c r="E3717" s="64" t="s">
        <v>12146</v>
      </c>
    </row>
    <row r="3718" spans="1:5" ht="15" x14ac:dyDescent="0.2">
      <c r="A3718" s="60">
        <v>3717</v>
      </c>
      <c r="B3718" s="61">
        <v>12397</v>
      </c>
      <c r="C3718" s="62" t="s">
        <v>15442</v>
      </c>
      <c r="D3718" s="63">
        <v>64</v>
      </c>
      <c r="E3718" s="64" t="s">
        <v>12146</v>
      </c>
    </row>
    <row r="3719" spans="1:5" ht="15" x14ac:dyDescent="0.2">
      <c r="A3719" s="60">
        <v>3718</v>
      </c>
      <c r="B3719" s="61">
        <v>13982</v>
      </c>
      <c r="C3719" s="62" t="s">
        <v>15443</v>
      </c>
      <c r="D3719" s="63">
        <v>65</v>
      </c>
      <c r="E3719" s="64" t="s">
        <v>13766</v>
      </c>
    </row>
    <row r="3720" spans="1:5" ht="15" x14ac:dyDescent="0.2">
      <c r="A3720" s="60">
        <v>3719</v>
      </c>
      <c r="B3720" s="61">
        <v>14427</v>
      </c>
      <c r="C3720" s="62" t="s">
        <v>15444</v>
      </c>
      <c r="D3720" s="63">
        <v>66</v>
      </c>
      <c r="E3720" s="64" t="s">
        <v>12146</v>
      </c>
    </row>
    <row r="3721" spans="1:5" ht="15" x14ac:dyDescent="0.2">
      <c r="A3721" s="60">
        <v>3720</v>
      </c>
      <c r="B3721" s="61">
        <v>14429</v>
      </c>
      <c r="C3721" s="62" t="s">
        <v>15445</v>
      </c>
      <c r="D3721" s="63">
        <v>67</v>
      </c>
      <c r="E3721" s="64" t="s">
        <v>12146</v>
      </c>
    </row>
    <row r="3722" spans="1:5" ht="15" x14ac:dyDescent="0.2">
      <c r="A3722" s="60">
        <v>3721</v>
      </c>
      <c r="B3722" s="61">
        <v>15143</v>
      </c>
      <c r="C3722" s="62" t="s">
        <v>15446</v>
      </c>
      <c r="D3722" s="63">
        <v>68</v>
      </c>
      <c r="E3722" s="65">
        <v>4</v>
      </c>
    </row>
    <row r="3723" spans="1:5" ht="15" x14ac:dyDescent="0.2">
      <c r="A3723" s="60">
        <v>3722</v>
      </c>
      <c r="B3723" s="61">
        <v>15303</v>
      </c>
      <c r="C3723" s="62" t="s">
        <v>15447</v>
      </c>
      <c r="D3723" s="63">
        <v>69</v>
      </c>
      <c r="E3723" s="64" t="s">
        <v>12140</v>
      </c>
    </row>
    <row r="3724" spans="1:5" ht="15" x14ac:dyDescent="0.2">
      <c r="A3724" s="60">
        <v>3723</v>
      </c>
      <c r="B3724" s="61">
        <v>15335</v>
      </c>
      <c r="C3724" s="62" t="s">
        <v>15448</v>
      </c>
      <c r="D3724" s="63">
        <v>70</v>
      </c>
      <c r="E3724" s="64" t="s">
        <v>12159</v>
      </c>
    </row>
    <row r="3725" spans="1:5" ht="15" x14ac:dyDescent="0.2">
      <c r="A3725" s="60">
        <v>3724</v>
      </c>
      <c r="B3725" s="61">
        <v>15667</v>
      </c>
      <c r="C3725" s="62" t="s">
        <v>15449</v>
      </c>
      <c r="D3725" s="63">
        <v>71</v>
      </c>
      <c r="E3725" s="64" t="s">
        <v>12146</v>
      </c>
    </row>
    <row r="3726" spans="1:5" ht="15" x14ac:dyDescent="0.2">
      <c r="A3726" s="60">
        <v>3725</v>
      </c>
      <c r="B3726" s="61">
        <v>17180</v>
      </c>
      <c r="C3726" s="62" t="s">
        <v>15450</v>
      </c>
      <c r="D3726" s="63">
        <v>72</v>
      </c>
      <c r="E3726" s="64" t="s">
        <v>10434</v>
      </c>
    </row>
    <row r="3727" spans="1:5" ht="15" x14ac:dyDescent="0.2">
      <c r="A3727" s="60">
        <v>3726</v>
      </c>
      <c r="B3727" s="61">
        <v>17266</v>
      </c>
      <c r="C3727" s="62" t="s">
        <v>15451</v>
      </c>
      <c r="D3727" s="63">
        <v>73</v>
      </c>
      <c r="E3727" s="65">
        <v>4</v>
      </c>
    </row>
    <row r="3728" spans="1:5" ht="15" x14ac:dyDescent="0.2">
      <c r="A3728" s="60">
        <v>3727</v>
      </c>
      <c r="B3728" s="61">
        <v>17288</v>
      </c>
      <c r="C3728" s="66" t="s">
        <v>15452</v>
      </c>
      <c r="D3728" s="63">
        <v>74</v>
      </c>
      <c r="E3728" s="64" t="s">
        <v>13709</v>
      </c>
    </row>
    <row r="3729" spans="1:5" ht="15" x14ac:dyDescent="0.2">
      <c r="A3729" s="60">
        <v>3728</v>
      </c>
      <c r="B3729" s="61">
        <v>17300</v>
      </c>
      <c r="C3729" s="62" t="s">
        <v>16749</v>
      </c>
      <c r="D3729" s="63">
        <v>75</v>
      </c>
      <c r="E3729" s="65">
        <v>4</v>
      </c>
    </row>
    <row r="3730" spans="1:5" ht="15" x14ac:dyDescent="0.2">
      <c r="A3730" s="60">
        <v>3729</v>
      </c>
      <c r="B3730" s="61">
        <v>18697</v>
      </c>
      <c r="C3730" s="62" t="s">
        <v>16750</v>
      </c>
      <c r="D3730" s="63">
        <v>76</v>
      </c>
      <c r="E3730" s="64" t="s">
        <v>13709</v>
      </c>
    </row>
    <row r="3731" spans="1:5" ht="15" x14ac:dyDescent="0.2">
      <c r="A3731" s="60">
        <v>3730</v>
      </c>
      <c r="B3731" s="61">
        <v>18702</v>
      </c>
      <c r="C3731" s="62" t="s">
        <v>16751</v>
      </c>
      <c r="D3731" s="63">
        <v>77</v>
      </c>
      <c r="E3731" s="65">
        <v>5</v>
      </c>
    </row>
    <row r="3732" spans="1:5" ht="15" x14ac:dyDescent="0.2">
      <c r="A3732" s="60">
        <v>3731</v>
      </c>
      <c r="B3732" s="61">
        <v>18724</v>
      </c>
      <c r="C3732" s="62" t="s">
        <v>16752</v>
      </c>
      <c r="D3732" s="63">
        <v>78</v>
      </c>
      <c r="E3732" s="65">
        <v>4</v>
      </c>
    </row>
    <row r="3733" spans="1:5" ht="15" x14ac:dyDescent="0.2">
      <c r="A3733" s="60">
        <v>3732</v>
      </c>
      <c r="B3733" s="61">
        <v>18967</v>
      </c>
      <c r="C3733" s="62" t="s">
        <v>16753</v>
      </c>
      <c r="D3733" s="63">
        <v>79</v>
      </c>
      <c r="E3733" s="65">
        <v>4</v>
      </c>
    </row>
    <row r="3734" spans="1:5" ht="15" x14ac:dyDescent="0.2">
      <c r="A3734" s="60">
        <v>3733</v>
      </c>
      <c r="B3734" s="61">
        <v>18996</v>
      </c>
      <c r="C3734" s="62" t="s">
        <v>16754</v>
      </c>
      <c r="D3734" s="63">
        <v>80</v>
      </c>
      <c r="E3734" s="65">
        <v>4</v>
      </c>
    </row>
    <row r="3735" spans="1:5" ht="15" x14ac:dyDescent="0.2">
      <c r="A3735" s="60">
        <v>3734</v>
      </c>
      <c r="B3735" s="61">
        <v>10125</v>
      </c>
      <c r="C3735" s="62" t="s">
        <v>15590</v>
      </c>
      <c r="D3735" s="63">
        <v>81</v>
      </c>
      <c r="E3735" s="64" t="s">
        <v>12146</v>
      </c>
    </row>
    <row r="3736" spans="1:5" ht="15" x14ac:dyDescent="0.2">
      <c r="A3736" s="60">
        <v>3735</v>
      </c>
      <c r="B3736" s="61">
        <v>10369</v>
      </c>
      <c r="C3736" s="62" t="s">
        <v>15591</v>
      </c>
      <c r="D3736" s="63">
        <v>82</v>
      </c>
      <c r="E3736" s="64" t="s">
        <v>12144</v>
      </c>
    </row>
    <row r="3737" spans="1:5" ht="15" x14ac:dyDescent="0.2">
      <c r="A3737" s="60">
        <v>3736</v>
      </c>
      <c r="B3737" s="61">
        <v>10482</v>
      </c>
      <c r="C3737" s="62" t="s">
        <v>15592</v>
      </c>
      <c r="D3737" s="63">
        <v>83</v>
      </c>
      <c r="E3737" s="65">
        <v>4</v>
      </c>
    </row>
    <row r="3738" spans="1:5" ht="15" x14ac:dyDescent="0.2">
      <c r="A3738" s="60">
        <v>3737</v>
      </c>
      <c r="B3738" s="61">
        <v>10777</v>
      </c>
      <c r="C3738" s="62" t="s">
        <v>15593</v>
      </c>
      <c r="D3738" s="63">
        <v>84</v>
      </c>
      <c r="E3738" s="65">
        <v>4</v>
      </c>
    </row>
    <row r="3739" spans="1:5" ht="15" x14ac:dyDescent="0.2">
      <c r="A3739" s="60">
        <v>3738</v>
      </c>
      <c r="B3739" s="61">
        <v>10779</v>
      </c>
      <c r="C3739" s="62" t="s">
        <v>15594</v>
      </c>
      <c r="D3739" s="63">
        <v>85</v>
      </c>
      <c r="E3739" s="65">
        <v>4</v>
      </c>
    </row>
    <row r="3740" spans="1:5" ht="15" x14ac:dyDescent="0.2">
      <c r="A3740" s="60">
        <v>3739</v>
      </c>
      <c r="B3740" s="61">
        <v>10786</v>
      </c>
      <c r="C3740" s="62" t="s">
        <v>15595</v>
      </c>
      <c r="D3740" s="63">
        <v>86</v>
      </c>
      <c r="E3740" s="64" t="s">
        <v>12146</v>
      </c>
    </row>
    <row r="3741" spans="1:5" ht="15" x14ac:dyDescent="0.2">
      <c r="A3741" s="60">
        <v>3740</v>
      </c>
      <c r="B3741" s="61">
        <v>10814</v>
      </c>
      <c r="C3741" s="62" t="s">
        <v>15596</v>
      </c>
      <c r="D3741" s="63">
        <v>87</v>
      </c>
      <c r="E3741" s="65">
        <v>4</v>
      </c>
    </row>
    <row r="3742" spans="1:5" ht="15" x14ac:dyDescent="0.2">
      <c r="A3742" s="60">
        <v>3741</v>
      </c>
      <c r="B3742" s="61">
        <v>10832</v>
      </c>
      <c r="C3742" s="62" t="s">
        <v>15597</v>
      </c>
      <c r="D3742" s="63">
        <v>88</v>
      </c>
      <c r="E3742" s="64" t="s">
        <v>12146</v>
      </c>
    </row>
    <row r="3743" spans="1:5" ht="15" x14ac:dyDescent="0.2">
      <c r="A3743" s="60">
        <v>3742</v>
      </c>
      <c r="B3743" s="61">
        <v>10857</v>
      </c>
      <c r="C3743" s="62" t="s">
        <v>15598</v>
      </c>
      <c r="D3743" s="63">
        <v>89</v>
      </c>
      <c r="E3743" s="64" t="s">
        <v>14951</v>
      </c>
    </row>
    <row r="3744" spans="1:5" ht="15" x14ac:dyDescent="0.2">
      <c r="A3744" s="60">
        <v>3743</v>
      </c>
      <c r="B3744" s="61">
        <v>10863</v>
      </c>
      <c r="C3744" s="62" t="s">
        <v>15599</v>
      </c>
      <c r="D3744" s="63">
        <v>90</v>
      </c>
      <c r="E3744" s="64" t="s">
        <v>10434</v>
      </c>
    </row>
    <row r="3745" spans="1:5" ht="15" x14ac:dyDescent="0.2">
      <c r="A3745" s="60">
        <v>3744</v>
      </c>
      <c r="B3745" s="61">
        <v>11286</v>
      </c>
      <c r="C3745" s="62" t="s">
        <v>15600</v>
      </c>
      <c r="D3745" s="63">
        <v>91</v>
      </c>
      <c r="E3745" s="65">
        <v>3</v>
      </c>
    </row>
    <row r="3746" spans="1:5" ht="15" x14ac:dyDescent="0.2">
      <c r="A3746" s="60">
        <v>3745</v>
      </c>
      <c r="B3746" s="61">
        <v>11287</v>
      </c>
      <c r="C3746" s="66" t="s">
        <v>15601</v>
      </c>
      <c r="D3746" s="63">
        <v>92</v>
      </c>
      <c r="E3746" s="65">
        <v>4</v>
      </c>
    </row>
    <row r="3747" spans="1:5" ht="15" x14ac:dyDescent="0.2">
      <c r="A3747" s="60">
        <v>3746</v>
      </c>
      <c r="B3747" s="61">
        <v>11414</v>
      </c>
      <c r="C3747" s="62" t="s">
        <v>15602</v>
      </c>
      <c r="D3747" s="63">
        <v>93</v>
      </c>
      <c r="E3747" s="64" t="s">
        <v>12144</v>
      </c>
    </row>
    <row r="3748" spans="1:5" ht="15" x14ac:dyDescent="0.2">
      <c r="A3748" s="60">
        <v>3747</v>
      </c>
      <c r="B3748" s="61">
        <v>11680</v>
      </c>
      <c r="C3748" s="62" t="s">
        <v>15603</v>
      </c>
      <c r="D3748" s="63">
        <v>94</v>
      </c>
      <c r="E3748" s="65">
        <v>2</v>
      </c>
    </row>
    <row r="3749" spans="1:5" ht="15" x14ac:dyDescent="0.2">
      <c r="A3749" s="60">
        <v>3748</v>
      </c>
      <c r="B3749" s="61">
        <v>12143</v>
      </c>
      <c r="C3749" s="62" t="s">
        <v>15604</v>
      </c>
      <c r="D3749" s="63">
        <v>95</v>
      </c>
      <c r="E3749" s="65">
        <v>3</v>
      </c>
    </row>
    <row r="3750" spans="1:5" ht="15" x14ac:dyDescent="0.2">
      <c r="A3750" s="60">
        <v>3749</v>
      </c>
      <c r="B3750" s="61">
        <v>12329</v>
      </c>
      <c r="C3750" s="62" t="s">
        <v>15924</v>
      </c>
      <c r="D3750" s="63">
        <v>96</v>
      </c>
      <c r="E3750" s="64" t="s">
        <v>12146</v>
      </c>
    </row>
    <row r="3751" spans="1:5" ht="15" x14ac:dyDescent="0.2">
      <c r="A3751" s="60">
        <v>3750</v>
      </c>
      <c r="B3751" s="61">
        <v>12431</v>
      </c>
      <c r="C3751" s="62" t="s">
        <v>15925</v>
      </c>
      <c r="D3751" s="63">
        <v>97</v>
      </c>
      <c r="E3751" s="64" t="s">
        <v>12146</v>
      </c>
    </row>
    <row r="3752" spans="1:5" ht="15" x14ac:dyDescent="0.2">
      <c r="A3752" s="60">
        <v>3751</v>
      </c>
      <c r="B3752" s="61">
        <v>12450</v>
      </c>
      <c r="C3752" s="62" t="s">
        <v>15926</v>
      </c>
      <c r="D3752" s="63">
        <v>98</v>
      </c>
      <c r="E3752" s="65">
        <v>4</v>
      </c>
    </row>
    <row r="3753" spans="1:5" ht="15" x14ac:dyDescent="0.2">
      <c r="A3753" s="60">
        <v>3752</v>
      </c>
      <c r="B3753" s="61">
        <v>12454</v>
      </c>
      <c r="C3753" s="62" t="s">
        <v>15927</v>
      </c>
      <c r="D3753" s="63">
        <v>99</v>
      </c>
      <c r="E3753" s="64" t="s">
        <v>14951</v>
      </c>
    </row>
    <row r="3754" spans="1:5" ht="15" x14ac:dyDescent="0.2">
      <c r="A3754" s="60">
        <v>3753</v>
      </c>
      <c r="B3754" s="61">
        <v>13125</v>
      </c>
      <c r="C3754" s="62" t="s">
        <v>15928</v>
      </c>
      <c r="D3754" s="63">
        <v>100</v>
      </c>
      <c r="E3754" s="65">
        <v>2</v>
      </c>
    </row>
    <row r="3755" spans="1:5" ht="15" x14ac:dyDescent="0.2">
      <c r="A3755" s="60">
        <v>3754</v>
      </c>
      <c r="B3755" s="61">
        <v>13466</v>
      </c>
      <c r="C3755" s="62" t="s">
        <v>15929</v>
      </c>
      <c r="D3755" s="63">
        <v>101</v>
      </c>
      <c r="E3755" s="64" t="s">
        <v>12140</v>
      </c>
    </row>
    <row r="3756" spans="1:5" ht="15" x14ac:dyDescent="0.2">
      <c r="A3756" s="60">
        <v>3755</v>
      </c>
      <c r="B3756" s="61">
        <v>13467</v>
      </c>
      <c r="C3756" s="66" t="s">
        <v>15930</v>
      </c>
      <c r="D3756" s="63">
        <v>102</v>
      </c>
      <c r="E3756" s="64" t="s">
        <v>12151</v>
      </c>
    </row>
    <row r="3757" spans="1:5" ht="15" x14ac:dyDescent="0.2">
      <c r="A3757" s="60">
        <v>3756</v>
      </c>
      <c r="B3757" s="61">
        <v>13475</v>
      </c>
      <c r="C3757" s="62" t="s">
        <v>15931</v>
      </c>
      <c r="D3757" s="63">
        <v>103</v>
      </c>
      <c r="E3757" s="65">
        <v>5</v>
      </c>
    </row>
    <row r="3758" spans="1:5" ht="15" x14ac:dyDescent="0.2">
      <c r="A3758" s="60">
        <v>3757</v>
      </c>
      <c r="B3758" s="61">
        <v>13477</v>
      </c>
      <c r="C3758" s="62" t="s">
        <v>15932</v>
      </c>
      <c r="D3758" s="63">
        <v>104</v>
      </c>
      <c r="E3758" s="64" t="s">
        <v>12151</v>
      </c>
    </row>
    <row r="3759" spans="1:5" ht="15" x14ac:dyDescent="0.2">
      <c r="A3759" s="60">
        <v>3758</v>
      </c>
      <c r="B3759" s="61">
        <v>13602</v>
      </c>
      <c r="C3759" s="66" t="s">
        <v>15933</v>
      </c>
      <c r="D3759" s="63">
        <v>105</v>
      </c>
      <c r="E3759" s="65">
        <v>4</v>
      </c>
    </row>
    <row r="3760" spans="1:5" ht="15" x14ac:dyDescent="0.2">
      <c r="A3760" s="60">
        <v>3759</v>
      </c>
      <c r="B3760" s="61">
        <v>14527</v>
      </c>
      <c r="C3760" s="62" t="s">
        <v>15934</v>
      </c>
      <c r="D3760" s="63">
        <v>106</v>
      </c>
      <c r="E3760" s="64" t="s">
        <v>12144</v>
      </c>
    </row>
    <row r="3761" spans="1:5" ht="15" x14ac:dyDescent="0.2">
      <c r="A3761" s="60">
        <v>3760</v>
      </c>
      <c r="B3761" s="61">
        <v>15466</v>
      </c>
      <c r="C3761" s="62" t="s">
        <v>15935</v>
      </c>
      <c r="D3761" s="63">
        <v>107</v>
      </c>
      <c r="E3761" s="65">
        <v>4</v>
      </c>
    </row>
    <row r="3762" spans="1:5" ht="15" x14ac:dyDescent="0.2">
      <c r="A3762" s="60">
        <v>3761</v>
      </c>
      <c r="B3762" s="61">
        <v>15491</v>
      </c>
      <c r="C3762" s="62" t="s">
        <v>15936</v>
      </c>
      <c r="D3762" s="63">
        <v>108</v>
      </c>
      <c r="E3762" s="65">
        <v>5</v>
      </c>
    </row>
    <row r="3763" spans="1:5" ht="15" x14ac:dyDescent="0.2">
      <c r="A3763" s="60">
        <v>3762</v>
      </c>
      <c r="B3763" s="61">
        <v>15531</v>
      </c>
      <c r="C3763" s="62" t="s">
        <v>15937</v>
      </c>
      <c r="D3763" s="63">
        <v>109</v>
      </c>
      <c r="E3763" s="65">
        <v>5</v>
      </c>
    </row>
    <row r="3764" spans="1:5" ht="15" x14ac:dyDescent="0.2">
      <c r="A3764" s="60">
        <v>3763</v>
      </c>
      <c r="B3764" s="61">
        <v>15533</v>
      </c>
      <c r="C3764" s="62" t="s">
        <v>15938</v>
      </c>
      <c r="D3764" s="63">
        <v>110</v>
      </c>
      <c r="E3764" s="65">
        <v>5</v>
      </c>
    </row>
    <row r="3765" spans="1:5" ht="15" x14ac:dyDescent="0.2">
      <c r="A3765" s="60">
        <v>3764</v>
      </c>
      <c r="B3765" s="61">
        <v>15535</v>
      </c>
      <c r="C3765" s="62" t="s">
        <v>15939</v>
      </c>
      <c r="D3765" s="63">
        <v>111</v>
      </c>
      <c r="E3765" s="65">
        <v>4</v>
      </c>
    </row>
    <row r="3766" spans="1:5" ht="15" x14ac:dyDescent="0.2">
      <c r="A3766" s="60">
        <v>3765</v>
      </c>
      <c r="B3766" s="61">
        <v>15680</v>
      </c>
      <c r="C3766" s="62" t="s">
        <v>15940</v>
      </c>
      <c r="D3766" s="63">
        <v>112</v>
      </c>
      <c r="E3766" s="64" t="s">
        <v>14951</v>
      </c>
    </row>
    <row r="3767" spans="1:5" ht="15" x14ac:dyDescent="0.2">
      <c r="A3767" s="60">
        <v>3766</v>
      </c>
      <c r="B3767" s="61">
        <v>15683</v>
      </c>
      <c r="C3767" s="62" t="s">
        <v>15941</v>
      </c>
      <c r="D3767" s="63">
        <v>113</v>
      </c>
      <c r="E3767" s="65">
        <v>4</v>
      </c>
    </row>
    <row r="3768" spans="1:5" ht="15" x14ac:dyDescent="0.2">
      <c r="A3768" s="60">
        <v>3767</v>
      </c>
      <c r="B3768" s="61">
        <v>15715</v>
      </c>
      <c r="C3768" s="62" t="s">
        <v>15942</v>
      </c>
      <c r="D3768" s="63">
        <v>114</v>
      </c>
      <c r="E3768" s="65">
        <v>4</v>
      </c>
    </row>
    <row r="3769" spans="1:5" ht="15" x14ac:dyDescent="0.2">
      <c r="A3769" s="60">
        <v>3768</v>
      </c>
      <c r="B3769" s="61">
        <v>15998</v>
      </c>
      <c r="C3769" s="66" t="s">
        <v>15943</v>
      </c>
      <c r="D3769" s="63">
        <v>115</v>
      </c>
      <c r="E3769" s="64" t="s">
        <v>14951</v>
      </c>
    </row>
    <row r="3770" spans="1:5" ht="15" x14ac:dyDescent="0.2">
      <c r="A3770" s="60">
        <v>3769</v>
      </c>
      <c r="B3770" s="61">
        <v>17114</v>
      </c>
      <c r="C3770" s="62" t="s">
        <v>15944</v>
      </c>
      <c r="D3770" s="63">
        <v>116</v>
      </c>
      <c r="E3770" s="64" t="s">
        <v>12146</v>
      </c>
    </row>
    <row r="3771" spans="1:5" ht="15" x14ac:dyDescent="0.2">
      <c r="A3771" s="60">
        <v>3770</v>
      </c>
      <c r="B3771" s="61">
        <v>19067</v>
      </c>
      <c r="C3771" s="62" t="s">
        <v>15945</v>
      </c>
      <c r="D3771" s="63">
        <v>117</v>
      </c>
      <c r="E3771" s="64" t="s">
        <v>12140</v>
      </c>
    </row>
    <row r="3772" spans="1:5" ht="15" x14ac:dyDescent="0.2">
      <c r="A3772" s="60">
        <v>3771</v>
      </c>
      <c r="B3772" s="61">
        <v>19068</v>
      </c>
      <c r="C3772" s="66" t="s">
        <v>15946</v>
      </c>
      <c r="D3772" s="63">
        <v>118</v>
      </c>
      <c r="E3772" s="64" t="s">
        <v>12151</v>
      </c>
    </row>
    <row r="3773" spans="1:5" ht="15" x14ac:dyDescent="0.2">
      <c r="A3773" s="60">
        <v>3772</v>
      </c>
      <c r="B3773" s="61">
        <v>19070</v>
      </c>
      <c r="C3773" s="66" t="s">
        <v>15947</v>
      </c>
      <c r="D3773" s="63">
        <v>119</v>
      </c>
      <c r="E3773" s="64" t="s">
        <v>12151</v>
      </c>
    </row>
    <row r="3774" spans="1:5" ht="15" x14ac:dyDescent="0.2">
      <c r="A3774" s="60">
        <v>3773</v>
      </c>
      <c r="B3774" s="61">
        <v>19072</v>
      </c>
      <c r="C3774" s="62" t="s">
        <v>15948</v>
      </c>
      <c r="D3774" s="63">
        <v>120</v>
      </c>
      <c r="E3774" s="65">
        <v>4</v>
      </c>
    </row>
    <row r="3775" spans="1:5" ht="15" x14ac:dyDescent="0.2">
      <c r="A3775" s="60">
        <v>3774</v>
      </c>
      <c r="B3775" s="61">
        <v>19074</v>
      </c>
      <c r="C3775" s="62" t="s">
        <v>15949</v>
      </c>
      <c r="D3775" s="63">
        <v>121</v>
      </c>
      <c r="E3775" s="64" t="s">
        <v>12146</v>
      </c>
    </row>
    <row r="3776" spans="1:5" ht="15" x14ac:dyDescent="0.2">
      <c r="A3776" s="60">
        <v>3775</v>
      </c>
      <c r="B3776" s="61">
        <v>19435</v>
      </c>
      <c r="C3776" s="62" t="s">
        <v>15950</v>
      </c>
      <c r="D3776" s="63">
        <v>122</v>
      </c>
      <c r="E3776" s="64" t="s">
        <v>12144</v>
      </c>
    </row>
    <row r="3777" spans="1:5" ht="15" x14ac:dyDescent="0.2">
      <c r="A3777" s="60">
        <v>3776</v>
      </c>
      <c r="B3777" s="61">
        <v>19489</v>
      </c>
      <c r="C3777" s="62" t="s">
        <v>15951</v>
      </c>
      <c r="D3777" s="63">
        <v>123</v>
      </c>
      <c r="E3777" s="64" t="s">
        <v>14951</v>
      </c>
    </row>
    <row r="3778" spans="1:5" ht="15" x14ac:dyDescent="0.2">
      <c r="A3778" s="60">
        <v>3777</v>
      </c>
      <c r="B3778" s="61">
        <v>10581</v>
      </c>
      <c r="C3778" s="62" t="s">
        <v>15952</v>
      </c>
      <c r="D3778" s="63">
        <v>1</v>
      </c>
      <c r="E3778" s="64" t="s">
        <v>12140</v>
      </c>
    </row>
    <row r="3779" spans="1:5" ht="15" x14ac:dyDescent="0.2">
      <c r="A3779" s="60">
        <v>3778</v>
      </c>
      <c r="B3779" s="61">
        <v>12380</v>
      </c>
      <c r="C3779" s="62" t="s">
        <v>15953</v>
      </c>
      <c r="D3779" s="63">
        <v>2</v>
      </c>
      <c r="E3779" s="64" t="s">
        <v>12136</v>
      </c>
    </row>
    <row r="3780" spans="1:5" ht="15" x14ac:dyDescent="0.2">
      <c r="A3780" s="60">
        <v>3779</v>
      </c>
      <c r="B3780" s="61">
        <v>13233</v>
      </c>
      <c r="C3780" s="62" t="s">
        <v>15954</v>
      </c>
      <c r="D3780" s="63">
        <v>3</v>
      </c>
      <c r="E3780" s="64" t="s">
        <v>12136</v>
      </c>
    </row>
    <row r="3781" spans="1:5" ht="15" x14ac:dyDescent="0.2">
      <c r="A3781" s="60">
        <v>3780</v>
      </c>
      <c r="B3781" s="61">
        <v>13458</v>
      </c>
      <c r="C3781" s="62" t="s">
        <v>15955</v>
      </c>
      <c r="D3781" s="63">
        <v>4</v>
      </c>
      <c r="E3781" s="64" t="s">
        <v>12159</v>
      </c>
    </row>
    <row r="3782" spans="1:5" ht="15" x14ac:dyDescent="0.2">
      <c r="A3782" s="60">
        <v>3781</v>
      </c>
      <c r="B3782" s="61">
        <v>13838</v>
      </c>
      <c r="C3782" s="62" t="s">
        <v>15956</v>
      </c>
      <c r="D3782" s="63">
        <v>5</v>
      </c>
      <c r="E3782" s="64" t="s">
        <v>14951</v>
      </c>
    </row>
    <row r="3783" spans="1:5" ht="15" x14ac:dyDescent="0.2">
      <c r="A3783" s="60">
        <v>3782</v>
      </c>
      <c r="B3783" s="61">
        <v>14164</v>
      </c>
      <c r="C3783" s="62" t="s">
        <v>15957</v>
      </c>
      <c r="D3783" s="63">
        <v>6</v>
      </c>
      <c r="E3783" s="64" t="s">
        <v>12146</v>
      </c>
    </row>
    <row r="3784" spans="1:5" ht="15" x14ac:dyDescent="0.2">
      <c r="A3784" s="60">
        <v>3783</v>
      </c>
      <c r="B3784" s="61">
        <v>15313</v>
      </c>
      <c r="C3784" s="62" t="s">
        <v>15958</v>
      </c>
      <c r="D3784" s="63">
        <v>7</v>
      </c>
      <c r="E3784" s="64" t="s">
        <v>12138</v>
      </c>
    </row>
    <row r="3785" spans="1:5" ht="15" x14ac:dyDescent="0.2">
      <c r="A3785" s="60">
        <v>3784</v>
      </c>
      <c r="B3785" s="61">
        <v>15341</v>
      </c>
      <c r="C3785" s="62" t="s">
        <v>17042</v>
      </c>
      <c r="D3785" s="63">
        <v>8</v>
      </c>
      <c r="E3785" s="64" t="s">
        <v>13651</v>
      </c>
    </row>
    <row r="3786" spans="1:5" ht="15" x14ac:dyDescent="0.2">
      <c r="A3786" s="60">
        <v>3785</v>
      </c>
      <c r="B3786" s="61">
        <v>15639</v>
      </c>
      <c r="C3786" s="62" t="s">
        <v>17043</v>
      </c>
      <c r="D3786" s="63">
        <v>9</v>
      </c>
      <c r="E3786" s="64" t="s">
        <v>12106</v>
      </c>
    </row>
    <row r="3787" spans="1:5" ht="15" x14ac:dyDescent="0.2">
      <c r="A3787" s="60">
        <v>3786</v>
      </c>
      <c r="B3787" s="61">
        <v>16010</v>
      </c>
      <c r="C3787" s="62" t="s">
        <v>17044</v>
      </c>
      <c r="D3787" s="63">
        <v>10</v>
      </c>
      <c r="E3787" s="65">
        <v>5</v>
      </c>
    </row>
    <row r="3788" spans="1:5" ht="15" x14ac:dyDescent="0.2">
      <c r="A3788" s="60">
        <v>3787</v>
      </c>
      <c r="B3788" s="61">
        <v>16025</v>
      </c>
      <c r="C3788" s="62" t="s">
        <v>17045</v>
      </c>
      <c r="D3788" s="63">
        <v>11</v>
      </c>
      <c r="E3788" s="65">
        <v>5</v>
      </c>
    </row>
    <row r="3789" spans="1:5" ht="15" x14ac:dyDescent="0.2">
      <c r="A3789" s="60">
        <v>3788</v>
      </c>
      <c r="B3789" s="61">
        <v>16281</v>
      </c>
      <c r="C3789" s="62" t="s">
        <v>17046</v>
      </c>
      <c r="D3789" s="63">
        <v>12</v>
      </c>
      <c r="E3789" s="65">
        <v>4</v>
      </c>
    </row>
    <row r="3790" spans="1:5" ht="15" x14ac:dyDescent="0.2">
      <c r="A3790" s="60">
        <v>3789</v>
      </c>
      <c r="B3790" s="61">
        <v>17164</v>
      </c>
      <c r="C3790" s="62" t="s">
        <v>17926</v>
      </c>
      <c r="D3790" s="63">
        <v>13</v>
      </c>
      <c r="E3790" s="65">
        <v>3</v>
      </c>
    </row>
    <row r="3791" spans="1:5" ht="15" x14ac:dyDescent="0.2">
      <c r="A3791" s="60">
        <v>3790</v>
      </c>
      <c r="B3791" s="61">
        <v>17268</v>
      </c>
      <c r="C3791" s="62" t="s">
        <v>17927</v>
      </c>
      <c r="D3791" s="63">
        <v>14</v>
      </c>
      <c r="E3791" s="64" t="s">
        <v>12146</v>
      </c>
    </row>
    <row r="3792" spans="1:5" ht="15" x14ac:dyDescent="0.2">
      <c r="A3792" s="60">
        <v>3791</v>
      </c>
      <c r="B3792" s="61">
        <v>18095</v>
      </c>
      <c r="C3792" s="62" t="s">
        <v>17928</v>
      </c>
      <c r="D3792" s="63">
        <v>15</v>
      </c>
      <c r="E3792" s="64" t="s">
        <v>12136</v>
      </c>
    </row>
    <row r="3793" spans="1:5" ht="15" x14ac:dyDescent="0.2">
      <c r="A3793" s="60">
        <v>3792</v>
      </c>
      <c r="B3793" s="61">
        <v>18097</v>
      </c>
      <c r="C3793" s="62" t="s">
        <v>17929</v>
      </c>
      <c r="D3793" s="63">
        <v>16</v>
      </c>
      <c r="E3793" s="64" t="s">
        <v>11365</v>
      </c>
    </row>
    <row r="3794" spans="1:5" ht="15" x14ac:dyDescent="0.2">
      <c r="A3794" s="60">
        <v>3793</v>
      </c>
      <c r="B3794" s="61">
        <v>10329</v>
      </c>
      <c r="C3794" s="62" t="s">
        <v>17930</v>
      </c>
      <c r="D3794" s="63">
        <v>1</v>
      </c>
      <c r="E3794" s="64" t="s">
        <v>14951</v>
      </c>
    </row>
    <row r="3795" spans="1:5" ht="15" x14ac:dyDescent="0.2">
      <c r="A3795" s="60">
        <v>3794</v>
      </c>
      <c r="B3795" s="61">
        <v>10889</v>
      </c>
      <c r="C3795" s="62" t="s">
        <v>17931</v>
      </c>
      <c r="D3795" s="63">
        <v>2</v>
      </c>
      <c r="E3795" s="64" t="s">
        <v>13766</v>
      </c>
    </row>
    <row r="3796" spans="1:5" ht="15" x14ac:dyDescent="0.2">
      <c r="A3796" s="60">
        <v>3795</v>
      </c>
      <c r="B3796" s="61">
        <v>11792</v>
      </c>
      <c r="C3796" s="62" t="s">
        <v>17932</v>
      </c>
      <c r="D3796" s="63">
        <v>3</v>
      </c>
      <c r="E3796" s="65">
        <v>5</v>
      </c>
    </row>
    <row r="3797" spans="1:5" ht="15" x14ac:dyDescent="0.2">
      <c r="A3797" s="60">
        <v>3796</v>
      </c>
      <c r="B3797" s="61">
        <v>15261</v>
      </c>
      <c r="C3797" s="62" t="s">
        <v>17933</v>
      </c>
      <c r="D3797" s="63">
        <v>4</v>
      </c>
      <c r="E3797" s="64" t="s">
        <v>12142</v>
      </c>
    </row>
    <row r="3798" spans="1:5" ht="15" x14ac:dyDescent="0.2">
      <c r="A3798" s="60">
        <v>3797</v>
      </c>
      <c r="B3798" s="61">
        <v>15321</v>
      </c>
      <c r="C3798" s="62" t="s">
        <v>17934</v>
      </c>
      <c r="D3798" s="63">
        <v>5</v>
      </c>
      <c r="E3798" s="64" t="s">
        <v>12140</v>
      </c>
    </row>
    <row r="3799" spans="1:5" ht="15" x14ac:dyDescent="0.2">
      <c r="A3799" s="60">
        <v>3798</v>
      </c>
      <c r="B3799" s="61">
        <v>15353</v>
      </c>
      <c r="C3799" s="62" t="s">
        <v>17935</v>
      </c>
      <c r="D3799" s="63">
        <v>6</v>
      </c>
      <c r="E3799" s="64" t="s">
        <v>12136</v>
      </c>
    </row>
    <row r="3800" spans="1:5" ht="15" x14ac:dyDescent="0.2">
      <c r="A3800" s="60">
        <v>3799</v>
      </c>
      <c r="B3800" s="61">
        <v>17233</v>
      </c>
      <c r="C3800" s="62" t="s">
        <v>17048</v>
      </c>
      <c r="D3800" s="63">
        <v>7</v>
      </c>
      <c r="E3800" s="64" t="s">
        <v>12140</v>
      </c>
    </row>
    <row r="3801" spans="1:5" ht="15" x14ac:dyDescent="0.2">
      <c r="A3801" s="60">
        <v>3800</v>
      </c>
      <c r="B3801" s="61">
        <v>18019</v>
      </c>
      <c r="C3801" s="62" t="s">
        <v>17049</v>
      </c>
      <c r="D3801" s="63">
        <v>8</v>
      </c>
      <c r="E3801" s="65">
        <v>5</v>
      </c>
    </row>
    <row r="3802" spans="1:5" ht="15" x14ac:dyDescent="0.2">
      <c r="A3802" s="60">
        <v>3801</v>
      </c>
      <c r="B3802" s="61">
        <v>10503</v>
      </c>
      <c r="C3802" s="62" t="s">
        <v>17050</v>
      </c>
      <c r="D3802" s="63">
        <v>9</v>
      </c>
      <c r="E3802" s="64" t="s">
        <v>12106</v>
      </c>
    </row>
    <row r="3803" spans="1:5" ht="15" x14ac:dyDescent="0.2">
      <c r="A3803" s="60">
        <v>3802</v>
      </c>
      <c r="B3803" s="61">
        <v>11818</v>
      </c>
      <c r="C3803" s="62" t="s">
        <v>17051</v>
      </c>
      <c r="D3803" s="63">
        <v>10</v>
      </c>
      <c r="E3803" s="65">
        <v>3</v>
      </c>
    </row>
    <row r="3804" spans="1:5" ht="15" x14ac:dyDescent="0.2">
      <c r="A3804" s="60">
        <v>3803</v>
      </c>
      <c r="B3804" s="61">
        <v>17186</v>
      </c>
      <c r="C3804" s="62" t="s">
        <v>17052</v>
      </c>
      <c r="D3804" s="63">
        <v>11</v>
      </c>
      <c r="E3804" s="65">
        <v>3</v>
      </c>
    </row>
    <row r="3805" spans="1:5" ht="15" x14ac:dyDescent="0.2">
      <c r="A3805" s="60">
        <v>3804</v>
      </c>
      <c r="B3805" s="61">
        <v>17190</v>
      </c>
      <c r="C3805" s="62" t="s">
        <v>17053</v>
      </c>
      <c r="D3805" s="63">
        <v>12</v>
      </c>
      <c r="E3805" s="65">
        <v>2</v>
      </c>
    </row>
    <row r="3806" spans="1:5" ht="15" x14ac:dyDescent="0.2">
      <c r="A3806" s="60">
        <v>3805</v>
      </c>
      <c r="B3806" s="61">
        <v>17198</v>
      </c>
      <c r="C3806" s="62" t="s">
        <v>17054</v>
      </c>
      <c r="D3806" s="63">
        <v>13</v>
      </c>
      <c r="E3806" s="65">
        <v>2</v>
      </c>
    </row>
    <row r="3807" spans="1:5" ht="15" x14ac:dyDescent="0.2">
      <c r="A3807" s="60">
        <v>3806</v>
      </c>
      <c r="B3807" s="61">
        <v>10160</v>
      </c>
      <c r="C3807" s="62" t="s">
        <v>17055</v>
      </c>
      <c r="D3807" s="63">
        <v>14</v>
      </c>
      <c r="E3807" s="65">
        <v>3</v>
      </c>
    </row>
    <row r="3808" spans="1:5" ht="15" x14ac:dyDescent="0.2">
      <c r="A3808" s="60">
        <v>3807</v>
      </c>
      <c r="B3808" s="61">
        <v>12702</v>
      </c>
      <c r="C3808" s="62" t="s">
        <v>17056</v>
      </c>
      <c r="D3808" s="63">
        <v>15</v>
      </c>
      <c r="E3808" s="65">
        <v>3</v>
      </c>
    </row>
    <row r="3809" spans="1:5" ht="15" x14ac:dyDescent="0.2">
      <c r="A3809" s="60">
        <v>3808</v>
      </c>
      <c r="B3809" s="61">
        <v>17225</v>
      </c>
      <c r="C3809" s="62" t="s">
        <v>11786</v>
      </c>
      <c r="D3809" s="63">
        <v>16</v>
      </c>
      <c r="E3809" s="64" t="s">
        <v>12144</v>
      </c>
    </row>
    <row r="3810" spans="1:5" ht="15" x14ac:dyDescent="0.2">
      <c r="A3810" s="60">
        <v>3809</v>
      </c>
      <c r="B3810" s="61">
        <v>10903</v>
      </c>
      <c r="C3810" s="62" t="s">
        <v>11787</v>
      </c>
      <c r="D3810" s="63">
        <v>17</v>
      </c>
      <c r="E3810" s="64" t="s">
        <v>12104</v>
      </c>
    </row>
    <row r="3811" spans="1:5" ht="15" x14ac:dyDescent="0.2">
      <c r="A3811" s="60">
        <v>3810</v>
      </c>
      <c r="B3811" s="61">
        <v>13239</v>
      </c>
      <c r="C3811" s="62" t="s">
        <v>11788</v>
      </c>
      <c r="D3811" s="63">
        <v>18</v>
      </c>
      <c r="E3811" s="64" t="s">
        <v>13766</v>
      </c>
    </row>
    <row r="3812" spans="1:5" ht="15" x14ac:dyDescent="0.2">
      <c r="A3812" s="60">
        <v>3811</v>
      </c>
      <c r="B3812" s="61">
        <v>18625</v>
      </c>
      <c r="C3812" s="62" t="s">
        <v>11789</v>
      </c>
      <c r="D3812" s="63">
        <v>19</v>
      </c>
      <c r="E3812" s="64" t="s">
        <v>12104</v>
      </c>
    </row>
    <row r="3813" spans="1:5" ht="15" x14ac:dyDescent="0.2">
      <c r="A3813" s="60">
        <v>3812</v>
      </c>
      <c r="B3813" s="61">
        <v>10521</v>
      </c>
      <c r="C3813" s="62" t="s">
        <v>13213</v>
      </c>
      <c r="D3813" s="63">
        <v>20</v>
      </c>
      <c r="E3813" s="64" t="s">
        <v>13766</v>
      </c>
    </row>
    <row r="3814" spans="1:5" ht="15" x14ac:dyDescent="0.2">
      <c r="A3814" s="60">
        <v>3813</v>
      </c>
      <c r="B3814" s="61">
        <v>10627</v>
      </c>
      <c r="C3814" s="62" t="s">
        <v>13214</v>
      </c>
      <c r="D3814" s="63">
        <v>21</v>
      </c>
      <c r="E3814" s="65">
        <v>4</v>
      </c>
    </row>
    <row r="3815" spans="1:5" ht="15" x14ac:dyDescent="0.2">
      <c r="A3815" s="60">
        <v>3814</v>
      </c>
      <c r="B3815" s="61">
        <v>10706</v>
      </c>
      <c r="C3815" s="62" t="s">
        <v>13215</v>
      </c>
      <c r="D3815" s="63">
        <v>22</v>
      </c>
      <c r="E3815" s="64" t="s">
        <v>12146</v>
      </c>
    </row>
    <row r="3816" spans="1:5" ht="15" x14ac:dyDescent="0.2">
      <c r="A3816" s="60">
        <v>3815</v>
      </c>
      <c r="B3816" s="61">
        <v>11930</v>
      </c>
      <c r="C3816" s="62" t="s">
        <v>13216</v>
      </c>
      <c r="D3816" s="63">
        <v>23</v>
      </c>
      <c r="E3816" s="64" t="s">
        <v>12140</v>
      </c>
    </row>
    <row r="3817" spans="1:5" ht="15" x14ac:dyDescent="0.2">
      <c r="A3817" s="60">
        <v>3816</v>
      </c>
      <c r="B3817" s="61">
        <v>13154</v>
      </c>
      <c r="C3817" s="62" t="s">
        <v>13217</v>
      </c>
      <c r="D3817" s="63">
        <v>24</v>
      </c>
      <c r="E3817" s="64" t="s">
        <v>12159</v>
      </c>
    </row>
    <row r="3818" spans="1:5" ht="15" x14ac:dyDescent="0.2">
      <c r="A3818" s="60">
        <v>3817</v>
      </c>
      <c r="B3818" s="61">
        <v>13847</v>
      </c>
      <c r="C3818" s="62" t="s">
        <v>13218</v>
      </c>
      <c r="D3818" s="63">
        <v>25</v>
      </c>
      <c r="E3818" s="65">
        <v>3</v>
      </c>
    </row>
    <row r="3819" spans="1:5" ht="15" x14ac:dyDescent="0.2">
      <c r="A3819" s="60">
        <v>3818</v>
      </c>
      <c r="B3819" s="61">
        <v>13912</v>
      </c>
      <c r="C3819" s="62" t="s">
        <v>13219</v>
      </c>
      <c r="D3819" s="63">
        <v>26</v>
      </c>
      <c r="E3819" s="64" t="s">
        <v>13647</v>
      </c>
    </row>
    <row r="3820" spans="1:5" ht="15" x14ac:dyDescent="0.2">
      <c r="A3820" s="60">
        <v>3819</v>
      </c>
      <c r="B3820" s="61">
        <v>13961</v>
      </c>
      <c r="C3820" s="62" t="s">
        <v>13220</v>
      </c>
      <c r="D3820" s="63">
        <v>27</v>
      </c>
      <c r="E3820" s="64" t="s">
        <v>12144</v>
      </c>
    </row>
    <row r="3821" spans="1:5" ht="15" x14ac:dyDescent="0.2">
      <c r="A3821" s="60">
        <v>3820</v>
      </c>
      <c r="B3821" s="61">
        <v>14046</v>
      </c>
      <c r="C3821" s="62" t="s">
        <v>13221</v>
      </c>
      <c r="D3821" s="63">
        <v>28</v>
      </c>
      <c r="E3821" s="65">
        <v>4</v>
      </c>
    </row>
    <row r="3822" spans="1:5" ht="15" x14ac:dyDescent="0.2">
      <c r="A3822" s="60">
        <v>3821</v>
      </c>
      <c r="B3822" s="61">
        <v>14253</v>
      </c>
      <c r="C3822" s="62" t="s">
        <v>13222</v>
      </c>
      <c r="D3822" s="63">
        <v>29</v>
      </c>
      <c r="E3822" s="64" t="s">
        <v>12140</v>
      </c>
    </row>
    <row r="3823" spans="1:5" ht="15" x14ac:dyDescent="0.2">
      <c r="A3823" s="60">
        <v>3822</v>
      </c>
      <c r="B3823" s="61">
        <v>15898</v>
      </c>
      <c r="C3823" s="66" t="s">
        <v>13223</v>
      </c>
      <c r="D3823" s="63">
        <v>30</v>
      </c>
      <c r="E3823" s="64" t="s">
        <v>12151</v>
      </c>
    </row>
    <row r="3824" spans="1:5" ht="15" x14ac:dyDescent="0.2">
      <c r="A3824" s="60">
        <v>3823</v>
      </c>
      <c r="B3824" s="61">
        <v>16111</v>
      </c>
      <c r="C3824" s="62" t="s">
        <v>13224</v>
      </c>
      <c r="D3824" s="63">
        <v>31</v>
      </c>
      <c r="E3824" s="64" t="s">
        <v>13766</v>
      </c>
    </row>
    <row r="3825" spans="1:5" ht="15" x14ac:dyDescent="0.2">
      <c r="A3825" s="60">
        <v>3824</v>
      </c>
      <c r="B3825" s="61">
        <v>16472</v>
      </c>
      <c r="C3825" s="62" t="s">
        <v>13225</v>
      </c>
      <c r="D3825" s="63">
        <v>32</v>
      </c>
      <c r="E3825" s="64" t="s">
        <v>12159</v>
      </c>
    </row>
    <row r="3826" spans="1:5" ht="15" x14ac:dyDescent="0.2">
      <c r="A3826" s="60">
        <v>3825</v>
      </c>
      <c r="B3826" s="61">
        <v>16476</v>
      </c>
      <c r="C3826" s="66" t="s">
        <v>13226</v>
      </c>
      <c r="D3826" s="63">
        <v>33</v>
      </c>
      <c r="E3826" s="64" t="s">
        <v>12106</v>
      </c>
    </row>
    <row r="3827" spans="1:5" ht="15" x14ac:dyDescent="0.2">
      <c r="A3827" s="60">
        <v>3826</v>
      </c>
      <c r="B3827" s="61">
        <v>16797</v>
      </c>
      <c r="C3827" s="62" t="s">
        <v>13227</v>
      </c>
      <c r="D3827" s="63">
        <v>34</v>
      </c>
      <c r="E3827" s="65">
        <v>4</v>
      </c>
    </row>
    <row r="3828" spans="1:5" ht="15" x14ac:dyDescent="0.2">
      <c r="A3828" s="60">
        <v>3827</v>
      </c>
      <c r="B3828" s="61">
        <v>17085</v>
      </c>
      <c r="C3828" s="62" t="s">
        <v>13228</v>
      </c>
      <c r="D3828" s="63">
        <v>35</v>
      </c>
      <c r="E3828" s="65">
        <v>4</v>
      </c>
    </row>
    <row r="3829" spans="1:5" ht="15" x14ac:dyDescent="0.2">
      <c r="A3829" s="60">
        <v>3828</v>
      </c>
      <c r="B3829" s="61">
        <v>18935</v>
      </c>
      <c r="C3829" s="62" t="s">
        <v>11992</v>
      </c>
      <c r="D3829" s="63">
        <v>36</v>
      </c>
      <c r="E3829" s="65">
        <v>4</v>
      </c>
    </row>
    <row r="3830" spans="1:5" ht="15" x14ac:dyDescent="0.2">
      <c r="A3830" s="60">
        <v>3829</v>
      </c>
      <c r="B3830" s="61">
        <v>19137</v>
      </c>
      <c r="C3830" s="62" t="s">
        <v>11993</v>
      </c>
      <c r="D3830" s="63">
        <v>37</v>
      </c>
      <c r="E3830" s="64" t="s">
        <v>12159</v>
      </c>
    </row>
    <row r="3831" spans="1:5" ht="15" x14ac:dyDescent="0.2">
      <c r="A3831" s="60">
        <v>3830</v>
      </c>
      <c r="B3831" s="61">
        <v>19294</v>
      </c>
      <c r="C3831" s="62" t="s">
        <v>11994</v>
      </c>
      <c r="D3831" s="63">
        <v>38</v>
      </c>
      <c r="E3831" s="64" t="s">
        <v>12144</v>
      </c>
    </row>
    <row r="3832" spans="1:5" ht="15" x14ac:dyDescent="0.2">
      <c r="A3832" s="60">
        <v>3831</v>
      </c>
      <c r="B3832" s="61">
        <v>19441</v>
      </c>
      <c r="C3832" s="62" t="s">
        <v>11995</v>
      </c>
      <c r="D3832" s="63">
        <v>39</v>
      </c>
      <c r="E3832" s="64" t="s">
        <v>12146</v>
      </c>
    </row>
    <row r="3833" spans="1:5" ht="15" x14ac:dyDescent="0.2">
      <c r="A3833" s="60">
        <v>3832</v>
      </c>
      <c r="B3833" s="61">
        <v>10629</v>
      </c>
      <c r="C3833" s="62" t="s">
        <v>11996</v>
      </c>
      <c r="D3833" s="63">
        <v>40</v>
      </c>
      <c r="E3833" s="65">
        <v>5</v>
      </c>
    </row>
    <row r="3834" spans="1:5" ht="15" x14ac:dyDescent="0.2">
      <c r="A3834" s="60">
        <v>3833</v>
      </c>
      <c r="B3834" s="61">
        <v>10677</v>
      </c>
      <c r="C3834" s="62" t="s">
        <v>11997</v>
      </c>
      <c r="D3834" s="63">
        <v>41</v>
      </c>
      <c r="E3834" s="65">
        <v>4</v>
      </c>
    </row>
    <row r="3835" spans="1:5" ht="15" x14ac:dyDescent="0.2">
      <c r="A3835" s="60">
        <v>3834</v>
      </c>
      <c r="B3835" s="61">
        <v>11678</v>
      </c>
      <c r="C3835" s="62" t="s">
        <v>11998</v>
      </c>
      <c r="D3835" s="63">
        <v>42</v>
      </c>
      <c r="E3835" s="64" t="s">
        <v>12142</v>
      </c>
    </row>
    <row r="3836" spans="1:5" ht="15" x14ac:dyDescent="0.2">
      <c r="A3836" s="60">
        <v>3835</v>
      </c>
      <c r="B3836" s="61">
        <v>11899</v>
      </c>
      <c r="C3836" s="62" t="s">
        <v>17039</v>
      </c>
      <c r="D3836" s="63">
        <v>43</v>
      </c>
      <c r="E3836" s="64" t="s">
        <v>12140</v>
      </c>
    </row>
    <row r="3837" spans="1:5" ht="15" x14ac:dyDescent="0.2">
      <c r="A3837" s="60">
        <v>3836</v>
      </c>
      <c r="B3837" s="61">
        <v>12452</v>
      </c>
      <c r="C3837" s="62" t="s">
        <v>17040</v>
      </c>
      <c r="D3837" s="63">
        <v>44</v>
      </c>
      <c r="E3837" s="64" t="s">
        <v>12146</v>
      </c>
    </row>
    <row r="3838" spans="1:5" ht="15" x14ac:dyDescent="0.2">
      <c r="A3838" s="60">
        <v>3837</v>
      </c>
      <c r="B3838" s="61">
        <v>12807</v>
      </c>
      <c r="C3838" s="62" t="s">
        <v>17041</v>
      </c>
      <c r="D3838" s="63">
        <v>45</v>
      </c>
      <c r="E3838" s="65">
        <v>3</v>
      </c>
    </row>
    <row r="3839" spans="1:5" ht="15" x14ac:dyDescent="0.2">
      <c r="A3839" s="60">
        <v>3838</v>
      </c>
      <c r="B3839" s="61">
        <v>12901</v>
      </c>
      <c r="C3839" s="62" t="s">
        <v>17908</v>
      </c>
      <c r="D3839" s="63">
        <v>46</v>
      </c>
      <c r="E3839" s="64" t="s">
        <v>13651</v>
      </c>
    </row>
    <row r="3840" spans="1:5" ht="15" x14ac:dyDescent="0.2">
      <c r="A3840" s="60">
        <v>3839</v>
      </c>
      <c r="B3840" s="61">
        <v>13241</v>
      </c>
      <c r="C3840" s="62" t="s">
        <v>17909</v>
      </c>
      <c r="D3840" s="63">
        <v>47</v>
      </c>
      <c r="E3840" s="65">
        <v>4</v>
      </c>
    </row>
    <row r="3841" spans="1:5" ht="15" x14ac:dyDescent="0.2">
      <c r="A3841" s="60">
        <v>3840</v>
      </c>
      <c r="B3841" s="61">
        <v>14173</v>
      </c>
      <c r="C3841" s="62" t="s">
        <v>17910</v>
      </c>
      <c r="D3841" s="63">
        <v>48</v>
      </c>
      <c r="E3841" s="64" t="s">
        <v>12144</v>
      </c>
    </row>
    <row r="3842" spans="1:5" ht="15" x14ac:dyDescent="0.2">
      <c r="A3842" s="60">
        <v>3841</v>
      </c>
      <c r="B3842" s="61">
        <v>14330</v>
      </c>
      <c r="C3842" s="66" t="s">
        <v>17911</v>
      </c>
      <c r="D3842" s="63">
        <v>49</v>
      </c>
      <c r="E3842" s="65">
        <v>4</v>
      </c>
    </row>
    <row r="3843" spans="1:5" ht="15" x14ac:dyDescent="0.2">
      <c r="A3843" s="60">
        <v>3842</v>
      </c>
      <c r="B3843" s="61">
        <v>14368</v>
      </c>
      <c r="C3843" s="66" t="s">
        <v>17912</v>
      </c>
      <c r="D3843" s="63">
        <v>50</v>
      </c>
      <c r="E3843" s="64" t="s">
        <v>14951</v>
      </c>
    </row>
    <row r="3844" spans="1:5" ht="15" x14ac:dyDescent="0.2">
      <c r="A3844" s="60">
        <v>3843</v>
      </c>
      <c r="B3844" s="61">
        <v>15206</v>
      </c>
      <c r="C3844" s="62" t="s">
        <v>17913</v>
      </c>
      <c r="D3844" s="63">
        <v>51</v>
      </c>
      <c r="E3844" s="64" t="s">
        <v>13647</v>
      </c>
    </row>
    <row r="3845" spans="1:5" ht="15" x14ac:dyDescent="0.2">
      <c r="A3845" s="60">
        <v>3844</v>
      </c>
      <c r="B3845" s="61">
        <v>15391</v>
      </c>
      <c r="C3845" s="62" t="s">
        <v>17914</v>
      </c>
      <c r="D3845" s="63">
        <v>52</v>
      </c>
      <c r="E3845" s="64" t="s">
        <v>14954</v>
      </c>
    </row>
    <row r="3846" spans="1:5" ht="15" x14ac:dyDescent="0.2">
      <c r="A3846" s="60">
        <v>3845</v>
      </c>
      <c r="B3846" s="61">
        <v>15456</v>
      </c>
      <c r="C3846" s="62" t="s">
        <v>17915</v>
      </c>
      <c r="D3846" s="63">
        <v>53</v>
      </c>
      <c r="E3846" s="65">
        <v>2</v>
      </c>
    </row>
    <row r="3847" spans="1:5" ht="15" x14ac:dyDescent="0.2">
      <c r="A3847" s="60">
        <v>3846</v>
      </c>
      <c r="B3847" s="61">
        <v>15671</v>
      </c>
      <c r="C3847" s="62" t="s">
        <v>17916</v>
      </c>
      <c r="D3847" s="63">
        <v>54</v>
      </c>
      <c r="E3847" s="64" t="s">
        <v>14951</v>
      </c>
    </row>
    <row r="3848" spans="1:5" ht="15" x14ac:dyDescent="0.2">
      <c r="A3848" s="60">
        <v>3847</v>
      </c>
      <c r="B3848" s="61">
        <v>15673</v>
      </c>
      <c r="C3848" s="62" t="s">
        <v>17917</v>
      </c>
      <c r="D3848" s="63">
        <v>55</v>
      </c>
      <c r="E3848" s="65">
        <v>5</v>
      </c>
    </row>
    <row r="3849" spans="1:5" ht="15" x14ac:dyDescent="0.2">
      <c r="A3849" s="60">
        <v>3848</v>
      </c>
      <c r="B3849" s="61">
        <v>15677</v>
      </c>
      <c r="C3849" s="62" t="s">
        <v>17918</v>
      </c>
      <c r="D3849" s="63">
        <v>56</v>
      </c>
      <c r="E3849" s="64" t="s">
        <v>13766</v>
      </c>
    </row>
    <row r="3850" spans="1:5" ht="15" x14ac:dyDescent="0.2">
      <c r="A3850" s="60">
        <v>3849</v>
      </c>
      <c r="B3850" s="61">
        <v>16283</v>
      </c>
      <c r="C3850" s="62" t="s">
        <v>17919</v>
      </c>
      <c r="D3850" s="63">
        <v>57</v>
      </c>
      <c r="E3850" s="65">
        <v>4</v>
      </c>
    </row>
    <row r="3851" spans="1:5" ht="15" x14ac:dyDescent="0.2">
      <c r="A3851" s="60">
        <v>3850</v>
      </c>
      <c r="B3851" s="61">
        <v>17160</v>
      </c>
      <c r="C3851" s="62" t="s">
        <v>16185</v>
      </c>
      <c r="D3851" s="63">
        <v>58</v>
      </c>
      <c r="E3851" s="64" t="s">
        <v>12159</v>
      </c>
    </row>
    <row r="3852" spans="1:5" ht="15" x14ac:dyDescent="0.2">
      <c r="A3852" s="60">
        <v>3851</v>
      </c>
      <c r="B3852" s="61">
        <v>18072</v>
      </c>
      <c r="C3852" s="62" t="s">
        <v>16186</v>
      </c>
      <c r="D3852" s="63">
        <v>59</v>
      </c>
      <c r="E3852" s="64" t="s">
        <v>12140</v>
      </c>
    </row>
    <row r="3853" spans="1:5" ht="15" x14ac:dyDescent="0.2">
      <c r="A3853" s="60">
        <v>3852</v>
      </c>
      <c r="B3853" s="61">
        <v>19502</v>
      </c>
      <c r="C3853" s="62" t="s">
        <v>16187</v>
      </c>
      <c r="D3853" s="63">
        <v>60</v>
      </c>
      <c r="E3853" s="64" t="s">
        <v>16188</v>
      </c>
    </row>
    <row r="3854" spans="1:5" ht="15" x14ac:dyDescent="0.2">
      <c r="A3854" s="60">
        <v>3853</v>
      </c>
      <c r="B3854" s="61">
        <v>19747</v>
      </c>
      <c r="C3854" s="62" t="s">
        <v>12374</v>
      </c>
      <c r="D3854" s="63">
        <v>61</v>
      </c>
      <c r="E3854" s="65">
        <v>4</v>
      </c>
    </row>
    <row r="3855" spans="1:5" ht="15" x14ac:dyDescent="0.2">
      <c r="A3855" s="60">
        <v>3854</v>
      </c>
      <c r="B3855" s="61">
        <v>10185</v>
      </c>
      <c r="C3855" s="62" t="s">
        <v>12375</v>
      </c>
      <c r="D3855" s="63">
        <v>62</v>
      </c>
      <c r="E3855" s="64" t="s">
        <v>13766</v>
      </c>
    </row>
    <row r="3856" spans="1:5" ht="15" x14ac:dyDescent="0.2">
      <c r="A3856" s="60">
        <v>3855</v>
      </c>
      <c r="B3856" s="61">
        <v>10332</v>
      </c>
      <c r="C3856" s="62" t="s">
        <v>12376</v>
      </c>
      <c r="D3856" s="63">
        <v>63</v>
      </c>
      <c r="E3856" s="64" t="s">
        <v>12146</v>
      </c>
    </row>
    <row r="3857" spans="1:5" ht="15" x14ac:dyDescent="0.2">
      <c r="A3857" s="60">
        <v>3856</v>
      </c>
      <c r="B3857" s="61">
        <v>10404</v>
      </c>
      <c r="C3857" s="62" t="s">
        <v>12377</v>
      </c>
      <c r="D3857" s="63">
        <v>64</v>
      </c>
      <c r="E3857" s="65">
        <v>2</v>
      </c>
    </row>
    <row r="3858" spans="1:5" ht="15" x14ac:dyDescent="0.2">
      <c r="A3858" s="60">
        <v>3857</v>
      </c>
      <c r="B3858" s="61">
        <v>10451</v>
      </c>
      <c r="C3858" s="62" t="s">
        <v>12378</v>
      </c>
      <c r="D3858" s="63">
        <v>65</v>
      </c>
      <c r="E3858" s="65">
        <v>2</v>
      </c>
    </row>
    <row r="3859" spans="1:5" ht="15" x14ac:dyDescent="0.2">
      <c r="A3859" s="60">
        <v>3858</v>
      </c>
      <c r="B3859" s="61">
        <v>10554</v>
      </c>
      <c r="C3859" s="62" t="s">
        <v>12379</v>
      </c>
      <c r="D3859" s="63">
        <v>66</v>
      </c>
      <c r="E3859" s="64" t="s">
        <v>14095</v>
      </c>
    </row>
    <row r="3860" spans="1:5" ht="15" x14ac:dyDescent="0.2">
      <c r="A3860" s="60">
        <v>3859</v>
      </c>
      <c r="B3860" s="61">
        <v>10568</v>
      </c>
      <c r="C3860" s="62" t="s">
        <v>12380</v>
      </c>
      <c r="D3860" s="63">
        <v>67</v>
      </c>
      <c r="E3860" s="65">
        <v>5</v>
      </c>
    </row>
    <row r="3861" spans="1:5" ht="15" x14ac:dyDescent="0.2">
      <c r="A3861" s="60">
        <v>3860</v>
      </c>
      <c r="B3861" s="61">
        <v>10595</v>
      </c>
      <c r="C3861" s="62" t="s">
        <v>12381</v>
      </c>
      <c r="D3861" s="63">
        <v>68</v>
      </c>
      <c r="E3861" s="65">
        <v>5</v>
      </c>
    </row>
    <row r="3862" spans="1:5" ht="15" x14ac:dyDescent="0.2">
      <c r="A3862" s="60">
        <v>3861</v>
      </c>
      <c r="B3862" s="61">
        <v>10602</v>
      </c>
      <c r="C3862" s="62" t="s">
        <v>12382</v>
      </c>
      <c r="D3862" s="63">
        <v>69</v>
      </c>
      <c r="E3862" s="65">
        <v>4</v>
      </c>
    </row>
    <row r="3863" spans="1:5" ht="15" x14ac:dyDescent="0.2">
      <c r="A3863" s="60">
        <v>3862</v>
      </c>
      <c r="B3863" s="61">
        <v>10603</v>
      </c>
      <c r="C3863" s="62" t="s">
        <v>12383</v>
      </c>
      <c r="D3863" s="63">
        <v>70</v>
      </c>
      <c r="E3863" s="65">
        <v>5</v>
      </c>
    </row>
    <row r="3864" spans="1:5" ht="15" x14ac:dyDescent="0.2">
      <c r="A3864" s="60">
        <v>3863</v>
      </c>
      <c r="B3864" s="61">
        <v>10607</v>
      </c>
      <c r="C3864" s="62" t="s">
        <v>12384</v>
      </c>
      <c r="D3864" s="63">
        <v>71</v>
      </c>
      <c r="E3864" s="65">
        <v>5</v>
      </c>
    </row>
    <row r="3865" spans="1:5" ht="15" x14ac:dyDescent="0.2">
      <c r="A3865" s="60">
        <v>3864</v>
      </c>
      <c r="B3865" s="61">
        <v>10700</v>
      </c>
      <c r="C3865" s="62" t="s">
        <v>12385</v>
      </c>
      <c r="D3865" s="63">
        <v>72</v>
      </c>
      <c r="E3865" s="65">
        <v>3</v>
      </c>
    </row>
    <row r="3866" spans="1:5" ht="15" x14ac:dyDescent="0.2">
      <c r="A3866" s="60">
        <v>3865</v>
      </c>
      <c r="B3866" s="61">
        <v>11013</v>
      </c>
      <c r="C3866" s="62" t="s">
        <v>12011</v>
      </c>
      <c r="D3866" s="63">
        <v>73</v>
      </c>
      <c r="E3866" s="65">
        <v>4</v>
      </c>
    </row>
    <row r="3867" spans="1:5" ht="15" x14ac:dyDescent="0.2">
      <c r="A3867" s="60">
        <v>3866</v>
      </c>
      <c r="B3867" s="61">
        <v>11668</v>
      </c>
      <c r="C3867" s="62" t="s">
        <v>12012</v>
      </c>
      <c r="D3867" s="63">
        <v>74</v>
      </c>
      <c r="E3867" s="64" t="s">
        <v>14951</v>
      </c>
    </row>
    <row r="3868" spans="1:5" ht="15" x14ac:dyDescent="0.2">
      <c r="A3868" s="60">
        <v>3867</v>
      </c>
      <c r="B3868" s="61">
        <v>12414</v>
      </c>
      <c r="C3868" s="62" t="s">
        <v>12013</v>
      </c>
      <c r="D3868" s="63">
        <v>75</v>
      </c>
      <c r="E3868" s="65">
        <v>3</v>
      </c>
    </row>
    <row r="3869" spans="1:5" ht="15" x14ac:dyDescent="0.2">
      <c r="A3869" s="60">
        <v>3868</v>
      </c>
      <c r="B3869" s="61">
        <v>19364</v>
      </c>
      <c r="C3869" s="62" t="s">
        <v>16483</v>
      </c>
      <c r="D3869" s="63">
        <v>76</v>
      </c>
      <c r="E3869" s="65">
        <v>2</v>
      </c>
    </row>
    <row r="3870" spans="1:5" ht="15" x14ac:dyDescent="0.2">
      <c r="A3870" s="60">
        <v>3869</v>
      </c>
      <c r="B3870" s="61">
        <v>10114</v>
      </c>
      <c r="C3870" s="62" t="s">
        <v>12014</v>
      </c>
      <c r="D3870" s="63">
        <v>77</v>
      </c>
      <c r="E3870" s="64" t="s">
        <v>12019</v>
      </c>
    </row>
    <row r="3871" spans="1:5" ht="15" x14ac:dyDescent="0.2">
      <c r="A3871" s="60">
        <v>3870</v>
      </c>
      <c r="B3871" s="61">
        <v>12803</v>
      </c>
      <c r="C3871" s="62" t="s">
        <v>12015</v>
      </c>
      <c r="D3871" s="63">
        <v>78</v>
      </c>
      <c r="E3871" s="64" t="s">
        <v>12144</v>
      </c>
    </row>
    <row r="3872" spans="1:5" ht="15" x14ac:dyDescent="0.2">
      <c r="A3872" s="60">
        <v>3871</v>
      </c>
      <c r="B3872" s="61">
        <v>15612</v>
      </c>
      <c r="C3872" s="62" t="s">
        <v>13460</v>
      </c>
      <c r="D3872" s="63">
        <v>79</v>
      </c>
      <c r="E3872" s="65">
        <v>4</v>
      </c>
    </row>
    <row r="3873" spans="1:5" ht="15" x14ac:dyDescent="0.2">
      <c r="A3873" s="60">
        <v>3872</v>
      </c>
      <c r="B3873" s="61">
        <v>15922</v>
      </c>
      <c r="C3873" s="62" t="s">
        <v>13461</v>
      </c>
      <c r="D3873" s="63">
        <v>80</v>
      </c>
      <c r="E3873" s="65">
        <v>3</v>
      </c>
    </row>
    <row r="3874" spans="1:5" ht="15" x14ac:dyDescent="0.2">
      <c r="A3874" s="60">
        <v>3873</v>
      </c>
      <c r="B3874" s="61">
        <v>17951</v>
      </c>
      <c r="C3874" s="62" t="s">
        <v>13462</v>
      </c>
      <c r="D3874" s="63">
        <v>81</v>
      </c>
      <c r="E3874" s="64" t="s">
        <v>10434</v>
      </c>
    </row>
    <row r="3875" spans="1:5" ht="15" x14ac:dyDescent="0.2">
      <c r="A3875" s="60">
        <v>3874</v>
      </c>
      <c r="B3875" s="61">
        <v>10494</v>
      </c>
      <c r="C3875" s="62" t="s">
        <v>13463</v>
      </c>
      <c r="D3875" s="63">
        <v>82</v>
      </c>
      <c r="E3875" s="65">
        <v>4</v>
      </c>
    </row>
    <row r="3876" spans="1:5" ht="15" x14ac:dyDescent="0.2">
      <c r="A3876" s="60">
        <v>3875</v>
      </c>
      <c r="B3876" s="61">
        <v>11807</v>
      </c>
      <c r="C3876" s="62" t="s">
        <v>13464</v>
      </c>
      <c r="D3876" s="63">
        <v>83</v>
      </c>
      <c r="E3876" s="65">
        <v>3</v>
      </c>
    </row>
    <row r="3877" spans="1:5" ht="15" x14ac:dyDescent="0.2">
      <c r="A3877" s="60">
        <v>3876</v>
      </c>
      <c r="B3877" s="61">
        <v>15596</v>
      </c>
      <c r="C3877" s="62" t="s">
        <v>13233</v>
      </c>
      <c r="D3877" s="63">
        <v>84</v>
      </c>
      <c r="E3877" s="65">
        <v>2</v>
      </c>
    </row>
    <row r="3878" spans="1:5" ht="15" x14ac:dyDescent="0.2">
      <c r="A3878" s="60">
        <v>3877</v>
      </c>
      <c r="B3878" s="61">
        <v>15711</v>
      </c>
      <c r="C3878" s="66" t="s">
        <v>13234</v>
      </c>
      <c r="D3878" s="63">
        <v>85</v>
      </c>
      <c r="E3878" s="65">
        <v>4</v>
      </c>
    </row>
    <row r="3879" spans="1:5" ht="15" x14ac:dyDescent="0.2">
      <c r="A3879" s="60">
        <v>3878</v>
      </c>
      <c r="B3879" s="61">
        <v>15766</v>
      </c>
      <c r="C3879" s="62" t="s">
        <v>13235</v>
      </c>
      <c r="D3879" s="63">
        <v>86</v>
      </c>
      <c r="E3879" s="65">
        <v>5</v>
      </c>
    </row>
    <row r="3880" spans="1:5" ht="15" x14ac:dyDescent="0.2">
      <c r="A3880" s="60">
        <v>3879</v>
      </c>
      <c r="B3880" s="61">
        <v>19342</v>
      </c>
      <c r="C3880" s="62" t="s">
        <v>13236</v>
      </c>
      <c r="D3880" s="63">
        <v>87</v>
      </c>
      <c r="E3880" s="65">
        <v>4</v>
      </c>
    </row>
    <row r="3881" spans="1:5" ht="15" x14ac:dyDescent="0.2">
      <c r="A3881" s="60">
        <v>3880</v>
      </c>
      <c r="B3881" s="61">
        <v>11134</v>
      </c>
      <c r="C3881" s="62" t="s">
        <v>13237</v>
      </c>
      <c r="D3881" s="63">
        <v>88</v>
      </c>
      <c r="E3881" s="65">
        <v>2</v>
      </c>
    </row>
    <row r="3882" spans="1:5" ht="15" x14ac:dyDescent="0.2">
      <c r="A3882" s="60">
        <v>3881</v>
      </c>
      <c r="B3882" s="61">
        <v>11319</v>
      </c>
      <c r="C3882" s="62" t="s">
        <v>14709</v>
      </c>
      <c r="D3882" s="63">
        <v>89</v>
      </c>
      <c r="E3882" s="65">
        <v>2</v>
      </c>
    </row>
    <row r="3883" spans="1:5" ht="15" x14ac:dyDescent="0.2">
      <c r="A3883" s="60">
        <v>3882</v>
      </c>
      <c r="B3883" s="61">
        <v>12108</v>
      </c>
      <c r="C3883" s="66" t="s">
        <v>13238</v>
      </c>
      <c r="D3883" s="63">
        <v>90</v>
      </c>
      <c r="E3883" s="65">
        <v>4</v>
      </c>
    </row>
    <row r="3884" spans="1:5" ht="15" x14ac:dyDescent="0.2">
      <c r="A3884" s="60">
        <v>3883</v>
      </c>
      <c r="B3884" s="61">
        <v>12424</v>
      </c>
      <c r="C3884" s="62" t="s">
        <v>13239</v>
      </c>
      <c r="D3884" s="63">
        <v>91</v>
      </c>
      <c r="E3884" s="64" t="s">
        <v>12144</v>
      </c>
    </row>
    <row r="3885" spans="1:5" ht="15" x14ac:dyDescent="0.2">
      <c r="A3885" s="60">
        <v>3884</v>
      </c>
      <c r="B3885" s="61">
        <v>13243</v>
      </c>
      <c r="C3885" s="62" t="s">
        <v>13240</v>
      </c>
      <c r="D3885" s="63">
        <v>92</v>
      </c>
      <c r="E3885" s="64" t="s">
        <v>12106</v>
      </c>
    </row>
    <row r="3886" spans="1:5" ht="15" x14ac:dyDescent="0.2">
      <c r="A3886" s="60">
        <v>3885</v>
      </c>
      <c r="B3886" s="61">
        <v>13625</v>
      </c>
      <c r="C3886" s="62" t="s">
        <v>13241</v>
      </c>
      <c r="D3886" s="63">
        <v>93</v>
      </c>
      <c r="E3886" s="65">
        <v>2</v>
      </c>
    </row>
    <row r="3887" spans="1:5" ht="15" x14ac:dyDescent="0.2">
      <c r="A3887" s="60">
        <v>3886</v>
      </c>
      <c r="B3887" s="61">
        <v>13713</v>
      </c>
      <c r="C3887" s="62" t="s">
        <v>13242</v>
      </c>
      <c r="D3887" s="63">
        <v>94</v>
      </c>
      <c r="E3887" s="65">
        <v>3</v>
      </c>
    </row>
    <row r="3888" spans="1:5" ht="15" x14ac:dyDescent="0.2">
      <c r="A3888" s="60">
        <v>3887</v>
      </c>
      <c r="B3888" s="61">
        <v>13821</v>
      </c>
      <c r="C3888" s="62" t="s">
        <v>13243</v>
      </c>
      <c r="D3888" s="63">
        <v>95</v>
      </c>
      <c r="E3888" s="65">
        <v>4</v>
      </c>
    </row>
    <row r="3889" spans="1:5" ht="15" x14ac:dyDescent="0.2">
      <c r="A3889" s="60">
        <v>3888</v>
      </c>
      <c r="B3889" s="61">
        <v>13823</v>
      </c>
      <c r="C3889" s="62" t="s">
        <v>13244</v>
      </c>
      <c r="D3889" s="63">
        <v>96</v>
      </c>
      <c r="E3889" s="64" t="s">
        <v>12140</v>
      </c>
    </row>
    <row r="3890" spans="1:5" ht="15" x14ac:dyDescent="0.2">
      <c r="A3890" s="60">
        <v>3889</v>
      </c>
      <c r="B3890" s="61">
        <v>13834</v>
      </c>
      <c r="C3890" s="66" t="s">
        <v>13245</v>
      </c>
      <c r="D3890" s="63">
        <v>97</v>
      </c>
      <c r="E3890" s="64" t="s">
        <v>12144</v>
      </c>
    </row>
    <row r="3891" spans="1:5" ht="15" x14ac:dyDescent="0.2">
      <c r="A3891" s="60">
        <v>3890</v>
      </c>
      <c r="B3891" s="61">
        <v>13994</v>
      </c>
      <c r="C3891" s="62" t="s">
        <v>13246</v>
      </c>
      <c r="D3891" s="63">
        <v>98</v>
      </c>
      <c r="E3891" s="65">
        <v>2</v>
      </c>
    </row>
    <row r="3892" spans="1:5" ht="15" x14ac:dyDescent="0.2">
      <c r="A3892" s="60">
        <v>3891</v>
      </c>
      <c r="B3892" s="61">
        <v>14044</v>
      </c>
      <c r="C3892" s="66" t="s">
        <v>13247</v>
      </c>
      <c r="D3892" s="63">
        <v>99</v>
      </c>
      <c r="E3892" s="65">
        <v>4</v>
      </c>
    </row>
    <row r="3893" spans="1:5" ht="15" x14ac:dyDescent="0.2">
      <c r="A3893" s="60">
        <v>3892</v>
      </c>
      <c r="B3893" s="61">
        <v>14048</v>
      </c>
      <c r="C3893" s="66" t="s">
        <v>13248</v>
      </c>
      <c r="D3893" s="63">
        <v>100</v>
      </c>
      <c r="E3893" s="64" t="s">
        <v>12140</v>
      </c>
    </row>
    <row r="3894" spans="1:5" ht="15" x14ac:dyDescent="0.2">
      <c r="A3894" s="60">
        <v>3893</v>
      </c>
      <c r="B3894" s="61">
        <v>14131</v>
      </c>
      <c r="C3894" s="66" t="s">
        <v>13249</v>
      </c>
      <c r="D3894" s="63">
        <v>101</v>
      </c>
      <c r="E3894" s="64" t="s">
        <v>12151</v>
      </c>
    </row>
    <row r="3895" spans="1:5" ht="15" x14ac:dyDescent="0.2">
      <c r="A3895" s="60">
        <v>3894</v>
      </c>
      <c r="B3895" s="61">
        <v>14234</v>
      </c>
      <c r="C3895" s="62" t="s">
        <v>13250</v>
      </c>
      <c r="D3895" s="63">
        <v>102</v>
      </c>
      <c r="E3895" s="64" t="s">
        <v>13766</v>
      </c>
    </row>
    <row r="3896" spans="1:5" ht="15" x14ac:dyDescent="0.2">
      <c r="A3896" s="60">
        <v>3895</v>
      </c>
      <c r="B3896" s="61">
        <v>14321</v>
      </c>
      <c r="C3896" s="62" t="s">
        <v>13251</v>
      </c>
      <c r="D3896" s="63">
        <v>103</v>
      </c>
      <c r="E3896" s="64" t="s">
        <v>12144</v>
      </c>
    </row>
    <row r="3897" spans="1:5" ht="15" x14ac:dyDescent="0.2">
      <c r="A3897" s="60">
        <v>3896</v>
      </c>
      <c r="B3897" s="61">
        <v>17048</v>
      </c>
      <c r="C3897" s="62" t="s">
        <v>13252</v>
      </c>
      <c r="D3897" s="63">
        <v>104</v>
      </c>
      <c r="E3897" s="65">
        <v>2</v>
      </c>
    </row>
    <row r="3898" spans="1:5" ht="15" x14ac:dyDescent="0.2">
      <c r="A3898" s="60">
        <v>3897</v>
      </c>
      <c r="B3898" s="61">
        <v>17098</v>
      </c>
      <c r="C3898" s="66" t="s">
        <v>13253</v>
      </c>
      <c r="D3898" s="63">
        <v>105</v>
      </c>
      <c r="E3898" s="65">
        <v>2</v>
      </c>
    </row>
    <row r="3899" spans="1:5" ht="15" x14ac:dyDescent="0.2">
      <c r="A3899" s="60">
        <v>3898</v>
      </c>
      <c r="B3899" s="61">
        <v>17194</v>
      </c>
      <c r="C3899" s="62" t="s">
        <v>14674</v>
      </c>
      <c r="D3899" s="63">
        <v>106</v>
      </c>
      <c r="E3899" s="65">
        <v>2</v>
      </c>
    </row>
    <row r="3900" spans="1:5" ht="15" x14ac:dyDescent="0.2">
      <c r="A3900" s="60">
        <v>3899</v>
      </c>
      <c r="B3900" s="61">
        <v>17457</v>
      </c>
      <c r="C3900" s="62" t="s">
        <v>14675</v>
      </c>
      <c r="D3900" s="63">
        <v>107</v>
      </c>
      <c r="E3900" s="65">
        <v>2</v>
      </c>
    </row>
    <row r="3901" spans="1:5" ht="15" x14ac:dyDescent="0.2">
      <c r="A3901" s="60">
        <v>3900</v>
      </c>
      <c r="B3901" s="61">
        <v>17701</v>
      </c>
      <c r="C3901" s="62" t="s">
        <v>14676</v>
      </c>
      <c r="D3901" s="63">
        <v>108</v>
      </c>
      <c r="E3901" s="65">
        <v>2</v>
      </c>
    </row>
    <row r="3902" spans="1:5" ht="15" x14ac:dyDescent="0.2">
      <c r="A3902" s="60">
        <v>3901</v>
      </c>
      <c r="B3902" s="61">
        <v>17721</v>
      </c>
      <c r="C3902" s="62" t="s">
        <v>15061</v>
      </c>
      <c r="D3902" s="63">
        <v>109</v>
      </c>
      <c r="E3902" s="65">
        <v>2</v>
      </c>
    </row>
    <row r="3903" spans="1:5" ht="15" x14ac:dyDescent="0.2">
      <c r="A3903" s="60">
        <v>3902</v>
      </c>
      <c r="B3903" s="61">
        <v>17794</v>
      </c>
      <c r="C3903" s="62" t="s">
        <v>15062</v>
      </c>
      <c r="D3903" s="63">
        <v>110</v>
      </c>
      <c r="E3903" s="65">
        <v>2</v>
      </c>
    </row>
    <row r="3904" spans="1:5" ht="15" x14ac:dyDescent="0.2">
      <c r="A3904" s="60">
        <v>3903</v>
      </c>
      <c r="B3904" s="61">
        <v>17813</v>
      </c>
      <c r="C3904" s="62" t="s">
        <v>15063</v>
      </c>
      <c r="D3904" s="63">
        <v>111</v>
      </c>
      <c r="E3904" s="65">
        <v>2</v>
      </c>
    </row>
    <row r="3905" spans="1:5" ht="15" x14ac:dyDescent="0.2">
      <c r="A3905" s="60">
        <v>3904</v>
      </c>
      <c r="B3905" s="61">
        <v>17814</v>
      </c>
      <c r="C3905" s="62" t="s">
        <v>15064</v>
      </c>
      <c r="D3905" s="63">
        <v>112</v>
      </c>
      <c r="E3905" s="65">
        <v>1</v>
      </c>
    </row>
    <row r="3906" spans="1:5" ht="15" x14ac:dyDescent="0.2">
      <c r="A3906" s="60">
        <v>3905</v>
      </c>
      <c r="B3906" s="61">
        <v>18683</v>
      </c>
      <c r="C3906" s="62" t="s">
        <v>15065</v>
      </c>
      <c r="D3906" s="63">
        <v>113</v>
      </c>
      <c r="E3906" s="65">
        <v>2</v>
      </c>
    </row>
    <row r="3907" spans="1:5" ht="15" x14ac:dyDescent="0.2">
      <c r="A3907" s="60">
        <v>3906</v>
      </c>
      <c r="B3907" s="61">
        <v>18692</v>
      </c>
      <c r="C3907" s="62" t="s">
        <v>15066</v>
      </c>
      <c r="D3907" s="63">
        <v>114</v>
      </c>
      <c r="E3907" s="64" t="s">
        <v>12140</v>
      </c>
    </row>
    <row r="3908" spans="1:5" ht="15" x14ac:dyDescent="0.2">
      <c r="A3908" s="60">
        <v>3907</v>
      </c>
      <c r="B3908" s="61">
        <v>18693</v>
      </c>
      <c r="C3908" s="62" t="s">
        <v>15067</v>
      </c>
      <c r="D3908" s="63">
        <v>115</v>
      </c>
      <c r="E3908" s="64" t="s">
        <v>15068</v>
      </c>
    </row>
    <row r="3909" spans="1:5" ht="15" x14ac:dyDescent="0.2">
      <c r="A3909" s="60">
        <v>3908</v>
      </c>
      <c r="B3909" s="61">
        <v>18695</v>
      </c>
      <c r="C3909" s="62" t="s">
        <v>15069</v>
      </c>
      <c r="D3909" s="63">
        <v>116</v>
      </c>
      <c r="E3909" s="65">
        <v>2</v>
      </c>
    </row>
    <row r="3910" spans="1:5" ht="15" x14ac:dyDescent="0.2">
      <c r="A3910" s="60">
        <v>3909</v>
      </c>
      <c r="B3910" s="61">
        <v>18713</v>
      </c>
      <c r="C3910" s="62" t="s">
        <v>15070</v>
      </c>
      <c r="D3910" s="63">
        <v>117</v>
      </c>
      <c r="E3910" s="65">
        <v>3</v>
      </c>
    </row>
    <row r="3911" spans="1:5" ht="15" x14ac:dyDescent="0.2">
      <c r="A3911" s="60">
        <v>3910</v>
      </c>
      <c r="B3911" s="61">
        <v>18956</v>
      </c>
      <c r="C3911" s="62" t="s">
        <v>15071</v>
      </c>
      <c r="D3911" s="63">
        <v>118</v>
      </c>
      <c r="E3911" s="65">
        <v>3</v>
      </c>
    </row>
    <row r="3912" spans="1:5" ht="15" x14ac:dyDescent="0.2">
      <c r="A3912" s="60">
        <v>3911</v>
      </c>
      <c r="B3912" s="61">
        <v>19270</v>
      </c>
      <c r="C3912" s="62" t="s">
        <v>15072</v>
      </c>
      <c r="D3912" s="63">
        <v>119</v>
      </c>
      <c r="E3912" s="65">
        <v>2</v>
      </c>
    </row>
    <row r="3913" spans="1:5" ht="15" x14ac:dyDescent="0.2">
      <c r="A3913" s="60">
        <v>3912</v>
      </c>
      <c r="B3913" s="61">
        <v>19273</v>
      </c>
      <c r="C3913" s="62" t="s">
        <v>15073</v>
      </c>
      <c r="D3913" s="63">
        <v>120</v>
      </c>
      <c r="E3913" s="64" t="s">
        <v>12146</v>
      </c>
    </row>
    <row r="3914" spans="1:5" ht="15" x14ac:dyDescent="0.2">
      <c r="A3914" s="60">
        <v>3913</v>
      </c>
      <c r="B3914" s="61">
        <v>19574</v>
      </c>
      <c r="C3914" s="62" t="s">
        <v>15707</v>
      </c>
      <c r="D3914" s="63">
        <v>121</v>
      </c>
      <c r="E3914" s="65">
        <v>3</v>
      </c>
    </row>
    <row r="3915" spans="1:5" ht="15" x14ac:dyDescent="0.2">
      <c r="A3915" s="60">
        <v>3914</v>
      </c>
      <c r="B3915" s="61">
        <v>10429</v>
      </c>
      <c r="C3915" s="62" t="s">
        <v>15074</v>
      </c>
      <c r="D3915" s="63">
        <v>122</v>
      </c>
      <c r="E3915" s="65">
        <v>3</v>
      </c>
    </row>
    <row r="3916" spans="1:5" ht="15" x14ac:dyDescent="0.2">
      <c r="A3916" s="60">
        <v>3915</v>
      </c>
      <c r="B3916" s="61">
        <v>11057</v>
      </c>
      <c r="C3916" s="62" t="s">
        <v>15075</v>
      </c>
      <c r="D3916" s="63">
        <v>123</v>
      </c>
      <c r="E3916" s="64" t="s">
        <v>12146</v>
      </c>
    </row>
    <row r="3917" spans="1:5" ht="15" x14ac:dyDescent="0.2">
      <c r="A3917" s="60">
        <v>3916</v>
      </c>
      <c r="B3917" s="61">
        <v>11425</v>
      </c>
      <c r="C3917" s="62" t="s">
        <v>15076</v>
      </c>
      <c r="D3917" s="63">
        <v>124</v>
      </c>
      <c r="E3917" s="65">
        <v>1</v>
      </c>
    </row>
    <row r="3918" spans="1:5" ht="15" x14ac:dyDescent="0.2">
      <c r="A3918" s="60">
        <v>3917</v>
      </c>
      <c r="B3918" s="61">
        <v>12070</v>
      </c>
      <c r="C3918" s="62" t="s">
        <v>15077</v>
      </c>
      <c r="D3918" s="63">
        <v>125</v>
      </c>
      <c r="E3918" s="64" t="s">
        <v>12140</v>
      </c>
    </row>
    <row r="3919" spans="1:5" ht="15" x14ac:dyDescent="0.2">
      <c r="A3919" s="60">
        <v>3918</v>
      </c>
      <c r="B3919" s="61">
        <v>13245</v>
      </c>
      <c r="C3919" s="62" t="s">
        <v>15078</v>
      </c>
      <c r="D3919" s="63">
        <v>126</v>
      </c>
      <c r="E3919" s="64" t="s">
        <v>14951</v>
      </c>
    </row>
    <row r="3920" spans="1:5" ht="15" x14ac:dyDescent="0.2">
      <c r="A3920" s="60">
        <v>3919</v>
      </c>
      <c r="B3920" s="61">
        <v>14319</v>
      </c>
      <c r="C3920" s="62" t="s">
        <v>15079</v>
      </c>
      <c r="D3920" s="63">
        <v>127</v>
      </c>
      <c r="E3920" s="65">
        <v>5</v>
      </c>
    </row>
    <row r="3921" spans="1:5" ht="15" x14ac:dyDescent="0.2">
      <c r="A3921" s="60">
        <v>3920</v>
      </c>
      <c r="B3921" s="61">
        <v>14351</v>
      </c>
      <c r="C3921" s="66" t="s">
        <v>15080</v>
      </c>
      <c r="D3921" s="63">
        <v>128</v>
      </c>
      <c r="E3921" s="65">
        <v>5</v>
      </c>
    </row>
    <row r="3922" spans="1:5" ht="15" x14ac:dyDescent="0.2">
      <c r="A3922" s="60">
        <v>3921</v>
      </c>
      <c r="B3922" s="61">
        <v>14352</v>
      </c>
      <c r="C3922" s="62" t="s">
        <v>15081</v>
      </c>
      <c r="D3922" s="63">
        <v>129</v>
      </c>
      <c r="E3922" s="64" t="s">
        <v>12140</v>
      </c>
    </row>
    <row r="3923" spans="1:5" ht="15" x14ac:dyDescent="0.2">
      <c r="A3923" s="60">
        <v>3922</v>
      </c>
      <c r="B3923" s="61">
        <v>14354</v>
      </c>
      <c r="C3923" s="62" t="s">
        <v>15082</v>
      </c>
      <c r="D3923" s="63">
        <v>130</v>
      </c>
      <c r="E3923" s="64" t="s">
        <v>13766</v>
      </c>
    </row>
    <row r="3924" spans="1:5" ht="15" x14ac:dyDescent="0.2">
      <c r="A3924" s="60">
        <v>3923</v>
      </c>
      <c r="B3924" s="61">
        <v>14356</v>
      </c>
      <c r="C3924" s="62" t="s">
        <v>10926</v>
      </c>
      <c r="D3924" s="63">
        <v>131</v>
      </c>
      <c r="E3924" s="64" t="s">
        <v>13766</v>
      </c>
    </row>
    <row r="3925" spans="1:5" ht="15" x14ac:dyDescent="0.2">
      <c r="A3925" s="60">
        <v>3924</v>
      </c>
      <c r="B3925" s="61">
        <v>16165</v>
      </c>
      <c r="C3925" s="62" t="s">
        <v>12336</v>
      </c>
      <c r="D3925" s="63">
        <v>132</v>
      </c>
      <c r="E3925" s="64" t="s">
        <v>13766</v>
      </c>
    </row>
    <row r="3926" spans="1:5" ht="15" x14ac:dyDescent="0.2">
      <c r="A3926" s="60">
        <v>3925</v>
      </c>
      <c r="B3926" s="61">
        <v>16911</v>
      </c>
      <c r="C3926" s="66" t="s">
        <v>12337</v>
      </c>
      <c r="D3926" s="63">
        <v>133</v>
      </c>
      <c r="E3926" s="65">
        <v>2</v>
      </c>
    </row>
    <row r="3927" spans="1:5" ht="15" x14ac:dyDescent="0.2">
      <c r="A3927" s="60">
        <v>3926</v>
      </c>
      <c r="B3927" s="61">
        <v>17028</v>
      </c>
      <c r="C3927" s="62" t="s">
        <v>12338</v>
      </c>
      <c r="D3927" s="63">
        <v>134</v>
      </c>
      <c r="E3927" s="64" t="s">
        <v>12140</v>
      </c>
    </row>
    <row r="3928" spans="1:5" ht="15" x14ac:dyDescent="0.2">
      <c r="A3928" s="60">
        <v>3927</v>
      </c>
      <c r="B3928" s="61">
        <v>17083</v>
      </c>
      <c r="C3928" s="62" t="s">
        <v>12339</v>
      </c>
      <c r="D3928" s="63">
        <v>135</v>
      </c>
      <c r="E3928" s="65">
        <v>3</v>
      </c>
    </row>
    <row r="3929" spans="1:5" ht="15" x14ac:dyDescent="0.2">
      <c r="A3929" s="60">
        <v>3928</v>
      </c>
      <c r="B3929" s="61">
        <v>17417</v>
      </c>
      <c r="C3929" s="66" t="s">
        <v>12340</v>
      </c>
      <c r="D3929" s="63">
        <v>136</v>
      </c>
      <c r="E3929" s="65">
        <v>3</v>
      </c>
    </row>
    <row r="3930" spans="1:5" ht="15" x14ac:dyDescent="0.2">
      <c r="A3930" s="60">
        <v>3929</v>
      </c>
      <c r="B3930" s="61">
        <v>18411</v>
      </c>
      <c r="C3930" s="62" t="s">
        <v>12341</v>
      </c>
      <c r="D3930" s="63">
        <v>137</v>
      </c>
      <c r="E3930" s="64" t="s">
        <v>14954</v>
      </c>
    </row>
    <row r="3931" spans="1:5" ht="15" x14ac:dyDescent="0.2">
      <c r="A3931" s="60">
        <v>3930</v>
      </c>
      <c r="B3931" s="61">
        <v>18676</v>
      </c>
      <c r="C3931" s="66" t="s">
        <v>12342</v>
      </c>
      <c r="D3931" s="63">
        <v>138</v>
      </c>
      <c r="E3931" s="64" t="s">
        <v>13766</v>
      </c>
    </row>
    <row r="3932" spans="1:5" ht="15" x14ac:dyDescent="0.2">
      <c r="A3932" s="60">
        <v>3931</v>
      </c>
      <c r="B3932" s="61">
        <v>19343</v>
      </c>
      <c r="C3932" s="62" t="s">
        <v>12343</v>
      </c>
      <c r="D3932" s="63">
        <v>139</v>
      </c>
      <c r="E3932" s="65">
        <v>4</v>
      </c>
    </row>
    <row r="3933" spans="1:5" ht="15" x14ac:dyDescent="0.2">
      <c r="A3933" s="60">
        <v>3932</v>
      </c>
      <c r="B3933" s="61">
        <v>10685</v>
      </c>
      <c r="C3933" s="62" t="s">
        <v>12344</v>
      </c>
      <c r="D3933" s="63">
        <v>140</v>
      </c>
      <c r="E3933" s="64" t="s">
        <v>13766</v>
      </c>
    </row>
    <row r="3934" spans="1:5" ht="15" x14ac:dyDescent="0.2">
      <c r="A3934" s="60">
        <v>3933</v>
      </c>
      <c r="B3934" s="61">
        <v>10702</v>
      </c>
      <c r="C3934" s="62" t="s">
        <v>12345</v>
      </c>
      <c r="D3934" s="63">
        <v>141</v>
      </c>
      <c r="E3934" s="64" t="s">
        <v>14951</v>
      </c>
    </row>
    <row r="3935" spans="1:5" ht="15" x14ac:dyDescent="0.2">
      <c r="A3935" s="60">
        <v>3934</v>
      </c>
      <c r="B3935" s="61">
        <v>11331</v>
      </c>
      <c r="C3935" s="62" t="s">
        <v>12346</v>
      </c>
      <c r="D3935" s="63">
        <v>142</v>
      </c>
      <c r="E3935" s="65">
        <v>3</v>
      </c>
    </row>
    <row r="3936" spans="1:5" ht="15" x14ac:dyDescent="0.2">
      <c r="A3936" s="60">
        <v>3935</v>
      </c>
      <c r="B3936" s="61">
        <v>11382</v>
      </c>
      <c r="C3936" s="62" t="s">
        <v>12347</v>
      </c>
      <c r="D3936" s="63">
        <v>143</v>
      </c>
      <c r="E3936" s="64" t="s">
        <v>14951</v>
      </c>
    </row>
    <row r="3937" spans="1:5" ht="15" x14ac:dyDescent="0.2">
      <c r="A3937" s="60">
        <v>3936</v>
      </c>
      <c r="B3937" s="61">
        <v>19419</v>
      </c>
      <c r="C3937" s="62" t="s">
        <v>12348</v>
      </c>
      <c r="D3937" s="63">
        <v>144</v>
      </c>
      <c r="E3937" s="65">
        <v>3</v>
      </c>
    </row>
    <row r="3938" spans="1:5" ht="15" x14ac:dyDescent="0.2">
      <c r="A3938" s="60">
        <v>3937</v>
      </c>
      <c r="B3938" s="61">
        <v>10178</v>
      </c>
      <c r="C3938" s="62" t="s">
        <v>11887</v>
      </c>
      <c r="D3938" s="63">
        <v>145</v>
      </c>
      <c r="E3938" s="64" t="s">
        <v>13709</v>
      </c>
    </row>
    <row r="3939" spans="1:5" ht="15" x14ac:dyDescent="0.2">
      <c r="A3939" s="60">
        <v>3938</v>
      </c>
      <c r="B3939" s="61">
        <v>10615</v>
      </c>
      <c r="C3939" s="62" t="s">
        <v>12349</v>
      </c>
      <c r="D3939" s="63">
        <v>146</v>
      </c>
      <c r="E3939" s="64" t="s">
        <v>12146</v>
      </c>
    </row>
    <row r="3940" spans="1:5" ht="15" x14ac:dyDescent="0.2">
      <c r="A3940" s="60">
        <v>3939</v>
      </c>
      <c r="B3940" s="61">
        <v>11943</v>
      </c>
      <c r="C3940" s="62" t="s">
        <v>12350</v>
      </c>
      <c r="D3940" s="63">
        <v>147</v>
      </c>
      <c r="E3940" s="64" t="s">
        <v>13766</v>
      </c>
    </row>
    <row r="3941" spans="1:5" ht="15" x14ac:dyDescent="0.2">
      <c r="A3941" s="60">
        <v>3940</v>
      </c>
      <c r="B3941" s="61">
        <v>17834</v>
      </c>
      <c r="C3941" s="62" t="s">
        <v>12351</v>
      </c>
      <c r="D3941" s="63">
        <v>148</v>
      </c>
      <c r="E3941" s="65">
        <v>4</v>
      </c>
    </row>
    <row r="3942" spans="1:5" ht="15" x14ac:dyDescent="0.2">
      <c r="A3942" s="60">
        <v>3941</v>
      </c>
      <c r="B3942" s="61">
        <v>10204</v>
      </c>
      <c r="C3942" s="62" t="s">
        <v>12352</v>
      </c>
      <c r="D3942" s="63">
        <v>149</v>
      </c>
      <c r="E3942" s="65">
        <v>4</v>
      </c>
    </row>
    <row r="3943" spans="1:5" ht="15" x14ac:dyDescent="0.2">
      <c r="A3943" s="60">
        <v>3942</v>
      </c>
      <c r="B3943" s="61">
        <v>11049</v>
      </c>
      <c r="C3943" s="62" t="s">
        <v>12353</v>
      </c>
      <c r="D3943" s="63">
        <v>150</v>
      </c>
      <c r="E3943" s="65">
        <v>4</v>
      </c>
    </row>
    <row r="3944" spans="1:5" ht="15" x14ac:dyDescent="0.2">
      <c r="A3944" s="60">
        <v>3943</v>
      </c>
      <c r="B3944" s="61">
        <v>11114</v>
      </c>
      <c r="C3944" s="62" t="s">
        <v>12354</v>
      </c>
      <c r="D3944" s="63">
        <v>151</v>
      </c>
      <c r="E3944" s="64" t="s">
        <v>12146</v>
      </c>
    </row>
    <row r="3945" spans="1:5" ht="15" x14ac:dyDescent="0.2">
      <c r="A3945" s="60">
        <v>3944</v>
      </c>
      <c r="B3945" s="61">
        <v>11474</v>
      </c>
      <c r="C3945" s="62" t="s">
        <v>12355</v>
      </c>
      <c r="D3945" s="63">
        <v>152</v>
      </c>
      <c r="E3945" s="64" t="s">
        <v>12151</v>
      </c>
    </row>
    <row r="3946" spans="1:5" ht="15" x14ac:dyDescent="0.2">
      <c r="A3946" s="60">
        <v>3945</v>
      </c>
      <c r="B3946" s="61">
        <v>11644</v>
      </c>
      <c r="C3946" s="62" t="s">
        <v>12356</v>
      </c>
      <c r="D3946" s="63">
        <v>153</v>
      </c>
      <c r="E3946" s="64" t="s">
        <v>12151</v>
      </c>
    </row>
    <row r="3947" spans="1:5" ht="15" x14ac:dyDescent="0.2">
      <c r="A3947" s="60">
        <v>3946</v>
      </c>
      <c r="B3947" s="61">
        <v>11659</v>
      </c>
      <c r="C3947" s="62" t="s">
        <v>12357</v>
      </c>
      <c r="D3947" s="63">
        <v>154</v>
      </c>
      <c r="E3947" s="64" t="s">
        <v>12106</v>
      </c>
    </row>
    <row r="3948" spans="1:5" ht="15" x14ac:dyDescent="0.2">
      <c r="A3948" s="60">
        <v>3947</v>
      </c>
      <c r="B3948" s="61">
        <v>12723</v>
      </c>
      <c r="C3948" s="62" t="s">
        <v>11246</v>
      </c>
      <c r="D3948" s="63">
        <v>155</v>
      </c>
      <c r="E3948" s="64" t="s">
        <v>12146</v>
      </c>
    </row>
    <row r="3949" spans="1:5" ht="15" x14ac:dyDescent="0.2">
      <c r="A3949" s="60">
        <v>3948</v>
      </c>
      <c r="B3949" s="61">
        <v>15347</v>
      </c>
      <c r="C3949" s="62" t="s">
        <v>12358</v>
      </c>
      <c r="D3949" s="63">
        <v>156</v>
      </c>
      <c r="E3949" s="64" t="s">
        <v>12144</v>
      </c>
    </row>
    <row r="3950" spans="1:5" ht="15" x14ac:dyDescent="0.2">
      <c r="A3950" s="60">
        <v>3949</v>
      </c>
      <c r="B3950" s="61">
        <v>17592</v>
      </c>
      <c r="C3950" s="66" t="s">
        <v>12359</v>
      </c>
      <c r="D3950" s="63">
        <v>157</v>
      </c>
      <c r="E3950" s="65">
        <v>3</v>
      </c>
    </row>
    <row r="3951" spans="1:5" ht="15" x14ac:dyDescent="0.2">
      <c r="A3951" s="60">
        <v>3950</v>
      </c>
      <c r="B3951" s="61">
        <v>10316</v>
      </c>
      <c r="C3951" s="66" t="s">
        <v>12360</v>
      </c>
      <c r="D3951" s="63">
        <v>158</v>
      </c>
      <c r="E3951" s="65">
        <v>4</v>
      </c>
    </row>
    <row r="3952" spans="1:5" ht="15" x14ac:dyDescent="0.2">
      <c r="A3952" s="60">
        <v>3951</v>
      </c>
      <c r="B3952" s="61">
        <v>10639</v>
      </c>
      <c r="C3952" s="62" t="s">
        <v>12361</v>
      </c>
      <c r="D3952" s="63">
        <v>159</v>
      </c>
      <c r="E3952" s="64" t="s">
        <v>12146</v>
      </c>
    </row>
    <row r="3953" spans="1:5" ht="15" x14ac:dyDescent="0.2">
      <c r="A3953" s="60">
        <v>3952</v>
      </c>
      <c r="B3953" s="61">
        <v>10669</v>
      </c>
      <c r="C3953" s="62" t="s">
        <v>12362</v>
      </c>
      <c r="D3953" s="63">
        <v>160</v>
      </c>
      <c r="E3953" s="64" t="s">
        <v>12146</v>
      </c>
    </row>
    <row r="3954" spans="1:5" ht="15" x14ac:dyDescent="0.2">
      <c r="A3954" s="60">
        <v>3953</v>
      </c>
      <c r="B3954" s="61">
        <v>10687</v>
      </c>
      <c r="C3954" s="62" t="s">
        <v>12363</v>
      </c>
      <c r="D3954" s="63">
        <v>161</v>
      </c>
      <c r="E3954" s="65">
        <v>4</v>
      </c>
    </row>
    <row r="3955" spans="1:5" ht="15" x14ac:dyDescent="0.2">
      <c r="A3955" s="60">
        <v>3954</v>
      </c>
      <c r="B3955" s="61">
        <v>10733</v>
      </c>
      <c r="C3955" s="62" t="s">
        <v>12364</v>
      </c>
      <c r="D3955" s="63">
        <v>162</v>
      </c>
      <c r="E3955" s="64" t="s">
        <v>12146</v>
      </c>
    </row>
    <row r="3956" spans="1:5" ht="15" x14ac:dyDescent="0.2">
      <c r="A3956" s="60">
        <v>3955</v>
      </c>
      <c r="B3956" s="61">
        <v>15679</v>
      </c>
      <c r="C3956" s="62" t="s">
        <v>12365</v>
      </c>
      <c r="D3956" s="63">
        <v>163</v>
      </c>
      <c r="E3956" s="65">
        <v>5</v>
      </c>
    </row>
    <row r="3957" spans="1:5" ht="15" x14ac:dyDescent="0.2">
      <c r="A3957" s="60">
        <v>3956</v>
      </c>
      <c r="B3957" s="61">
        <v>19098</v>
      </c>
      <c r="C3957" s="62" t="s">
        <v>12366</v>
      </c>
      <c r="D3957" s="63">
        <v>164</v>
      </c>
      <c r="E3957" s="65">
        <v>3</v>
      </c>
    </row>
    <row r="3958" spans="1:5" ht="15" x14ac:dyDescent="0.2">
      <c r="A3958" s="60">
        <v>3957</v>
      </c>
      <c r="B3958" s="61">
        <v>19490</v>
      </c>
      <c r="C3958" s="62" t="s">
        <v>15951</v>
      </c>
      <c r="D3958" s="63">
        <v>165</v>
      </c>
      <c r="E3958" s="65">
        <v>3</v>
      </c>
    </row>
    <row r="3959" spans="1:5" ht="15" x14ac:dyDescent="0.2">
      <c r="A3959" s="60">
        <v>3958</v>
      </c>
      <c r="B3959" s="61">
        <v>10291</v>
      </c>
      <c r="C3959" s="62" t="s">
        <v>16243</v>
      </c>
      <c r="D3959" s="63">
        <v>166</v>
      </c>
      <c r="E3959" s="64" t="s">
        <v>12151</v>
      </c>
    </row>
    <row r="3960" spans="1:5" ht="15" x14ac:dyDescent="0.2">
      <c r="A3960" s="60">
        <v>3959</v>
      </c>
      <c r="B3960" s="61">
        <v>10914</v>
      </c>
      <c r="C3960" s="62" t="s">
        <v>16244</v>
      </c>
      <c r="D3960" s="63">
        <v>167</v>
      </c>
      <c r="E3960" s="64" t="s">
        <v>12104</v>
      </c>
    </row>
    <row r="3961" spans="1:5" ht="15" x14ac:dyDescent="0.2">
      <c r="A3961" s="60">
        <v>3960</v>
      </c>
      <c r="B3961" s="61">
        <v>10105</v>
      </c>
      <c r="C3961" s="66" t="s">
        <v>17138</v>
      </c>
      <c r="D3961" s="63">
        <v>168</v>
      </c>
      <c r="E3961" s="65">
        <v>5</v>
      </c>
    </row>
    <row r="3962" spans="1:5" ht="15" x14ac:dyDescent="0.2">
      <c r="A3962" s="60">
        <v>3961</v>
      </c>
      <c r="B3962" s="61">
        <v>10362</v>
      </c>
      <c r="C3962" s="62" t="s">
        <v>17139</v>
      </c>
      <c r="D3962" s="63">
        <v>169</v>
      </c>
      <c r="E3962" s="64" t="s">
        <v>12106</v>
      </c>
    </row>
    <row r="3963" spans="1:5" ht="15" x14ac:dyDescent="0.2">
      <c r="A3963" s="60">
        <v>3962</v>
      </c>
      <c r="B3963" s="61">
        <v>12046</v>
      </c>
      <c r="C3963" s="62" t="s">
        <v>17140</v>
      </c>
      <c r="D3963" s="63">
        <v>170</v>
      </c>
      <c r="E3963" s="65">
        <v>3</v>
      </c>
    </row>
    <row r="3964" spans="1:5" ht="15" x14ac:dyDescent="0.2">
      <c r="A3964" s="60">
        <v>3963</v>
      </c>
      <c r="B3964" s="61">
        <v>13359</v>
      </c>
      <c r="C3964" s="62" t="s">
        <v>17141</v>
      </c>
      <c r="D3964" s="63">
        <v>171</v>
      </c>
      <c r="E3964" s="65">
        <v>4</v>
      </c>
    </row>
    <row r="3965" spans="1:5" ht="15" x14ac:dyDescent="0.2">
      <c r="A3965" s="60">
        <v>3964</v>
      </c>
      <c r="B3965" s="61">
        <v>15681</v>
      </c>
      <c r="C3965" s="62" t="s">
        <v>17142</v>
      </c>
      <c r="D3965" s="63">
        <v>172</v>
      </c>
      <c r="E3965" s="65">
        <v>4</v>
      </c>
    </row>
    <row r="3966" spans="1:5" ht="15" x14ac:dyDescent="0.2">
      <c r="A3966" s="60">
        <v>3965</v>
      </c>
      <c r="B3966" s="61">
        <v>17213</v>
      </c>
      <c r="C3966" s="62" t="s">
        <v>17143</v>
      </c>
      <c r="D3966" s="63">
        <v>173</v>
      </c>
      <c r="E3966" s="65">
        <v>3</v>
      </c>
    </row>
    <row r="3967" spans="1:5" ht="15" x14ac:dyDescent="0.2">
      <c r="A3967" s="60">
        <v>3966</v>
      </c>
      <c r="B3967" s="61">
        <v>18730</v>
      </c>
      <c r="C3967" s="62" t="s">
        <v>17144</v>
      </c>
      <c r="D3967" s="63">
        <v>174</v>
      </c>
      <c r="E3967" s="65">
        <v>4</v>
      </c>
    </row>
    <row r="3968" spans="1:5" ht="15" x14ac:dyDescent="0.2">
      <c r="A3968" s="60">
        <v>3967</v>
      </c>
      <c r="B3968" s="61">
        <v>12418</v>
      </c>
      <c r="C3968" s="62" t="s">
        <v>17145</v>
      </c>
      <c r="D3968" s="63">
        <v>175</v>
      </c>
      <c r="E3968" s="64" t="s">
        <v>12144</v>
      </c>
    </row>
    <row r="3969" spans="1:5" ht="15" x14ac:dyDescent="0.2">
      <c r="A3969" s="60">
        <v>3968</v>
      </c>
      <c r="B3969" s="61">
        <v>13546</v>
      </c>
      <c r="C3969" s="62" t="s">
        <v>17146</v>
      </c>
      <c r="D3969" s="63">
        <v>176</v>
      </c>
      <c r="E3969" s="64" t="s">
        <v>13709</v>
      </c>
    </row>
    <row r="3970" spans="1:5" ht="15" x14ac:dyDescent="0.2">
      <c r="A3970" s="60">
        <v>3969</v>
      </c>
      <c r="B3970" s="61">
        <v>13610</v>
      </c>
      <c r="C3970" s="62" t="s">
        <v>17147</v>
      </c>
      <c r="D3970" s="63">
        <v>177</v>
      </c>
      <c r="E3970" s="64" t="s">
        <v>12140</v>
      </c>
    </row>
    <row r="3971" spans="1:5" ht="15" x14ac:dyDescent="0.2">
      <c r="A3971" s="60">
        <v>3970</v>
      </c>
      <c r="B3971" s="61">
        <v>13882</v>
      </c>
      <c r="C3971" s="62" t="s">
        <v>17148</v>
      </c>
      <c r="D3971" s="63">
        <v>178</v>
      </c>
      <c r="E3971" s="65">
        <v>4</v>
      </c>
    </row>
    <row r="3972" spans="1:5" ht="15" x14ac:dyDescent="0.2">
      <c r="A3972" s="60">
        <v>3971</v>
      </c>
      <c r="B3972" s="61">
        <v>14203</v>
      </c>
      <c r="C3972" s="62" t="s">
        <v>17149</v>
      </c>
      <c r="D3972" s="63">
        <v>179</v>
      </c>
      <c r="E3972" s="64" t="s">
        <v>12106</v>
      </c>
    </row>
    <row r="3973" spans="1:5" ht="15" x14ac:dyDescent="0.2">
      <c r="A3973" s="60">
        <v>3972</v>
      </c>
      <c r="B3973" s="61">
        <v>14205</v>
      </c>
      <c r="C3973" s="62" t="s">
        <v>17150</v>
      </c>
      <c r="D3973" s="63">
        <v>180</v>
      </c>
      <c r="E3973" s="64" t="s">
        <v>13709</v>
      </c>
    </row>
    <row r="3974" spans="1:5" ht="15" x14ac:dyDescent="0.2">
      <c r="A3974" s="60">
        <v>3973</v>
      </c>
      <c r="B3974" s="61">
        <v>14206</v>
      </c>
      <c r="C3974" s="62" t="s">
        <v>17151</v>
      </c>
      <c r="D3974" s="63">
        <v>181</v>
      </c>
      <c r="E3974" s="64" t="s">
        <v>12104</v>
      </c>
    </row>
    <row r="3975" spans="1:5" ht="15" x14ac:dyDescent="0.2">
      <c r="A3975" s="60">
        <v>3974</v>
      </c>
      <c r="B3975" s="61">
        <v>14732</v>
      </c>
      <c r="C3975" s="62" t="s">
        <v>17152</v>
      </c>
      <c r="D3975" s="63">
        <v>182</v>
      </c>
      <c r="E3975" s="65">
        <v>4</v>
      </c>
    </row>
    <row r="3976" spans="1:5" ht="15" x14ac:dyDescent="0.2">
      <c r="A3976" s="60">
        <v>3975</v>
      </c>
      <c r="B3976" s="61">
        <v>14833</v>
      </c>
      <c r="C3976" s="62" t="s">
        <v>17153</v>
      </c>
      <c r="D3976" s="63">
        <v>183</v>
      </c>
      <c r="E3976" s="65">
        <v>4</v>
      </c>
    </row>
    <row r="3977" spans="1:5" ht="15" x14ac:dyDescent="0.2">
      <c r="A3977" s="60">
        <v>3976</v>
      </c>
      <c r="B3977" s="61">
        <v>16709</v>
      </c>
      <c r="C3977" s="62" t="s">
        <v>17154</v>
      </c>
      <c r="D3977" s="63">
        <v>184</v>
      </c>
      <c r="E3977" s="64" t="s">
        <v>12140</v>
      </c>
    </row>
    <row r="3978" spans="1:5" ht="15" x14ac:dyDescent="0.2">
      <c r="A3978" s="60">
        <v>3977</v>
      </c>
      <c r="B3978" s="61">
        <v>17517</v>
      </c>
      <c r="C3978" s="62" t="s">
        <v>17155</v>
      </c>
      <c r="D3978" s="63">
        <v>185</v>
      </c>
      <c r="E3978" s="64" t="s">
        <v>14951</v>
      </c>
    </row>
    <row r="3979" spans="1:5" ht="15" x14ac:dyDescent="0.2">
      <c r="A3979" s="60">
        <v>3978</v>
      </c>
      <c r="B3979" s="61">
        <v>19230</v>
      </c>
      <c r="C3979" s="62" t="s">
        <v>17156</v>
      </c>
      <c r="D3979" s="63">
        <v>186</v>
      </c>
      <c r="E3979" s="65">
        <v>2</v>
      </c>
    </row>
    <row r="3980" spans="1:5" ht="15" x14ac:dyDescent="0.2">
      <c r="A3980" s="60">
        <v>3979</v>
      </c>
      <c r="B3980" s="61">
        <v>11563</v>
      </c>
      <c r="C3980" s="62" t="s">
        <v>17157</v>
      </c>
      <c r="D3980" s="63">
        <v>187</v>
      </c>
      <c r="E3980" s="65">
        <v>4</v>
      </c>
    </row>
    <row r="3981" spans="1:5" ht="15" x14ac:dyDescent="0.2">
      <c r="A3981" s="60">
        <v>3980</v>
      </c>
      <c r="B3981" s="61">
        <v>17832</v>
      </c>
      <c r="C3981" s="62" t="s">
        <v>18026</v>
      </c>
      <c r="D3981" s="63">
        <v>188</v>
      </c>
      <c r="E3981" s="65">
        <v>4</v>
      </c>
    </row>
    <row r="3982" spans="1:5" ht="15" x14ac:dyDescent="0.2">
      <c r="A3982" s="60">
        <v>3981</v>
      </c>
      <c r="B3982" s="61">
        <v>11519</v>
      </c>
      <c r="C3982" s="62" t="s">
        <v>18027</v>
      </c>
      <c r="D3982" s="63">
        <v>189</v>
      </c>
      <c r="E3982" s="64" t="s">
        <v>13766</v>
      </c>
    </row>
    <row r="3983" spans="1:5" ht="15" x14ac:dyDescent="0.2">
      <c r="A3983" s="60">
        <v>3982</v>
      </c>
      <c r="B3983" s="61">
        <v>14265</v>
      </c>
      <c r="C3983" s="62" t="s">
        <v>18028</v>
      </c>
      <c r="D3983" s="63">
        <v>190</v>
      </c>
      <c r="E3983" s="65">
        <v>3</v>
      </c>
    </row>
    <row r="3984" spans="1:5" ht="15" x14ac:dyDescent="0.2">
      <c r="A3984" s="60">
        <v>3983</v>
      </c>
      <c r="B3984" s="61">
        <v>17286</v>
      </c>
      <c r="C3984" s="62" t="s">
        <v>18029</v>
      </c>
      <c r="D3984" s="63">
        <v>191</v>
      </c>
      <c r="E3984" s="65">
        <v>5</v>
      </c>
    </row>
    <row r="3985" spans="1:5" ht="15" x14ac:dyDescent="0.2">
      <c r="A3985" s="60">
        <v>3984</v>
      </c>
      <c r="B3985" s="61">
        <v>10314</v>
      </c>
      <c r="C3985" s="62" t="s">
        <v>18030</v>
      </c>
      <c r="D3985" s="63">
        <v>192</v>
      </c>
      <c r="E3985" s="64" t="s">
        <v>12138</v>
      </c>
    </row>
    <row r="3986" spans="1:5" ht="15" x14ac:dyDescent="0.2">
      <c r="A3986" s="60">
        <v>3985</v>
      </c>
      <c r="B3986" s="61">
        <v>10340</v>
      </c>
      <c r="C3986" s="62" t="s">
        <v>18031</v>
      </c>
      <c r="D3986" s="63">
        <v>193</v>
      </c>
      <c r="E3986" s="64" t="s">
        <v>12138</v>
      </c>
    </row>
    <row r="3987" spans="1:5" ht="15" x14ac:dyDescent="0.2">
      <c r="A3987" s="60">
        <v>3986</v>
      </c>
      <c r="B3987" s="61">
        <v>10360</v>
      </c>
      <c r="C3987" s="62" t="s">
        <v>18032</v>
      </c>
      <c r="D3987" s="63">
        <v>194</v>
      </c>
      <c r="E3987" s="64" t="s">
        <v>12138</v>
      </c>
    </row>
    <row r="3988" spans="1:5" ht="15" x14ac:dyDescent="0.2">
      <c r="A3988" s="60">
        <v>3987</v>
      </c>
      <c r="B3988" s="61">
        <v>10422</v>
      </c>
      <c r="C3988" s="62" t="s">
        <v>16292</v>
      </c>
      <c r="D3988" s="63">
        <v>195</v>
      </c>
      <c r="E3988" s="64" t="s">
        <v>12138</v>
      </c>
    </row>
    <row r="3989" spans="1:5" ht="15" x14ac:dyDescent="0.2">
      <c r="A3989" s="60">
        <v>3988</v>
      </c>
      <c r="B3989" s="61">
        <v>13739</v>
      </c>
      <c r="C3989" s="66" t="s">
        <v>16293</v>
      </c>
      <c r="D3989" s="63">
        <v>196</v>
      </c>
      <c r="E3989" s="64" t="s">
        <v>12159</v>
      </c>
    </row>
    <row r="3990" spans="1:5" ht="15" x14ac:dyDescent="0.2">
      <c r="A3990" s="60">
        <v>3989</v>
      </c>
      <c r="B3990" s="61">
        <v>14431</v>
      </c>
      <c r="C3990" s="62" t="s">
        <v>16294</v>
      </c>
      <c r="D3990" s="63">
        <v>197</v>
      </c>
      <c r="E3990" s="64" t="s">
        <v>12146</v>
      </c>
    </row>
    <row r="3991" spans="1:5" ht="15" x14ac:dyDescent="0.2">
      <c r="A3991" s="60">
        <v>3990</v>
      </c>
      <c r="B3991" s="61">
        <v>15570</v>
      </c>
      <c r="C3991" s="62" t="s">
        <v>16295</v>
      </c>
      <c r="D3991" s="63">
        <v>198</v>
      </c>
      <c r="E3991" s="64" t="s">
        <v>13766</v>
      </c>
    </row>
    <row r="3992" spans="1:5" ht="15" x14ac:dyDescent="0.2">
      <c r="A3992" s="60">
        <v>3991</v>
      </c>
      <c r="B3992" s="61">
        <v>11176</v>
      </c>
      <c r="C3992" s="62" t="s">
        <v>16296</v>
      </c>
      <c r="D3992" s="63">
        <v>199</v>
      </c>
      <c r="E3992" s="64" t="s">
        <v>13766</v>
      </c>
    </row>
    <row r="3993" spans="1:5" ht="15" x14ac:dyDescent="0.2">
      <c r="A3993" s="60">
        <v>3992</v>
      </c>
      <c r="B3993" s="61">
        <v>11301</v>
      </c>
      <c r="C3993" s="62" t="s">
        <v>16297</v>
      </c>
      <c r="D3993" s="63">
        <v>200</v>
      </c>
      <c r="E3993" s="64" t="s">
        <v>14951</v>
      </c>
    </row>
    <row r="3994" spans="1:5" ht="15" x14ac:dyDescent="0.2">
      <c r="A3994" s="60">
        <v>3993</v>
      </c>
      <c r="B3994" s="61">
        <v>12391</v>
      </c>
      <c r="C3994" s="62" t="s">
        <v>16298</v>
      </c>
      <c r="D3994" s="63">
        <v>201</v>
      </c>
      <c r="E3994" s="64" t="s">
        <v>12136</v>
      </c>
    </row>
    <row r="3995" spans="1:5" ht="15" x14ac:dyDescent="0.2">
      <c r="A3995" s="60">
        <v>3994</v>
      </c>
      <c r="B3995" s="61">
        <v>13249</v>
      </c>
      <c r="C3995" s="62" t="s">
        <v>15019</v>
      </c>
      <c r="D3995" s="63">
        <v>202</v>
      </c>
      <c r="E3995" s="65">
        <v>2</v>
      </c>
    </row>
    <row r="3996" spans="1:5" ht="15" x14ac:dyDescent="0.2">
      <c r="A3996" s="60">
        <v>3995</v>
      </c>
      <c r="B3996" s="61">
        <v>14522</v>
      </c>
      <c r="C3996" s="62" t="s">
        <v>15020</v>
      </c>
      <c r="D3996" s="63">
        <v>203</v>
      </c>
      <c r="E3996" s="64" t="s">
        <v>14954</v>
      </c>
    </row>
    <row r="3997" spans="1:5" ht="15" x14ac:dyDescent="0.2">
      <c r="A3997" s="60">
        <v>3996</v>
      </c>
      <c r="B3997" s="61">
        <v>16399</v>
      </c>
      <c r="C3997" s="62" t="s">
        <v>15021</v>
      </c>
      <c r="D3997" s="63">
        <v>204</v>
      </c>
      <c r="E3997" s="64" t="s">
        <v>14951</v>
      </c>
    </row>
    <row r="3998" spans="1:5" ht="15" x14ac:dyDescent="0.2">
      <c r="A3998" s="60">
        <v>3997</v>
      </c>
      <c r="B3998" s="61">
        <v>16675</v>
      </c>
      <c r="C3998" s="62" t="s">
        <v>15022</v>
      </c>
      <c r="D3998" s="63">
        <v>205</v>
      </c>
      <c r="E3998" s="64" t="s">
        <v>12138</v>
      </c>
    </row>
    <row r="3999" spans="1:5" ht="15" x14ac:dyDescent="0.2">
      <c r="A3999" s="60">
        <v>3998</v>
      </c>
      <c r="B3999" s="61">
        <v>17188</v>
      </c>
      <c r="C3999" s="62" t="s">
        <v>15023</v>
      </c>
      <c r="D3999" s="63">
        <v>206</v>
      </c>
      <c r="E3999" s="65">
        <v>3</v>
      </c>
    </row>
    <row r="4000" spans="1:5" ht="15" x14ac:dyDescent="0.2">
      <c r="A4000" s="60">
        <v>3999</v>
      </c>
      <c r="B4000" s="61">
        <v>17192</v>
      </c>
      <c r="C4000" s="62" t="s">
        <v>15024</v>
      </c>
      <c r="D4000" s="63">
        <v>207</v>
      </c>
      <c r="E4000" s="64" t="s">
        <v>12146</v>
      </c>
    </row>
    <row r="4001" spans="1:5" ht="15" x14ac:dyDescent="0.2">
      <c r="A4001" s="60">
        <v>4000</v>
      </c>
      <c r="B4001" s="61">
        <v>19793</v>
      </c>
      <c r="C4001" s="62" t="s">
        <v>15025</v>
      </c>
      <c r="D4001" s="63">
        <v>208</v>
      </c>
      <c r="E4001" s="64" t="s">
        <v>12104</v>
      </c>
    </row>
    <row r="4002" spans="1:5" ht="15" x14ac:dyDescent="0.2">
      <c r="A4002" s="60">
        <v>4001</v>
      </c>
      <c r="B4002" s="61">
        <v>11448</v>
      </c>
      <c r="C4002" s="62" t="s">
        <v>15026</v>
      </c>
      <c r="D4002" s="63">
        <v>1</v>
      </c>
      <c r="E4002" s="64" t="s">
        <v>12104</v>
      </c>
    </row>
    <row r="4003" spans="1:5" ht="15" x14ac:dyDescent="0.2">
      <c r="A4003" s="60">
        <v>4002</v>
      </c>
      <c r="B4003" s="61">
        <v>11460</v>
      </c>
      <c r="C4003" s="66" t="s">
        <v>15027</v>
      </c>
      <c r="D4003" s="63">
        <v>2</v>
      </c>
      <c r="E4003" s="65">
        <v>3</v>
      </c>
    </row>
    <row r="4004" spans="1:5" ht="15" x14ac:dyDescent="0.2">
      <c r="A4004" s="60">
        <v>4003</v>
      </c>
      <c r="B4004" s="61">
        <v>11557</v>
      </c>
      <c r="C4004" s="62" t="s">
        <v>15028</v>
      </c>
      <c r="D4004" s="63">
        <v>3</v>
      </c>
      <c r="E4004" s="65">
        <v>2</v>
      </c>
    </row>
    <row r="4005" spans="1:5" ht="15" x14ac:dyDescent="0.2">
      <c r="A4005" s="60">
        <v>4004</v>
      </c>
      <c r="B4005" s="61">
        <v>11594</v>
      </c>
      <c r="C4005" s="62" t="s">
        <v>15029</v>
      </c>
      <c r="D4005" s="63">
        <v>4</v>
      </c>
      <c r="E4005" s="64" t="s">
        <v>12144</v>
      </c>
    </row>
    <row r="4006" spans="1:5" ht="15" x14ac:dyDescent="0.2">
      <c r="A4006" s="60">
        <v>4005</v>
      </c>
      <c r="B4006" s="61">
        <v>11796</v>
      </c>
      <c r="C4006" s="62" t="s">
        <v>15030</v>
      </c>
      <c r="D4006" s="63">
        <v>5</v>
      </c>
      <c r="E4006" s="64" t="s">
        <v>12142</v>
      </c>
    </row>
    <row r="4007" spans="1:5" ht="15" x14ac:dyDescent="0.2">
      <c r="A4007" s="60">
        <v>4006</v>
      </c>
      <c r="B4007" s="61">
        <v>11800</v>
      </c>
      <c r="C4007" s="62" t="s">
        <v>15031</v>
      </c>
      <c r="D4007" s="63">
        <v>6</v>
      </c>
      <c r="E4007" s="64" t="s">
        <v>13647</v>
      </c>
    </row>
    <row r="4008" spans="1:5" ht="15" x14ac:dyDescent="0.2">
      <c r="A4008" s="60">
        <v>4007</v>
      </c>
      <c r="B4008" s="61">
        <v>11893</v>
      </c>
      <c r="C4008" s="62" t="s">
        <v>15032</v>
      </c>
      <c r="D4008" s="63">
        <v>7</v>
      </c>
      <c r="E4008" s="65">
        <v>1</v>
      </c>
    </row>
    <row r="4009" spans="1:5" ht="15" x14ac:dyDescent="0.2">
      <c r="A4009" s="60">
        <v>4008</v>
      </c>
      <c r="B4009" s="61">
        <v>11906</v>
      </c>
      <c r="C4009" s="62" t="s">
        <v>15033</v>
      </c>
      <c r="D4009" s="63">
        <v>8</v>
      </c>
      <c r="E4009" s="65">
        <v>2</v>
      </c>
    </row>
    <row r="4010" spans="1:5" ht="15" x14ac:dyDescent="0.2">
      <c r="A4010" s="60">
        <v>4009</v>
      </c>
      <c r="B4010" s="61">
        <v>12684</v>
      </c>
      <c r="C4010" s="62" t="s">
        <v>15034</v>
      </c>
      <c r="D4010" s="63">
        <v>9</v>
      </c>
      <c r="E4010" s="65">
        <v>2</v>
      </c>
    </row>
    <row r="4011" spans="1:5" ht="15" x14ac:dyDescent="0.2">
      <c r="A4011" s="60">
        <v>4010</v>
      </c>
      <c r="B4011" s="61">
        <v>12907</v>
      </c>
      <c r="C4011" s="62" t="s">
        <v>13756</v>
      </c>
      <c r="D4011" s="63">
        <v>10</v>
      </c>
      <c r="E4011" s="64" t="s">
        <v>12140</v>
      </c>
    </row>
    <row r="4012" spans="1:5" ht="15" x14ac:dyDescent="0.2">
      <c r="A4012" s="60">
        <v>4011</v>
      </c>
      <c r="B4012" s="61">
        <v>12924</v>
      </c>
      <c r="C4012" s="62" t="s">
        <v>13757</v>
      </c>
      <c r="D4012" s="63">
        <v>11</v>
      </c>
      <c r="E4012" s="64" t="s">
        <v>12144</v>
      </c>
    </row>
    <row r="4013" spans="1:5" ht="15" x14ac:dyDescent="0.2">
      <c r="A4013" s="60">
        <v>4012</v>
      </c>
      <c r="B4013" s="61">
        <v>13152</v>
      </c>
      <c r="C4013" s="62" t="s">
        <v>13758</v>
      </c>
      <c r="D4013" s="63">
        <v>12</v>
      </c>
      <c r="E4013" s="65">
        <v>3</v>
      </c>
    </row>
    <row r="4014" spans="1:5" ht="15" x14ac:dyDescent="0.2">
      <c r="A4014" s="60">
        <v>4013</v>
      </c>
      <c r="B4014" s="61">
        <v>13529</v>
      </c>
      <c r="C4014" s="62" t="s">
        <v>13759</v>
      </c>
      <c r="D4014" s="63">
        <v>13</v>
      </c>
      <c r="E4014" s="64" t="s">
        <v>12151</v>
      </c>
    </row>
    <row r="4015" spans="1:5" ht="15" x14ac:dyDescent="0.2">
      <c r="A4015" s="60">
        <v>4014</v>
      </c>
      <c r="B4015" s="61">
        <v>13719</v>
      </c>
      <c r="C4015" s="62" t="s">
        <v>13760</v>
      </c>
      <c r="D4015" s="63">
        <v>14</v>
      </c>
      <c r="E4015" s="64" t="s">
        <v>12159</v>
      </c>
    </row>
    <row r="4016" spans="1:5" ht="15" x14ac:dyDescent="0.2">
      <c r="A4016" s="60">
        <v>4015</v>
      </c>
      <c r="B4016" s="61">
        <v>13720</v>
      </c>
      <c r="C4016" s="66" t="s">
        <v>13761</v>
      </c>
      <c r="D4016" s="63">
        <v>15</v>
      </c>
      <c r="E4016" s="64" t="s">
        <v>12106</v>
      </c>
    </row>
    <row r="4017" spans="1:5" ht="15" x14ac:dyDescent="0.2">
      <c r="A4017" s="60">
        <v>4016</v>
      </c>
      <c r="B4017" s="61">
        <v>13741</v>
      </c>
      <c r="C4017" s="62" t="s">
        <v>13762</v>
      </c>
      <c r="D4017" s="63">
        <v>16</v>
      </c>
      <c r="E4017" s="64" t="s">
        <v>13766</v>
      </c>
    </row>
    <row r="4018" spans="1:5" ht="15" x14ac:dyDescent="0.2">
      <c r="A4018" s="60">
        <v>4017</v>
      </c>
      <c r="B4018" s="61">
        <v>13828</v>
      </c>
      <c r="C4018" s="62" t="s">
        <v>16305</v>
      </c>
      <c r="D4018" s="63">
        <v>17</v>
      </c>
      <c r="E4018" s="64" t="s">
        <v>13766</v>
      </c>
    </row>
    <row r="4019" spans="1:5" ht="15" x14ac:dyDescent="0.2">
      <c r="A4019" s="60">
        <v>4018</v>
      </c>
      <c r="B4019" s="61">
        <v>13890</v>
      </c>
      <c r="C4019" s="62" t="s">
        <v>16306</v>
      </c>
      <c r="D4019" s="63">
        <v>18</v>
      </c>
      <c r="E4019" s="64" t="s">
        <v>12140</v>
      </c>
    </row>
    <row r="4020" spans="1:5" ht="15" x14ac:dyDescent="0.2">
      <c r="A4020" s="60">
        <v>4019</v>
      </c>
      <c r="B4020" s="61">
        <v>13895</v>
      </c>
      <c r="C4020" s="62" t="s">
        <v>16307</v>
      </c>
      <c r="D4020" s="63">
        <v>19</v>
      </c>
      <c r="E4020" s="64" t="s">
        <v>12106</v>
      </c>
    </row>
    <row r="4021" spans="1:5" ht="15" x14ac:dyDescent="0.2">
      <c r="A4021" s="60">
        <v>4020</v>
      </c>
      <c r="B4021" s="61">
        <v>13984</v>
      </c>
      <c r="C4021" s="62" t="s">
        <v>16308</v>
      </c>
      <c r="D4021" s="63">
        <v>20</v>
      </c>
      <c r="E4021" s="64" t="s">
        <v>12140</v>
      </c>
    </row>
    <row r="4022" spans="1:5" ht="15" x14ac:dyDescent="0.2">
      <c r="A4022" s="60">
        <v>4021</v>
      </c>
      <c r="B4022" s="61">
        <v>13998</v>
      </c>
      <c r="C4022" s="62" t="s">
        <v>16309</v>
      </c>
      <c r="D4022" s="63">
        <v>21</v>
      </c>
      <c r="E4022" s="64" t="s">
        <v>13766</v>
      </c>
    </row>
    <row r="4023" spans="1:5" ht="15" x14ac:dyDescent="0.2">
      <c r="A4023" s="60">
        <v>4022</v>
      </c>
      <c r="B4023" s="61">
        <v>14167</v>
      </c>
      <c r="C4023" s="62" t="s">
        <v>16310</v>
      </c>
      <c r="D4023" s="63">
        <v>22</v>
      </c>
      <c r="E4023" s="65">
        <v>6</v>
      </c>
    </row>
    <row r="4024" spans="1:5" ht="15" x14ac:dyDescent="0.2">
      <c r="A4024" s="60">
        <v>4023</v>
      </c>
      <c r="B4024" s="61">
        <v>14284</v>
      </c>
      <c r="C4024" s="62" t="s">
        <v>16311</v>
      </c>
      <c r="D4024" s="63">
        <v>23</v>
      </c>
      <c r="E4024" s="65">
        <v>3</v>
      </c>
    </row>
    <row r="4025" spans="1:5" ht="15" x14ac:dyDescent="0.2">
      <c r="A4025" s="60">
        <v>4024</v>
      </c>
      <c r="B4025" s="61">
        <v>14399</v>
      </c>
      <c r="C4025" s="62" t="s">
        <v>16312</v>
      </c>
      <c r="D4025" s="63">
        <v>24</v>
      </c>
      <c r="E4025" s="64" t="s">
        <v>14951</v>
      </c>
    </row>
    <row r="4026" spans="1:5" ht="15" x14ac:dyDescent="0.2">
      <c r="A4026" s="60">
        <v>4025</v>
      </c>
      <c r="B4026" s="61">
        <v>14418</v>
      </c>
      <c r="C4026" s="62" t="s">
        <v>16313</v>
      </c>
      <c r="D4026" s="63">
        <v>25</v>
      </c>
      <c r="E4026" s="64" t="s">
        <v>12151</v>
      </c>
    </row>
    <row r="4027" spans="1:5" ht="15" x14ac:dyDescent="0.2">
      <c r="A4027" s="60">
        <v>4026</v>
      </c>
      <c r="B4027" s="61">
        <v>14528</v>
      </c>
      <c r="C4027" s="66" t="s">
        <v>16314</v>
      </c>
      <c r="D4027" s="63">
        <v>26</v>
      </c>
      <c r="E4027" s="64" t="s">
        <v>13647</v>
      </c>
    </row>
    <row r="4028" spans="1:5" ht="15" x14ac:dyDescent="0.2">
      <c r="A4028" s="60">
        <v>4027</v>
      </c>
      <c r="B4028" s="61">
        <v>14668</v>
      </c>
      <c r="C4028" s="62" t="s">
        <v>16315</v>
      </c>
      <c r="D4028" s="63">
        <v>27</v>
      </c>
      <c r="E4028" s="64" t="s">
        <v>13651</v>
      </c>
    </row>
    <row r="4029" spans="1:5" ht="15" x14ac:dyDescent="0.2">
      <c r="A4029" s="60">
        <v>4028</v>
      </c>
      <c r="B4029" s="61">
        <v>14725</v>
      </c>
      <c r="C4029" s="62" t="s">
        <v>16316</v>
      </c>
      <c r="D4029" s="63">
        <v>28</v>
      </c>
      <c r="E4029" s="64" t="s">
        <v>12144</v>
      </c>
    </row>
    <row r="4030" spans="1:5" ht="15" x14ac:dyDescent="0.2">
      <c r="A4030" s="60">
        <v>4029</v>
      </c>
      <c r="B4030" s="61">
        <v>14743</v>
      </c>
      <c r="C4030" s="62" t="s">
        <v>16317</v>
      </c>
      <c r="D4030" s="63">
        <v>29</v>
      </c>
      <c r="E4030" s="65">
        <v>3</v>
      </c>
    </row>
    <row r="4031" spans="1:5" ht="15" x14ac:dyDescent="0.2">
      <c r="A4031" s="60">
        <v>4030</v>
      </c>
      <c r="B4031" s="61">
        <v>14767</v>
      </c>
      <c r="C4031" s="62" t="s">
        <v>16318</v>
      </c>
      <c r="D4031" s="63">
        <v>30</v>
      </c>
      <c r="E4031" s="65">
        <v>2</v>
      </c>
    </row>
    <row r="4032" spans="1:5" ht="15" x14ac:dyDescent="0.2">
      <c r="A4032" s="60">
        <v>4031</v>
      </c>
      <c r="B4032" s="61">
        <v>14917</v>
      </c>
      <c r="C4032" s="66" t="s">
        <v>16319</v>
      </c>
      <c r="D4032" s="63">
        <v>31</v>
      </c>
      <c r="E4032" s="65">
        <v>6</v>
      </c>
    </row>
    <row r="4033" spans="1:5" ht="15" x14ac:dyDescent="0.2">
      <c r="A4033" s="60">
        <v>4032</v>
      </c>
      <c r="B4033" s="61">
        <v>14979</v>
      </c>
      <c r="C4033" s="66" t="s">
        <v>16320</v>
      </c>
      <c r="D4033" s="63">
        <v>32</v>
      </c>
      <c r="E4033" s="64" t="s">
        <v>12106</v>
      </c>
    </row>
    <row r="4034" spans="1:5" ht="15" x14ac:dyDescent="0.2">
      <c r="A4034" s="60">
        <v>4033</v>
      </c>
      <c r="B4034" s="61">
        <v>15406</v>
      </c>
      <c r="C4034" s="62" t="s">
        <v>16321</v>
      </c>
      <c r="D4034" s="63">
        <v>33</v>
      </c>
      <c r="E4034" s="64" t="s">
        <v>12142</v>
      </c>
    </row>
    <row r="4035" spans="1:5" ht="15" x14ac:dyDescent="0.2">
      <c r="A4035" s="60">
        <v>4034</v>
      </c>
      <c r="B4035" s="61">
        <v>15572</v>
      </c>
      <c r="C4035" s="62" t="s">
        <v>16322</v>
      </c>
      <c r="D4035" s="63">
        <v>34</v>
      </c>
      <c r="E4035" s="64" t="s">
        <v>14951</v>
      </c>
    </row>
    <row r="4036" spans="1:5" ht="15" x14ac:dyDescent="0.2">
      <c r="A4036" s="60">
        <v>4035</v>
      </c>
      <c r="B4036" s="61">
        <v>15874</v>
      </c>
      <c r="C4036" s="62" t="s">
        <v>16323</v>
      </c>
      <c r="D4036" s="63">
        <v>35</v>
      </c>
      <c r="E4036" s="65">
        <v>4</v>
      </c>
    </row>
    <row r="4037" spans="1:5" ht="15" x14ac:dyDescent="0.2">
      <c r="A4037" s="60">
        <v>4036</v>
      </c>
      <c r="B4037" s="61">
        <v>15894</v>
      </c>
      <c r="C4037" s="62" t="s">
        <v>16324</v>
      </c>
      <c r="D4037" s="63">
        <v>36</v>
      </c>
      <c r="E4037" s="64" t="s">
        <v>12140</v>
      </c>
    </row>
    <row r="4038" spans="1:5" ht="15" x14ac:dyDescent="0.2">
      <c r="A4038" s="60">
        <v>4037</v>
      </c>
      <c r="B4038" s="61">
        <v>16033</v>
      </c>
      <c r="C4038" s="62" t="s">
        <v>16325</v>
      </c>
      <c r="D4038" s="63">
        <v>37</v>
      </c>
      <c r="E4038" s="64" t="s">
        <v>13766</v>
      </c>
    </row>
    <row r="4039" spans="1:5" ht="15" x14ac:dyDescent="0.2">
      <c r="A4039" s="60">
        <v>4038</v>
      </c>
      <c r="B4039" s="61">
        <v>16269</v>
      </c>
      <c r="C4039" s="62" t="s">
        <v>16326</v>
      </c>
      <c r="D4039" s="63">
        <v>38</v>
      </c>
      <c r="E4039" s="64" t="s">
        <v>12146</v>
      </c>
    </row>
    <row r="4040" spans="1:5" ht="15" x14ac:dyDescent="0.2">
      <c r="A4040" s="60">
        <v>4039</v>
      </c>
      <c r="B4040" s="61">
        <v>16275</v>
      </c>
      <c r="C4040" s="66" t="s">
        <v>16327</v>
      </c>
      <c r="D4040" s="63">
        <v>39</v>
      </c>
      <c r="E4040" s="64" t="s">
        <v>12104</v>
      </c>
    </row>
    <row r="4041" spans="1:5" ht="15" x14ac:dyDescent="0.2">
      <c r="A4041" s="60">
        <v>4040</v>
      </c>
      <c r="B4041" s="61">
        <v>16669</v>
      </c>
      <c r="C4041" s="62" t="s">
        <v>16328</v>
      </c>
      <c r="D4041" s="63">
        <v>40</v>
      </c>
      <c r="E4041" s="65">
        <v>2</v>
      </c>
    </row>
    <row r="4042" spans="1:5" ht="15" x14ac:dyDescent="0.2">
      <c r="A4042" s="60">
        <v>4041</v>
      </c>
      <c r="B4042" s="61">
        <v>16783</v>
      </c>
      <c r="C4042" s="62" t="s">
        <v>16329</v>
      </c>
      <c r="D4042" s="63">
        <v>41</v>
      </c>
      <c r="E4042" s="64" t="s">
        <v>12151</v>
      </c>
    </row>
    <row r="4043" spans="1:5" ht="15" x14ac:dyDescent="0.2">
      <c r="A4043" s="60">
        <v>4042</v>
      </c>
      <c r="B4043" s="61">
        <v>17035</v>
      </c>
      <c r="C4043" s="62" t="s">
        <v>16330</v>
      </c>
      <c r="D4043" s="63">
        <v>42</v>
      </c>
      <c r="E4043" s="64" t="s">
        <v>13766</v>
      </c>
    </row>
    <row r="4044" spans="1:5" ht="15" x14ac:dyDescent="0.2">
      <c r="A4044" s="60">
        <v>4043</v>
      </c>
      <c r="B4044" s="61">
        <v>17246</v>
      </c>
      <c r="C4044" s="62" t="s">
        <v>16331</v>
      </c>
      <c r="D4044" s="63">
        <v>43</v>
      </c>
      <c r="E4044" s="65">
        <v>2</v>
      </c>
    </row>
    <row r="4045" spans="1:5" ht="15" x14ac:dyDescent="0.2">
      <c r="A4045" s="60">
        <v>4044</v>
      </c>
      <c r="B4045" s="61">
        <v>17270</v>
      </c>
      <c r="C4045" s="62" t="s">
        <v>16332</v>
      </c>
      <c r="D4045" s="63">
        <v>44</v>
      </c>
      <c r="E4045" s="64" t="s">
        <v>12144</v>
      </c>
    </row>
    <row r="4046" spans="1:5" ht="15" x14ac:dyDescent="0.2">
      <c r="A4046" s="60">
        <v>4045</v>
      </c>
      <c r="B4046" s="61">
        <v>17308</v>
      </c>
      <c r="C4046" s="66" t="s">
        <v>16333</v>
      </c>
      <c r="D4046" s="63">
        <v>45</v>
      </c>
      <c r="E4046" s="65">
        <v>2</v>
      </c>
    </row>
    <row r="4047" spans="1:5" ht="15" x14ac:dyDescent="0.2">
      <c r="A4047" s="60">
        <v>4046</v>
      </c>
      <c r="B4047" s="61">
        <v>17334</v>
      </c>
      <c r="C4047" s="62" t="s">
        <v>16334</v>
      </c>
      <c r="D4047" s="63">
        <v>46</v>
      </c>
      <c r="E4047" s="65">
        <v>2</v>
      </c>
    </row>
    <row r="4048" spans="1:5" ht="15" x14ac:dyDescent="0.2">
      <c r="A4048" s="60">
        <v>4047</v>
      </c>
      <c r="B4048" s="61">
        <v>17336</v>
      </c>
      <c r="C4048" s="62" t="s">
        <v>16335</v>
      </c>
      <c r="D4048" s="63">
        <v>47</v>
      </c>
      <c r="E4048" s="64" t="s">
        <v>12144</v>
      </c>
    </row>
    <row r="4049" spans="1:5" ht="15" x14ac:dyDescent="0.2">
      <c r="A4049" s="60">
        <v>4048</v>
      </c>
      <c r="B4049" s="61">
        <v>17341</v>
      </c>
      <c r="C4049" s="62" t="s">
        <v>16336</v>
      </c>
      <c r="D4049" s="63">
        <v>48</v>
      </c>
      <c r="E4049" s="65">
        <v>2</v>
      </c>
    </row>
    <row r="4050" spans="1:5" ht="15" x14ac:dyDescent="0.2">
      <c r="A4050" s="60">
        <v>4049</v>
      </c>
      <c r="B4050" s="61">
        <v>17347</v>
      </c>
      <c r="C4050" s="66" t="s">
        <v>16337</v>
      </c>
      <c r="D4050" s="63">
        <v>49</v>
      </c>
      <c r="E4050" s="65">
        <v>3</v>
      </c>
    </row>
    <row r="4051" spans="1:5" ht="15" x14ac:dyDescent="0.2">
      <c r="A4051" s="60">
        <v>4050</v>
      </c>
      <c r="B4051" s="61">
        <v>17393</v>
      </c>
      <c r="C4051" s="62" t="s">
        <v>16338</v>
      </c>
      <c r="D4051" s="63">
        <v>50</v>
      </c>
      <c r="E4051" s="65">
        <v>3</v>
      </c>
    </row>
    <row r="4052" spans="1:5" ht="15" x14ac:dyDescent="0.2">
      <c r="A4052" s="60">
        <v>4051</v>
      </c>
      <c r="B4052" s="61">
        <v>17395</v>
      </c>
      <c r="C4052" s="66" t="s">
        <v>16339</v>
      </c>
      <c r="D4052" s="63">
        <v>51</v>
      </c>
      <c r="E4052" s="64" t="s">
        <v>14951</v>
      </c>
    </row>
    <row r="4053" spans="1:5" ht="15" x14ac:dyDescent="0.2">
      <c r="A4053" s="60">
        <v>4052</v>
      </c>
      <c r="B4053" s="61">
        <v>17863</v>
      </c>
      <c r="C4053" s="62" t="s">
        <v>16340</v>
      </c>
      <c r="D4053" s="63">
        <v>52</v>
      </c>
      <c r="E4053" s="64" t="s">
        <v>13647</v>
      </c>
    </row>
    <row r="4054" spans="1:5" ht="15" x14ac:dyDescent="0.2">
      <c r="A4054" s="60">
        <v>4053</v>
      </c>
      <c r="B4054" s="61">
        <v>18013</v>
      </c>
      <c r="C4054" s="62" t="s">
        <v>10317</v>
      </c>
      <c r="D4054" s="63">
        <v>53</v>
      </c>
      <c r="E4054" s="64" t="s">
        <v>12138</v>
      </c>
    </row>
    <row r="4055" spans="1:5" ht="15" x14ac:dyDescent="0.2">
      <c r="A4055" s="60">
        <v>4054</v>
      </c>
      <c r="B4055" s="61">
        <v>18401</v>
      </c>
      <c r="C4055" s="62" t="s">
        <v>10318</v>
      </c>
      <c r="D4055" s="63">
        <v>54</v>
      </c>
      <c r="E4055" s="64" t="s">
        <v>12144</v>
      </c>
    </row>
    <row r="4056" spans="1:5" ht="15" x14ac:dyDescent="0.2">
      <c r="A4056" s="60">
        <v>4055</v>
      </c>
      <c r="B4056" s="61">
        <v>18450</v>
      </c>
      <c r="C4056" s="62" t="s">
        <v>10319</v>
      </c>
      <c r="D4056" s="63">
        <v>55</v>
      </c>
      <c r="E4056" s="64" t="s">
        <v>12146</v>
      </c>
    </row>
    <row r="4057" spans="1:5" ht="15" x14ac:dyDescent="0.2">
      <c r="A4057" s="60">
        <v>4056</v>
      </c>
      <c r="B4057" s="61">
        <v>18507</v>
      </c>
      <c r="C4057" s="62" t="s">
        <v>10320</v>
      </c>
      <c r="D4057" s="63">
        <v>56</v>
      </c>
      <c r="E4057" s="64" t="s">
        <v>12106</v>
      </c>
    </row>
    <row r="4058" spans="1:5" ht="15" x14ac:dyDescent="0.2">
      <c r="A4058" s="60">
        <v>4057</v>
      </c>
      <c r="B4058" s="61">
        <v>18583</v>
      </c>
      <c r="C4058" s="66" t="s">
        <v>10321</v>
      </c>
      <c r="D4058" s="63">
        <v>57</v>
      </c>
      <c r="E4058" s="64" t="s">
        <v>12138</v>
      </c>
    </row>
    <row r="4059" spans="1:5" ht="15" x14ac:dyDescent="0.2">
      <c r="A4059" s="60">
        <v>4058</v>
      </c>
      <c r="B4059" s="61">
        <v>18585</v>
      </c>
      <c r="C4059" s="66" t="s">
        <v>10322</v>
      </c>
      <c r="D4059" s="63">
        <v>58</v>
      </c>
      <c r="E4059" s="64" t="s">
        <v>12138</v>
      </c>
    </row>
    <row r="4060" spans="1:5" ht="15" x14ac:dyDescent="0.2">
      <c r="A4060" s="60">
        <v>4059</v>
      </c>
      <c r="B4060" s="61">
        <v>18587</v>
      </c>
      <c r="C4060" s="66" t="s">
        <v>10323</v>
      </c>
      <c r="D4060" s="63">
        <v>59</v>
      </c>
      <c r="E4060" s="64" t="s">
        <v>12104</v>
      </c>
    </row>
    <row r="4061" spans="1:5" ht="15" x14ac:dyDescent="0.2">
      <c r="A4061" s="60">
        <v>4060</v>
      </c>
      <c r="B4061" s="61">
        <v>18589</v>
      </c>
      <c r="C4061" s="66" t="s">
        <v>10324</v>
      </c>
      <c r="D4061" s="63">
        <v>60</v>
      </c>
      <c r="E4061" s="64" t="s">
        <v>13651</v>
      </c>
    </row>
    <row r="4062" spans="1:5" ht="15" x14ac:dyDescent="0.2">
      <c r="A4062" s="60">
        <v>4061</v>
      </c>
      <c r="B4062" s="61">
        <v>18726</v>
      </c>
      <c r="C4062" s="62" t="s">
        <v>10325</v>
      </c>
      <c r="D4062" s="63">
        <v>61</v>
      </c>
      <c r="E4062" s="64" t="s">
        <v>14951</v>
      </c>
    </row>
    <row r="4063" spans="1:5" ht="15" x14ac:dyDescent="0.2">
      <c r="A4063" s="60">
        <v>4062</v>
      </c>
      <c r="B4063" s="61">
        <v>18812</v>
      </c>
      <c r="C4063" s="62" t="s">
        <v>10326</v>
      </c>
      <c r="D4063" s="63">
        <v>62</v>
      </c>
      <c r="E4063" s="64" t="s">
        <v>14954</v>
      </c>
    </row>
    <row r="4064" spans="1:5" ht="15" x14ac:dyDescent="0.2">
      <c r="A4064" s="60">
        <v>4063</v>
      </c>
      <c r="B4064" s="61">
        <v>19025</v>
      </c>
      <c r="C4064" s="62" t="s">
        <v>10327</v>
      </c>
      <c r="D4064" s="63">
        <v>63</v>
      </c>
      <c r="E4064" s="65">
        <v>2</v>
      </c>
    </row>
    <row r="4065" spans="1:5" ht="15" x14ac:dyDescent="0.2">
      <c r="A4065" s="60">
        <v>4064</v>
      </c>
      <c r="B4065" s="61">
        <v>19167</v>
      </c>
      <c r="C4065" s="62" t="s">
        <v>11126</v>
      </c>
      <c r="D4065" s="63">
        <v>64</v>
      </c>
      <c r="E4065" s="64" t="s">
        <v>12136</v>
      </c>
    </row>
    <row r="4066" spans="1:5" ht="15" x14ac:dyDescent="0.2">
      <c r="A4066" s="60">
        <v>4065</v>
      </c>
      <c r="B4066" s="61">
        <v>19740</v>
      </c>
      <c r="C4066" s="62" t="s">
        <v>11127</v>
      </c>
      <c r="D4066" s="63">
        <v>65</v>
      </c>
      <c r="E4066" s="65">
        <v>2</v>
      </c>
    </row>
    <row r="4067" spans="1:5" ht="15" x14ac:dyDescent="0.2">
      <c r="A4067" s="60">
        <v>4066</v>
      </c>
      <c r="B4067" s="61">
        <v>19825</v>
      </c>
      <c r="C4067" s="62" t="s">
        <v>11128</v>
      </c>
      <c r="D4067" s="63">
        <v>66</v>
      </c>
      <c r="E4067" s="64" t="s">
        <v>13651</v>
      </c>
    </row>
    <row r="4068" spans="1:5" ht="15" x14ac:dyDescent="0.2">
      <c r="A4068" s="60">
        <v>4067</v>
      </c>
      <c r="B4068" s="61">
        <v>19874</v>
      </c>
      <c r="C4068" s="66" t="s">
        <v>11129</v>
      </c>
      <c r="D4068" s="63">
        <v>67</v>
      </c>
      <c r="E4068" s="64" t="s">
        <v>12138</v>
      </c>
    </row>
    <row r="4069" spans="1:5" ht="15" x14ac:dyDescent="0.2">
      <c r="A4069" s="60">
        <v>4068</v>
      </c>
      <c r="B4069" s="61">
        <v>19876</v>
      </c>
      <c r="C4069" s="62" t="s">
        <v>11130</v>
      </c>
      <c r="D4069" s="63">
        <v>68</v>
      </c>
      <c r="E4069" s="64" t="s">
        <v>13651</v>
      </c>
    </row>
    <row r="4070" spans="1:5" ht="15" x14ac:dyDescent="0.2">
      <c r="A4070" s="60">
        <v>4069</v>
      </c>
      <c r="B4070" s="61">
        <v>19888</v>
      </c>
      <c r="C4070" s="62" t="s">
        <v>11131</v>
      </c>
      <c r="D4070" s="63">
        <v>69</v>
      </c>
      <c r="E4070" s="64" t="s">
        <v>12138</v>
      </c>
    </row>
    <row r="4071" spans="1:5" ht="15" x14ac:dyDescent="0.2">
      <c r="A4071" s="60">
        <v>4070</v>
      </c>
      <c r="B4071" s="61">
        <v>19890</v>
      </c>
      <c r="C4071" s="62" t="s">
        <v>15386</v>
      </c>
      <c r="D4071" s="63">
        <v>70</v>
      </c>
      <c r="E4071" s="64" t="s">
        <v>12106</v>
      </c>
    </row>
    <row r="4072" spans="1:5" ht="15" x14ac:dyDescent="0.2">
      <c r="A4072" s="60">
        <v>4071</v>
      </c>
      <c r="B4072" s="61">
        <v>11217</v>
      </c>
      <c r="C4072" s="62" t="s">
        <v>15387</v>
      </c>
      <c r="D4072" s="63">
        <v>71</v>
      </c>
      <c r="E4072" s="65">
        <v>2</v>
      </c>
    </row>
    <row r="4073" spans="1:5" ht="15" x14ac:dyDescent="0.2">
      <c r="A4073" s="60">
        <v>4072</v>
      </c>
      <c r="B4073" s="61">
        <v>11221</v>
      </c>
      <c r="C4073" s="62" t="s">
        <v>15388</v>
      </c>
      <c r="D4073" s="63">
        <v>72</v>
      </c>
      <c r="E4073" s="64" t="s">
        <v>12144</v>
      </c>
    </row>
    <row r="4074" spans="1:5" ht="15" x14ac:dyDescent="0.2">
      <c r="A4074" s="60">
        <v>4073</v>
      </c>
      <c r="B4074" s="61">
        <v>11472</v>
      </c>
      <c r="C4074" s="62" t="s">
        <v>15389</v>
      </c>
      <c r="D4074" s="63">
        <v>73</v>
      </c>
      <c r="E4074" s="65">
        <v>3</v>
      </c>
    </row>
    <row r="4075" spans="1:5" ht="15" x14ac:dyDescent="0.2">
      <c r="A4075" s="60">
        <v>4074</v>
      </c>
      <c r="B4075" s="61">
        <v>12559</v>
      </c>
      <c r="C4075" s="62" t="s">
        <v>15390</v>
      </c>
      <c r="D4075" s="63">
        <v>74</v>
      </c>
      <c r="E4075" s="64" t="s">
        <v>12146</v>
      </c>
    </row>
    <row r="4076" spans="1:5" ht="15" x14ac:dyDescent="0.2">
      <c r="A4076" s="60">
        <v>4075</v>
      </c>
      <c r="B4076" s="61">
        <v>13482</v>
      </c>
      <c r="C4076" s="62" t="s">
        <v>15391</v>
      </c>
      <c r="D4076" s="63">
        <v>75</v>
      </c>
      <c r="E4076" s="64" t="s">
        <v>12106</v>
      </c>
    </row>
    <row r="4077" spans="1:5" ht="15" x14ac:dyDescent="0.2">
      <c r="A4077" s="60">
        <v>4076</v>
      </c>
      <c r="B4077" s="61">
        <v>13483</v>
      </c>
      <c r="C4077" s="62" t="s">
        <v>15392</v>
      </c>
      <c r="D4077" s="63">
        <v>76</v>
      </c>
      <c r="E4077" s="64" t="s">
        <v>14954</v>
      </c>
    </row>
    <row r="4078" spans="1:5" ht="15" x14ac:dyDescent="0.2">
      <c r="A4078" s="60">
        <v>4077</v>
      </c>
      <c r="B4078" s="61">
        <v>12484</v>
      </c>
      <c r="C4078" s="66" t="s">
        <v>15393</v>
      </c>
      <c r="D4078" s="63">
        <v>77</v>
      </c>
      <c r="E4078" s="64" t="s">
        <v>12151</v>
      </c>
    </row>
    <row r="4079" spans="1:5" ht="15" x14ac:dyDescent="0.2">
      <c r="A4079" s="60">
        <v>4078</v>
      </c>
      <c r="B4079" s="61">
        <v>13493</v>
      </c>
      <c r="C4079" s="66" t="s">
        <v>15394</v>
      </c>
      <c r="D4079" s="63">
        <v>78</v>
      </c>
      <c r="E4079" s="64" t="s">
        <v>13766</v>
      </c>
    </row>
    <row r="4080" spans="1:5" ht="15" x14ac:dyDescent="0.2">
      <c r="A4080" s="60">
        <v>4079</v>
      </c>
      <c r="B4080" s="61">
        <v>14671</v>
      </c>
      <c r="C4080" s="62" t="s">
        <v>15395</v>
      </c>
      <c r="D4080" s="63">
        <v>79</v>
      </c>
      <c r="E4080" s="64" t="s">
        <v>12146</v>
      </c>
    </row>
    <row r="4081" spans="1:5" ht="15" x14ac:dyDescent="0.2">
      <c r="A4081" s="60">
        <v>4080</v>
      </c>
      <c r="B4081" s="61">
        <v>14718</v>
      </c>
      <c r="C4081" s="62" t="s">
        <v>15396</v>
      </c>
      <c r="D4081" s="63">
        <v>80</v>
      </c>
      <c r="E4081" s="64" t="s">
        <v>14951</v>
      </c>
    </row>
    <row r="4082" spans="1:5" ht="15" x14ac:dyDescent="0.2">
      <c r="A4082" s="60">
        <v>4081</v>
      </c>
      <c r="B4082" s="61">
        <v>14719</v>
      </c>
      <c r="C4082" s="62" t="s">
        <v>15397</v>
      </c>
      <c r="D4082" s="63">
        <v>81</v>
      </c>
      <c r="E4082" s="69"/>
    </row>
    <row r="4083" spans="1:5" ht="15" x14ac:dyDescent="0.2">
      <c r="A4083" s="60">
        <v>4082</v>
      </c>
      <c r="B4083" s="61">
        <v>16676</v>
      </c>
      <c r="C4083" s="62" t="s">
        <v>15398</v>
      </c>
      <c r="D4083" s="63">
        <v>82</v>
      </c>
      <c r="E4083" s="69"/>
    </row>
    <row r="4084" spans="1:5" ht="15" x14ac:dyDescent="0.2">
      <c r="A4084" s="60">
        <v>4083</v>
      </c>
      <c r="B4084" s="61">
        <v>16779</v>
      </c>
      <c r="C4084" s="62" t="s">
        <v>15399</v>
      </c>
      <c r="D4084" s="63">
        <v>83</v>
      </c>
      <c r="E4084" s="64" t="s">
        <v>16741</v>
      </c>
    </row>
    <row r="4085" spans="1:5" ht="15" x14ac:dyDescent="0.2">
      <c r="A4085" s="60">
        <v>4084</v>
      </c>
      <c r="B4085" s="61">
        <v>16786</v>
      </c>
      <c r="C4085" s="62" t="s">
        <v>15400</v>
      </c>
      <c r="D4085" s="63">
        <v>84</v>
      </c>
      <c r="E4085" s="64" t="s">
        <v>12144</v>
      </c>
    </row>
    <row r="4086" spans="1:5" ht="15" x14ac:dyDescent="0.2">
      <c r="A4086" s="60">
        <v>4085</v>
      </c>
      <c r="B4086" s="61">
        <v>16891</v>
      </c>
      <c r="C4086" s="62" t="s">
        <v>15401</v>
      </c>
      <c r="D4086" s="63">
        <v>85</v>
      </c>
      <c r="E4086" s="64" t="s">
        <v>18355</v>
      </c>
    </row>
    <row r="4087" spans="1:5" ht="15" x14ac:dyDescent="0.2">
      <c r="A4087" s="60">
        <v>4086</v>
      </c>
      <c r="B4087" s="61">
        <v>16907</v>
      </c>
      <c r="C4087" s="62" t="s">
        <v>15402</v>
      </c>
      <c r="D4087" s="63">
        <v>86</v>
      </c>
      <c r="E4087" s="69"/>
    </row>
    <row r="4088" spans="1:5" ht="15" x14ac:dyDescent="0.2">
      <c r="A4088" s="60">
        <v>4087</v>
      </c>
      <c r="B4088" s="61">
        <v>16919</v>
      </c>
      <c r="C4088" s="62" t="s">
        <v>15403</v>
      </c>
      <c r="D4088" s="63">
        <v>87</v>
      </c>
      <c r="E4088" s="64" t="s">
        <v>12140</v>
      </c>
    </row>
    <row r="4089" spans="1:5" ht="15" x14ac:dyDescent="0.2">
      <c r="A4089" s="60">
        <v>4088</v>
      </c>
      <c r="B4089" s="61">
        <v>17519</v>
      </c>
      <c r="C4089" s="62" t="s">
        <v>15404</v>
      </c>
      <c r="D4089" s="63">
        <v>88</v>
      </c>
      <c r="E4089" s="64" t="s">
        <v>12146</v>
      </c>
    </row>
    <row r="4090" spans="1:5" ht="15" x14ac:dyDescent="0.2">
      <c r="A4090" s="60">
        <v>4089</v>
      </c>
      <c r="B4090" s="61">
        <v>17524</v>
      </c>
      <c r="C4090" s="62" t="s">
        <v>16603</v>
      </c>
      <c r="D4090" s="63">
        <v>89</v>
      </c>
      <c r="E4090" s="65">
        <v>1</v>
      </c>
    </row>
    <row r="4091" spans="1:5" ht="15" x14ac:dyDescent="0.2">
      <c r="A4091" s="60">
        <v>4090</v>
      </c>
      <c r="B4091" s="61">
        <v>17564</v>
      </c>
      <c r="C4091" s="62" t="s">
        <v>16604</v>
      </c>
      <c r="D4091" s="63">
        <v>90</v>
      </c>
      <c r="E4091" s="64" t="s">
        <v>14951</v>
      </c>
    </row>
    <row r="4092" spans="1:5" ht="15" x14ac:dyDescent="0.2">
      <c r="A4092" s="60">
        <v>4091</v>
      </c>
      <c r="B4092" s="61">
        <v>17566</v>
      </c>
      <c r="C4092" s="62" t="s">
        <v>16605</v>
      </c>
      <c r="D4092" s="63">
        <v>91</v>
      </c>
      <c r="E4092" s="65">
        <v>5</v>
      </c>
    </row>
    <row r="4093" spans="1:5" ht="15" x14ac:dyDescent="0.2">
      <c r="A4093" s="60">
        <v>4092</v>
      </c>
      <c r="B4093" s="61">
        <v>17568</v>
      </c>
      <c r="C4093" s="62" t="s">
        <v>16606</v>
      </c>
      <c r="D4093" s="63">
        <v>92</v>
      </c>
      <c r="E4093" s="64" t="s">
        <v>12151</v>
      </c>
    </row>
    <row r="4094" spans="1:5" ht="15" x14ac:dyDescent="0.2">
      <c r="A4094" s="60">
        <v>4093</v>
      </c>
      <c r="B4094" s="61">
        <v>18091</v>
      </c>
      <c r="C4094" s="62" t="s">
        <v>16607</v>
      </c>
      <c r="D4094" s="63">
        <v>93</v>
      </c>
      <c r="E4094" s="69"/>
    </row>
    <row r="4095" spans="1:5" ht="15" x14ac:dyDescent="0.2">
      <c r="A4095" s="60">
        <v>4094</v>
      </c>
      <c r="B4095" s="61">
        <v>18614</v>
      </c>
      <c r="C4095" s="62" t="s">
        <v>16608</v>
      </c>
      <c r="D4095" s="63">
        <v>94</v>
      </c>
      <c r="E4095" s="65">
        <v>3</v>
      </c>
    </row>
    <row r="4096" spans="1:5" ht="15" x14ac:dyDescent="0.2">
      <c r="A4096" s="60">
        <v>4095</v>
      </c>
      <c r="B4096" s="61">
        <v>18616</v>
      </c>
      <c r="C4096" s="62" t="s">
        <v>16609</v>
      </c>
      <c r="D4096" s="63">
        <v>95</v>
      </c>
      <c r="E4096" s="65">
        <v>3</v>
      </c>
    </row>
    <row r="4097" spans="1:5" ht="15" x14ac:dyDescent="0.2">
      <c r="A4097" s="60">
        <v>4096</v>
      </c>
      <c r="B4097" s="61">
        <v>18910</v>
      </c>
      <c r="C4097" s="62" t="s">
        <v>16610</v>
      </c>
      <c r="D4097" s="63">
        <v>96</v>
      </c>
      <c r="E4097" s="64" t="s">
        <v>12146</v>
      </c>
    </row>
    <row r="4098" spans="1:5" ht="15" x14ac:dyDescent="0.2">
      <c r="A4098" s="60">
        <v>4097</v>
      </c>
      <c r="B4098" s="61">
        <v>19090</v>
      </c>
      <c r="C4098" s="62" t="s">
        <v>16611</v>
      </c>
      <c r="D4098" s="63">
        <v>97</v>
      </c>
      <c r="E4098" s="64" t="s">
        <v>12146</v>
      </c>
    </row>
    <row r="4099" spans="1:5" ht="15" x14ac:dyDescent="0.2">
      <c r="A4099" s="60">
        <v>4098</v>
      </c>
      <c r="B4099" s="61">
        <v>19621</v>
      </c>
      <c r="C4099" s="62" t="s">
        <v>16612</v>
      </c>
      <c r="D4099" s="63">
        <v>98</v>
      </c>
      <c r="E4099" s="69"/>
    </row>
    <row r="4100" spans="1:5" ht="15" x14ac:dyDescent="0.2">
      <c r="A4100" s="60">
        <v>4099</v>
      </c>
      <c r="B4100" s="61">
        <v>19749</v>
      </c>
      <c r="C4100" s="62" t="s">
        <v>16613</v>
      </c>
      <c r="D4100" s="63">
        <v>99</v>
      </c>
      <c r="E4100" s="69"/>
    </row>
    <row r="4101" spans="1:5" ht="15" x14ac:dyDescent="0.2">
      <c r="A4101" s="60">
        <v>4100</v>
      </c>
      <c r="B4101" s="61">
        <v>19901</v>
      </c>
      <c r="C4101" s="62" t="s">
        <v>16614</v>
      </c>
      <c r="D4101" s="63">
        <v>100</v>
      </c>
      <c r="E4101" s="64" t="s">
        <v>13678</v>
      </c>
    </row>
    <row r="4102" spans="1:5" ht="15" x14ac:dyDescent="0.2">
      <c r="A4102" s="60">
        <v>4101</v>
      </c>
      <c r="B4102" s="61">
        <v>11442</v>
      </c>
      <c r="C4102" s="62" t="s">
        <v>16615</v>
      </c>
      <c r="D4102" s="63">
        <v>101</v>
      </c>
      <c r="E4102" s="64" t="s">
        <v>12156</v>
      </c>
    </row>
    <row r="4103" spans="1:5" ht="15" x14ac:dyDescent="0.2">
      <c r="A4103" s="60">
        <v>4102</v>
      </c>
      <c r="B4103" s="61">
        <v>11444</v>
      </c>
      <c r="C4103" s="62" t="s">
        <v>16616</v>
      </c>
      <c r="D4103" s="63">
        <v>102</v>
      </c>
      <c r="E4103" s="65">
        <v>3</v>
      </c>
    </row>
    <row r="4104" spans="1:5" ht="15" x14ac:dyDescent="0.2">
      <c r="A4104" s="60">
        <v>4103</v>
      </c>
      <c r="B4104" s="61">
        <v>11451</v>
      </c>
      <c r="C4104" s="62" t="s">
        <v>16617</v>
      </c>
      <c r="D4104" s="63">
        <v>103</v>
      </c>
      <c r="E4104" s="65">
        <v>3</v>
      </c>
    </row>
    <row r="4105" spans="1:5" ht="15" x14ac:dyDescent="0.2">
      <c r="A4105" s="60">
        <v>4104</v>
      </c>
      <c r="B4105" s="61">
        <v>11457</v>
      </c>
      <c r="C4105" s="62" t="s">
        <v>16618</v>
      </c>
      <c r="D4105" s="63">
        <v>104</v>
      </c>
      <c r="E4105" s="64" t="s">
        <v>14951</v>
      </c>
    </row>
    <row r="4106" spans="1:5" ht="15" x14ac:dyDescent="0.2">
      <c r="A4106" s="60">
        <v>4105</v>
      </c>
      <c r="B4106" s="61">
        <v>11462</v>
      </c>
      <c r="C4106" s="62" t="s">
        <v>16619</v>
      </c>
      <c r="D4106" s="63">
        <v>105</v>
      </c>
      <c r="E4106" s="64" t="s">
        <v>12106</v>
      </c>
    </row>
    <row r="4107" spans="1:5" ht="15" x14ac:dyDescent="0.2">
      <c r="A4107" s="60">
        <v>4106</v>
      </c>
      <c r="B4107" s="61">
        <v>13078</v>
      </c>
      <c r="C4107" s="62" t="s">
        <v>16620</v>
      </c>
      <c r="D4107" s="63">
        <v>106</v>
      </c>
      <c r="E4107" s="65">
        <v>5</v>
      </c>
    </row>
    <row r="4108" spans="1:5" ht="15" x14ac:dyDescent="0.2">
      <c r="A4108" s="60">
        <v>4107</v>
      </c>
      <c r="B4108" s="61">
        <v>17298</v>
      </c>
      <c r="C4108" s="62" t="s">
        <v>16621</v>
      </c>
      <c r="D4108" s="63">
        <v>107</v>
      </c>
      <c r="E4108" s="65">
        <v>3</v>
      </c>
    </row>
    <row r="4109" spans="1:5" ht="15" x14ac:dyDescent="0.2">
      <c r="A4109" s="60">
        <v>4108</v>
      </c>
      <c r="B4109" s="61">
        <v>10005</v>
      </c>
      <c r="C4109" s="62" t="s">
        <v>16622</v>
      </c>
      <c r="D4109" s="63">
        <v>1</v>
      </c>
      <c r="E4109" s="64" t="s">
        <v>12144</v>
      </c>
    </row>
    <row r="4110" spans="1:5" ht="15" x14ac:dyDescent="0.2">
      <c r="A4110" s="60">
        <v>4109</v>
      </c>
      <c r="B4110" s="61">
        <v>10007</v>
      </c>
      <c r="C4110" s="62" t="s">
        <v>16623</v>
      </c>
      <c r="D4110" s="63">
        <v>2</v>
      </c>
      <c r="E4110" s="64" t="s">
        <v>12144</v>
      </c>
    </row>
    <row r="4111" spans="1:5" ht="15" x14ac:dyDescent="0.2">
      <c r="A4111" s="60">
        <v>4110</v>
      </c>
      <c r="B4111" s="61">
        <v>10008</v>
      </c>
      <c r="C4111" s="62" t="s">
        <v>16624</v>
      </c>
      <c r="D4111" s="63">
        <v>3</v>
      </c>
      <c r="E4111" s="64" t="s">
        <v>12144</v>
      </c>
    </row>
    <row r="4112" spans="1:5" ht="15" x14ac:dyDescent="0.2">
      <c r="A4112" s="60">
        <v>4111</v>
      </c>
      <c r="B4112" s="61">
        <v>10010</v>
      </c>
      <c r="C4112" s="66" t="s">
        <v>16625</v>
      </c>
      <c r="D4112" s="63">
        <v>4</v>
      </c>
      <c r="E4112" s="64" t="s">
        <v>12106</v>
      </c>
    </row>
    <row r="4113" spans="1:5" ht="15" x14ac:dyDescent="0.2">
      <c r="A4113" s="60">
        <v>4112</v>
      </c>
      <c r="B4113" s="61">
        <v>10012</v>
      </c>
      <c r="C4113" s="66" t="s">
        <v>16626</v>
      </c>
      <c r="D4113" s="63">
        <v>5</v>
      </c>
      <c r="E4113" s="64" t="s">
        <v>12106</v>
      </c>
    </row>
    <row r="4114" spans="1:5" ht="15" x14ac:dyDescent="0.2">
      <c r="A4114" s="60">
        <v>4113</v>
      </c>
      <c r="B4114" s="61">
        <v>11149</v>
      </c>
      <c r="C4114" s="62" t="s">
        <v>15415</v>
      </c>
      <c r="D4114" s="63">
        <v>6</v>
      </c>
      <c r="E4114" s="64" t="s">
        <v>12140</v>
      </c>
    </row>
    <row r="4115" spans="1:5" ht="15" x14ac:dyDescent="0.2">
      <c r="A4115" s="60">
        <v>4114</v>
      </c>
      <c r="B4115" s="61">
        <v>11217</v>
      </c>
      <c r="C4115" s="62" t="s">
        <v>15416</v>
      </c>
      <c r="D4115" s="63">
        <v>7</v>
      </c>
      <c r="E4115" s="64" t="s">
        <v>12106</v>
      </c>
    </row>
    <row r="4116" spans="1:5" ht="15" x14ac:dyDescent="0.2">
      <c r="A4116" s="60">
        <v>4115</v>
      </c>
      <c r="B4116" s="61">
        <v>14238</v>
      </c>
      <c r="C4116" s="62" t="s">
        <v>15417</v>
      </c>
      <c r="D4116" s="63">
        <v>8</v>
      </c>
      <c r="E4116" s="64" t="s">
        <v>12146</v>
      </c>
    </row>
    <row r="4117" spans="1:5" ht="15" x14ac:dyDescent="0.2">
      <c r="A4117" s="60">
        <v>4116</v>
      </c>
      <c r="B4117" s="61">
        <v>14514</v>
      </c>
      <c r="C4117" s="62" t="s">
        <v>15418</v>
      </c>
      <c r="D4117" s="63">
        <v>9</v>
      </c>
      <c r="E4117" s="64" t="s">
        <v>14954</v>
      </c>
    </row>
    <row r="4118" spans="1:5" ht="15" x14ac:dyDescent="0.2">
      <c r="A4118" s="60">
        <v>4117</v>
      </c>
      <c r="B4118" s="61">
        <v>19780</v>
      </c>
      <c r="C4118" s="62" t="s">
        <v>15419</v>
      </c>
      <c r="D4118" s="63">
        <v>10</v>
      </c>
      <c r="E4118" s="64" t="s">
        <v>12106</v>
      </c>
    </row>
    <row r="4119" spans="1:5" ht="15" x14ac:dyDescent="0.2">
      <c r="A4119" s="60">
        <v>4118</v>
      </c>
      <c r="B4119" s="61">
        <v>10060</v>
      </c>
      <c r="C4119" s="66" t="s">
        <v>15420</v>
      </c>
      <c r="D4119" s="63">
        <v>1</v>
      </c>
      <c r="E4119" s="64" t="s">
        <v>12104</v>
      </c>
    </row>
    <row r="4120" spans="1:5" ht="15" x14ac:dyDescent="0.2">
      <c r="A4120" s="60">
        <v>4119</v>
      </c>
      <c r="B4120" s="61">
        <v>12624</v>
      </c>
      <c r="C4120" s="66" t="s">
        <v>15421</v>
      </c>
      <c r="D4120" s="63">
        <v>2</v>
      </c>
      <c r="E4120" s="64" t="s">
        <v>12104</v>
      </c>
    </row>
    <row r="4121" spans="1:5" ht="15" x14ac:dyDescent="0.2">
      <c r="A4121" s="60">
        <v>4120</v>
      </c>
      <c r="B4121" s="61">
        <v>16019</v>
      </c>
      <c r="C4121" s="62" t="s">
        <v>15422</v>
      </c>
      <c r="D4121" s="63">
        <v>3</v>
      </c>
      <c r="E4121" s="64" t="s">
        <v>12146</v>
      </c>
    </row>
    <row r="4122" spans="1:5" ht="15" x14ac:dyDescent="0.2">
      <c r="A4122" s="60">
        <v>4121</v>
      </c>
      <c r="B4122" s="61">
        <v>16925</v>
      </c>
      <c r="C4122" s="62" t="s">
        <v>15423</v>
      </c>
      <c r="D4122" s="63">
        <v>4</v>
      </c>
      <c r="E4122" s="64" t="s">
        <v>13647</v>
      </c>
    </row>
    <row r="4123" spans="1:5" ht="15" x14ac:dyDescent="0.2">
      <c r="A4123" s="60">
        <v>4122</v>
      </c>
      <c r="B4123" s="61">
        <v>18674</v>
      </c>
      <c r="C4123" s="62" t="s">
        <v>15424</v>
      </c>
      <c r="D4123" s="63">
        <v>5</v>
      </c>
      <c r="E4123" s="64" t="s">
        <v>14954</v>
      </c>
    </row>
    <row r="4124" spans="1:5" ht="15" x14ac:dyDescent="0.2">
      <c r="A4124" s="60">
        <v>4123</v>
      </c>
      <c r="B4124" s="61">
        <v>19091</v>
      </c>
      <c r="C4124" s="62" t="s">
        <v>15425</v>
      </c>
      <c r="D4124" s="63">
        <v>6</v>
      </c>
      <c r="E4124" s="64" t="s">
        <v>12140</v>
      </c>
    </row>
    <row r="4125" spans="1:5" ht="15" x14ac:dyDescent="0.2">
      <c r="A4125" s="60">
        <v>4124</v>
      </c>
      <c r="B4125" s="61">
        <v>19093</v>
      </c>
      <c r="C4125" s="62" t="s">
        <v>15426</v>
      </c>
      <c r="D4125" s="63">
        <v>7</v>
      </c>
      <c r="E4125" s="64" t="s">
        <v>12140</v>
      </c>
    </row>
    <row r="4126" spans="1:5" ht="15" x14ac:dyDescent="0.2">
      <c r="A4126" s="60">
        <v>4125</v>
      </c>
      <c r="B4126" s="61">
        <v>19469</v>
      </c>
      <c r="C4126" s="62" t="s">
        <v>15427</v>
      </c>
      <c r="D4126" s="63">
        <v>8</v>
      </c>
      <c r="E4126" s="64" t="s">
        <v>12140</v>
      </c>
    </row>
    <row r="4127" spans="1:5" ht="15" x14ac:dyDescent="0.2">
      <c r="A4127" s="60">
        <v>4126</v>
      </c>
      <c r="B4127" s="61">
        <v>19745</v>
      </c>
      <c r="C4127" s="62" t="s">
        <v>15428</v>
      </c>
      <c r="D4127" s="63">
        <v>9</v>
      </c>
      <c r="E4127" s="65">
        <v>2</v>
      </c>
    </row>
    <row r="4128" spans="1:5" ht="15" x14ac:dyDescent="0.2">
      <c r="A4128" s="60">
        <v>4127</v>
      </c>
      <c r="B4128" s="61">
        <v>19794</v>
      </c>
      <c r="C4128" s="62" t="s">
        <v>15429</v>
      </c>
      <c r="D4128" s="63">
        <v>10</v>
      </c>
      <c r="E4128" s="64" t="s">
        <v>12104</v>
      </c>
    </row>
    <row r="4129" spans="1:5" ht="15" x14ac:dyDescent="0.2">
      <c r="A4129" s="60">
        <v>4128</v>
      </c>
      <c r="B4129" s="61">
        <v>19823</v>
      </c>
      <c r="C4129" s="62" t="s">
        <v>15430</v>
      </c>
      <c r="D4129" s="63">
        <v>11</v>
      </c>
      <c r="E4129" s="64" t="s">
        <v>12159</v>
      </c>
    </row>
    <row r="4130" spans="1:5" ht="15" x14ac:dyDescent="0.2">
      <c r="A4130" s="60">
        <v>4129</v>
      </c>
      <c r="B4130" s="61">
        <v>19827</v>
      </c>
      <c r="C4130" s="62" t="s">
        <v>15431</v>
      </c>
      <c r="D4130" s="63">
        <v>12</v>
      </c>
      <c r="E4130" s="64" t="s">
        <v>12138</v>
      </c>
    </row>
    <row r="4131" spans="1:5" ht="15" x14ac:dyDescent="0.2">
      <c r="A4131" s="60">
        <v>4130</v>
      </c>
      <c r="B4131" s="61">
        <v>19832</v>
      </c>
      <c r="C4131" s="66" t="s">
        <v>15432</v>
      </c>
      <c r="D4131" s="63">
        <v>13</v>
      </c>
      <c r="E4131" s="64" t="s">
        <v>12104</v>
      </c>
    </row>
    <row r="4132" spans="1:5" ht="15" x14ac:dyDescent="0.2">
      <c r="A4132" s="60">
        <v>4131</v>
      </c>
      <c r="B4132" s="61">
        <v>19850</v>
      </c>
      <c r="C4132" s="62" t="s">
        <v>11525</v>
      </c>
      <c r="D4132" s="63">
        <v>14</v>
      </c>
      <c r="E4132" s="64" t="s">
        <v>12104</v>
      </c>
    </row>
    <row r="4133" spans="1:5" ht="15" x14ac:dyDescent="0.2">
      <c r="A4133" s="60">
        <v>4132</v>
      </c>
      <c r="B4133" s="61">
        <v>19872</v>
      </c>
      <c r="C4133" s="62" t="s">
        <v>14454</v>
      </c>
      <c r="D4133" s="63">
        <v>15</v>
      </c>
      <c r="E4133" s="64" t="s">
        <v>12104</v>
      </c>
    </row>
    <row r="4134" spans="1:5" ht="15" x14ac:dyDescent="0.2">
      <c r="A4134" s="60">
        <v>4133</v>
      </c>
      <c r="B4134" s="61">
        <v>19878</v>
      </c>
      <c r="C4134" s="62" t="s">
        <v>14455</v>
      </c>
      <c r="D4134" s="63">
        <v>16</v>
      </c>
      <c r="E4134" s="64" t="s">
        <v>12104</v>
      </c>
    </row>
    <row r="4135" spans="1:5" ht="15" x14ac:dyDescent="0.2">
      <c r="A4135" s="60">
        <v>4134</v>
      </c>
      <c r="B4135" s="61">
        <v>19880</v>
      </c>
      <c r="C4135" s="62" t="s">
        <v>14456</v>
      </c>
      <c r="D4135" s="63">
        <v>17</v>
      </c>
      <c r="E4135" s="64" t="s">
        <v>12104</v>
      </c>
    </row>
    <row r="4136" spans="1:5" ht="15" x14ac:dyDescent="0.2">
      <c r="A4136" s="60">
        <v>4135</v>
      </c>
      <c r="B4136" s="61">
        <v>19881</v>
      </c>
      <c r="C4136" s="62" t="s">
        <v>14457</v>
      </c>
      <c r="D4136" s="63">
        <v>18</v>
      </c>
      <c r="E4136" s="64" t="s">
        <v>12104</v>
      </c>
    </row>
    <row r="4137" spans="1:5" ht="15" x14ac:dyDescent="0.2">
      <c r="A4137" s="60">
        <v>4136</v>
      </c>
      <c r="B4137" s="61">
        <v>19883</v>
      </c>
      <c r="C4137" s="62" t="s">
        <v>14458</v>
      </c>
      <c r="D4137" s="63">
        <v>19</v>
      </c>
      <c r="E4137" s="64" t="s">
        <v>12104</v>
      </c>
    </row>
    <row r="4138" spans="1:5" ht="15" x14ac:dyDescent="0.2">
      <c r="A4138" s="60">
        <v>4137</v>
      </c>
      <c r="B4138" s="61">
        <v>19885</v>
      </c>
      <c r="C4138" s="62" t="s">
        <v>14459</v>
      </c>
      <c r="D4138" s="63">
        <v>20</v>
      </c>
      <c r="E4138" s="64" t="s">
        <v>12104</v>
      </c>
    </row>
    <row r="4139" spans="1:5" ht="15" x14ac:dyDescent="0.2">
      <c r="A4139" s="60">
        <v>4138</v>
      </c>
      <c r="B4139" s="61">
        <v>19887</v>
      </c>
      <c r="C4139" s="62" t="s">
        <v>14460</v>
      </c>
      <c r="D4139" s="63">
        <v>21</v>
      </c>
      <c r="E4139" s="64" t="s">
        <v>12104</v>
      </c>
    </row>
    <row r="4140" spans="1:5" ht="15" x14ac:dyDescent="0.2">
      <c r="A4140" s="60">
        <v>4139</v>
      </c>
      <c r="B4140" s="61">
        <v>10045</v>
      </c>
      <c r="C4140" s="62" t="s">
        <v>14461</v>
      </c>
      <c r="D4140" s="63">
        <v>1</v>
      </c>
      <c r="E4140" s="64" t="s">
        <v>14954</v>
      </c>
    </row>
    <row r="4141" spans="1:5" ht="15" x14ac:dyDescent="0.2">
      <c r="A4141" s="60">
        <v>4140</v>
      </c>
      <c r="B4141" s="61">
        <v>11513</v>
      </c>
      <c r="C4141" s="62" t="s">
        <v>14462</v>
      </c>
      <c r="D4141" s="63">
        <v>2</v>
      </c>
      <c r="E4141" s="64" t="s">
        <v>13647</v>
      </c>
    </row>
    <row r="4142" spans="1:5" ht="15" x14ac:dyDescent="0.2">
      <c r="A4142" s="60">
        <v>4141</v>
      </c>
      <c r="B4142" s="61">
        <v>12831</v>
      </c>
      <c r="C4142" s="62" t="s">
        <v>15624</v>
      </c>
      <c r="D4142" s="63">
        <v>3</v>
      </c>
      <c r="E4142" s="64" t="s">
        <v>12104</v>
      </c>
    </row>
    <row r="4143" spans="1:5" ht="15" x14ac:dyDescent="0.2">
      <c r="A4143" s="60">
        <v>4142</v>
      </c>
      <c r="B4143" s="61">
        <v>13024</v>
      </c>
      <c r="C4143" s="62" t="s">
        <v>14463</v>
      </c>
      <c r="D4143" s="63">
        <v>4</v>
      </c>
      <c r="E4143" s="64" t="s">
        <v>12159</v>
      </c>
    </row>
    <row r="4144" spans="1:5" ht="15" x14ac:dyDescent="0.2">
      <c r="A4144" s="60">
        <v>4143</v>
      </c>
      <c r="B4144" s="61">
        <v>13550</v>
      </c>
      <c r="C4144" s="62" t="s">
        <v>14464</v>
      </c>
      <c r="D4144" s="63">
        <v>5</v>
      </c>
      <c r="E4144" s="65">
        <v>2</v>
      </c>
    </row>
    <row r="4145" spans="1:5" ht="15" x14ac:dyDescent="0.2">
      <c r="A4145" s="60">
        <v>4144</v>
      </c>
      <c r="B4145" s="61">
        <v>13635</v>
      </c>
      <c r="C4145" s="62" t="s">
        <v>14465</v>
      </c>
      <c r="D4145" s="63">
        <v>6</v>
      </c>
      <c r="E4145" s="64" t="s">
        <v>12146</v>
      </c>
    </row>
    <row r="4146" spans="1:5" ht="15" x14ac:dyDescent="0.2">
      <c r="A4146" s="60">
        <v>4145</v>
      </c>
      <c r="B4146" s="61">
        <v>14210</v>
      </c>
      <c r="C4146" s="62" t="s">
        <v>14466</v>
      </c>
      <c r="D4146" s="63">
        <v>7</v>
      </c>
      <c r="E4146" s="64" t="s">
        <v>13766</v>
      </c>
    </row>
    <row r="4147" spans="1:5" ht="15" x14ac:dyDescent="0.2">
      <c r="A4147" s="60">
        <v>4146</v>
      </c>
      <c r="B4147" s="61">
        <v>14290</v>
      </c>
      <c r="C4147" s="62" t="s">
        <v>14467</v>
      </c>
      <c r="D4147" s="63">
        <v>8</v>
      </c>
      <c r="E4147" s="64" t="s">
        <v>12140</v>
      </c>
    </row>
    <row r="4148" spans="1:5" ht="15" x14ac:dyDescent="0.2">
      <c r="A4148" s="60">
        <v>4147</v>
      </c>
      <c r="B4148" s="61">
        <v>14974</v>
      </c>
      <c r="C4148" s="62" t="s">
        <v>14468</v>
      </c>
      <c r="D4148" s="63">
        <v>9</v>
      </c>
      <c r="E4148" s="64" t="s">
        <v>11001</v>
      </c>
    </row>
    <row r="4149" spans="1:5" ht="15" x14ac:dyDescent="0.2">
      <c r="A4149" s="60">
        <v>4148</v>
      </c>
      <c r="B4149" s="61">
        <v>15645</v>
      </c>
      <c r="C4149" s="62" t="s">
        <v>14469</v>
      </c>
      <c r="D4149" s="63">
        <v>10</v>
      </c>
      <c r="E4149" s="64" t="s">
        <v>12146</v>
      </c>
    </row>
    <row r="4150" spans="1:5" ht="15" x14ac:dyDescent="0.2">
      <c r="A4150" s="60">
        <v>4149</v>
      </c>
      <c r="B4150" s="61">
        <v>16379</v>
      </c>
      <c r="C4150" s="62" t="s">
        <v>14470</v>
      </c>
      <c r="D4150" s="63">
        <v>11</v>
      </c>
      <c r="E4150" s="64" t="s">
        <v>12140</v>
      </c>
    </row>
    <row r="4151" spans="1:5" ht="15" x14ac:dyDescent="0.2">
      <c r="A4151" s="60">
        <v>4150</v>
      </c>
      <c r="B4151" s="61">
        <v>16950</v>
      </c>
      <c r="C4151" s="62" t="s">
        <v>14471</v>
      </c>
      <c r="D4151" s="63">
        <v>12</v>
      </c>
      <c r="E4151" s="64" t="s">
        <v>12142</v>
      </c>
    </row>
    <row r="4152" spans="1:5" ht="15" x14ac:dyDescent="0.2">
      <c r="A4152" s="60">
        <v>4151</v>
      </c>
      <c r="B4152" s="61">
        <v>16971</v>
      </c>
      <c r="C4152" s="62" t="s">
        <v>12297</v>
      </c>
      <c r="D4152" s="63">
        <v>13</v>
      </c>
      <c r="E4152" s="64" t="s">
        <v>12144</v>
      </c>
    </row>
    <row r="4153" spans="1:5" ht="15" x14ac:dyDescent="0.2">
      <c r="A4153" s="60">
        <v>4152</v>
      </c>
      <c r="B4153" s="61">
        <v>17263</v>
      </c>
      <c r="C4153" s="62" t="s">
        <v>11649</v>
      </c>
      <c r="D4153" s="63">
        <v>14</v>
      </c>
      <c r="E4153" s="65">
        <v>2</v>
      </c>
    </row>
    <row r="4154" spans="1:5" ht="15" x14ac:dyDescent="0.2">
      <c r="A4154" s="60">
        <v>4153</v>
      </c>
      <c r="B4154" s="61">
        <v>17265</v>
      </c>
      <c r="C4154" s="66" t="s">
        <v>11650</v>
      </c>
      <c r="D4154" s="63">
        <v>15</v>
      </c>
      <c r="E4154" s="65">
        <v>2</v>
      </c>
    </row>
    <row r="4155" spans="1:5" ht="15" x14ac:dyDescent="0.2">
      <c r="A4155" s="60">
        <v>4154</v>
      </c>
      <c r="B4155" s="61">
        <v>18307</v>
      </c>
      <c r="C4155" s="62" t="s">
        <v>11651</v>
      </c>
      <c r="D4155" s="63">
        <v>16</v>
      </c>
      <c r="E4155" s="64" t="s">
        <v>14954</v>
      </c>
    </row>
    <row r="4156" spans="1:5" ht="15" x14ac:dyDescent="0.2">
      <c r="A4156" s="60">
        <v>4155</v>
      </c>
      <c r="B4156" s="61">
        <v>19005</v>
      </c>
      <c r="C4156" s="62" t="s">
        <v>11652</v>
      </c>
      <c r="D4156" s="63">
        <v>17</v>
      </c>
      <c r="E4156" s="64" t="s">
        <v>12142</v>
      </c>
    </row>
    <row r="4157" spans="1:5" ht="15" x14ac:dyDescent="0.2">
      <c r="A4157" s="60">
        <v>4156</v>
      </c>
      <c r="B4157" s="61">
        <v>19937</v>
      </c>
      <c r="C4157" s="62" t="s">
        <v>11653</v>
      </c>
      <c r="D4157" s="63">
        <v>18</v>
      </c>
      <c r="E4157" s="64" t="s">
        <v>14951</v>
      </c>
    </row>
    <row r="4158" spans="1:5" ht="15" x14ac:dyDescent="0.2">
      <c r="A4158" s="60">
        <v>4157</v>
      </c>
      <c r="B4158" s="61">
        <v>11500</v>
      </c>
      <c r="C4158" s="62" t="s">
        <v>11654</v>
      </c>
      <c r="D4158" s="63">
        <v>19</v>
      </c>
      <c r="E4158" s="64" t="s">
        <v>12159</v>
      </c>
    </row>
    <row r="4159" spans="1:5" ht="15" x14ac:dyDescent="0.2">
      <c r="A4159" s="60">
        <v>4158</v>
      </c>
      <c r="B4159" s="61">
        <v>11631</v>
      </c>
      <c r="C4159" s="62" t="s">
        <v>11655</v>
      </c>
      <c r="D4159" s="63">
        <v>20</v>
      </c>
      <c r="E4159" s="64" t="s">
        <v>11050</v>
      </c>
    </row>
    <row r="4160" spans="1:5" ht="15" x14ac:dyDescent="0.2">
      <c r="A4160" s="60">
        <v>4159</v>
      </c>
      <c r="B4160" s="61">
        <v>11672</v>
      </c>
      <c r="C4160" s="62" t="s">
        <v>11656</v>
      </c>
      <c r="D4160" s="63">
        <v>21</v>
      </c>
      <c r="E4160" s="64" t="s">
        <v>12106</v>
      </c>
    </row>
    <row r="4161" spans="1:5" ht="15" x14ac:dyDescent="0.2">
      <c r="A4161" s="60">
        <v>4160</v>
      </c>
      <c r="B4161" s="61">
        <v>11741</v>
      </c>
      <c r="C4161" s="62" t="s">
        <v>11657</v>
      </c>
      <c r="D4161" s="63">
        <v>22</v>
      </c>
      <c r="E4161" s="64" t="s">
        <v>12104</v>
      </c>
    </row>
    <row r="4162" spans="1:5" ht="15" x14ac:dyDescent="0.2">
      <c r="A4162" s="60">
        <v>4161</v>
      </c>
      <c r="B4162" s="61">
        <v>12889</v>
      </c>
      <c r="C4162" s="62" t="s">
        <v>11658</v>
      </c>
      <c r="D4162" s="63">
        <v>23</v>
      </c>
      <c r="E4162" s="64" t="s">
        <v>12144</v>
      </c>
    </row>
    <row r="4163" spans="1:5" ht="15" x14ac:dyDescent="0.2">
      <c r="A4163" s="60">
        <v>4162</v>
      </c>
      <c r="B4163" s="61">
        <v>13115</v>
      </c>
      <c r="C4163" s="62" t="s">
        <v>11659</v>
      </c>
      <c r="D4163" s="63">
        <v>24</v>
      </c>
      <c r="E4163" s="64" t="s">
        <v>12104</v>
      </c>
    </row>
    <row r="4164" spans="1:5" ht="15" x14ac:dyDescent="0.2">
      <c r="A4164" s="60">
        <v>4163</v>
      </c>
      <c r="B4164" s="61">
        <v>13134</v>
      </c>
      <c r="C4164" s="62" t="s">
        <v>11660</v>
      </c>
      <c r="D4164" s="63">
        <v>25</v>
      </c>
      <c r="E4164" s="64" t="s">
        <v>12138</v>
      </c>
    </row>
    <row r="4165" spans="1:5" ht="15" x14ac:dyDescent="0.2">
      <c r="A4165" s="60">
        <v>4164</v>
      </c>
      <c r="B4165" s="61">
        <v>14541</v>
      </c>
      <c r="C4165" s="62" t="s">
        <v>14553</v>
      </c>
      <c r="D4165" s="63">
        <v>26</v>
      </c>
      <c r="E4165" s="64" t="s">
        <v>12159</v>
      </c>
    </row>
    <row r="4166" spans="1:5" ht="15" x14ac:dyDescent="0.2">
      <c r="A4166" s="60">
        <v>4165</v>
      </c>
      <c r="B4166" s="61">
        <v>14792</v>
      </c>
      <c r="C4166" s="62" t="s">
        <v>14554</v>
      </c>
      <c r="D4166" s="63">
        <v>27</v>
      </c>
      <c r="E4166" s="64" t="s">
        <v>12138</v>
      </c>
    </row>
    <row r="4167" spans="1:5" ht="15" x14ac:dyDescent="0.2">
      <c r="A4167" s="60">
        <v>4166</v>
      </c>
      <c r="B4167" s="61">
        <v>14803</v>
      </c>
      <c r="C4167" s="62" t="s">
        <v>14555</v>
      </c>
      <c r="D4167" s="63">
        <v>28</v>
      </c>
      <c r="E4167" s="64" t="s">
        <v>12104</v>
      </c>
    </row>
    <row r="4168" spans="1:5" ht="15" x14ac:dyDescent="0.2">
      <c r="A4168" s="60">
        <v>4167</v>
      </c>
      <c r="B4168" s="61">
        <v>14807</v>
      </c>
      <c r="C4168" s="66" t="s">
        <v>14556</v>
      </c>
      <c r="D4168" s="63">
        <v>29</v>
      </c>
      <c r="E4168" s="64" t="s">
        <v>12106</v>
      </c>
    </row>
    <row r="4169" spans="1:5" ht="15" x14ac:dyDescent="0.2">
      <c r="A4169" s="60">
        <v>4168</v>
      </c>
      <c r="B4169" s="61">
        <v>15129</v>
      </c>
      <c r="C4169" s="62" t="s">
        <v>13087</v>
      </c>
      <c r="D4169" s="63">
        <v>30</v>
      </c>
      <c r="E4169" s="64" t="s">
        <v>12151</v>
      </c>
    </row>
    <row r="4170" spans="1:5" ht="15" x14ac:dyDescent="0.2">
      <c r="A4170" s="60">
        <v>4169</v>
      </c>
      <c r="B4170" s="61">
        <v>15131</v>
      </c>
      <c r="C4170" s="62" t="s">
        <v>13088</v>
      </c>
      <c r="D4170" s="63">
        <v>31</v>
      </c>
      <c r="E4170" s="64" t="s">
        <v>12104</v>
      </c>
    </row>
    <row r="4171" spans="1:5" ht="15" x14ac:dyDescent="0.2">
      <c r="A4171" s="60">
        <v>4170</v>
      </c>
      <c r="B4171" s="61">
        <v>16153</v>
      </c>
      <c r="C4171" s="62" t="s">
        <v>13089</v>
      </c>
      <c r="D4171" s="63">
        <v>32</v>
      </c>
      <c r="E4171" s="64" t="s">
        <v>13721</v>
      </c>
    </row>
    <row r="4172" spans="1:5" ht="15" x14ac:dyDescent="0.2">
      <c r="A4172" s="60">
        <v>4171</v>
      </c>
      <c r="B4172" s="61">
        <v>16201</v>
      </c>
      <c r="C4172" s="62" t="s">
        <v>13090</v>
      </c>
      <c r="D4172" s="63">
        <v>33</v>
      </c>
      <c r="E4172" s="64" t="s">
        <v>12106</v>
      </c>
    </row>
    <row r="4173" spans="1:5" ht="15" x14ac:dyDescent="0.2">
      <c r="A4173" s="60">
        <v>4172</v>
      </c>
      <c r="B4173" s="61">
        <v>16203</v>
      </c>
      <c r="C4173" s="62" t="s">
        <v>13091</v>
      </c>
      <c r="D4173" s="63">
        <v>34</v>
      </c>
      <c r="E4173" s="64" t="s">
        <v>12151</v>
      </c>
    </row>
    <row r="4174" spans="1:5" ht="15" x14ac:dyDescent="0.2">
      <c r="A4174" s="60">
        <v>4173</v>
      </c>
      <c r="B4174" s="61">
        <v>16342</v>
      </c>
      <c r="C4174" s="62" t="s">
        <v>13092</v>
      </c>
      <c r="D4174" s="63">
        <v>35</v>
      </c>
      <c r="E4174" s="64" t="s">
        <v>12146</v>
      </c>
    </row>
    <row r="4175" spans="1:5" ht="15" x14ac:dyDescent="0.2">
      <c r="A4175" s="60">
        <v>4174</v>
      </c>
      <c r="B4175" s="61">
        <v>16377</v>
      </c>
      <c r="C4175" s="62" t="s">
        <v>13093</v>
      </c>
      <c r="D4175" s="63">
        <v>36</v>
      </c>
      <c r="E4175" s="64" t="s">
        <v>12104</v>
      </c>
    </row>
    <row r="4176" spans="1:5" ht="15" x14ac:dyDescent="0.2">
      <c r="A4176" s="60">
        <v>4175</v>
      </c>
      <c r="B4176" s="61">
        <v>16486</v>
      </c>
      <c r="C4176" s="62" t="s">
        <v>13094</v>
      </c>
      <c r="D4176" s="63">
        <v>37</v>
      </c>
      <c r="E4176" s="64" t="s">
        <v>13766</v>
      </c>
    </row>
    <row r="4177" spans="1:5" ht="15" x14ac:dyDescent="0.2">
      <c r="A4177" s="60">
        <v>4176</v>
      </c>
      <c r="B4177" s="61">
        <v>16823</v>
      </c>
      <c r="C4177" s="62" t="s">
        <v>16166</v>
      </c>
      <c r="D4177" s="63">
        <v>38</v>
      </c>
      <c r="E4177" s="65">
        <v>3</v>
      </c>
    </row>
    <row r="4178" spans="1:5" ht="15" x14ac:dyDescent="0.2">
      <c r="A4178" s="60">
        <v>4177</v>
      </c>
      <c r="B4178" s="61">
        <v>17310</v>
      </c>
      <c r="C4178" s="62" t="s">
        <v>16167</v>
      </c>
      <c r="D4178" s="63">
        <v>39</v>
      </c>
      <c r="E4178" s="64" t="s">
        <v>12159</v>
      </c>
    </row>
    <row r="4179" spans="1:5" ht="15" x14ac:dyDescent="0.2">
      <c r="A4179" s="60">
        <v>4178</v>
      </c>
      <c r="B4179" s="61">
        <v>17312</v>
      </c>
      <c r="C4179" s="62" t="s">
        <v>16168</v>
      </c>
      <c r="D4179" s="63">
        <v>40</v>
      </c>
      <c r="E4179" s="64" t="s">
        <v>12138</v>
      </c>
    </row>
    <row r="4180" spans="1:5" ht="15" x14ac:dyDescent="0.2">
      <c r="A4180" s="60">
        <v>4179</v>
      </c>
      <c r="B4180" s="61">
        <v>18065</v>
      </c>
      <c r="C4180" s="62" t="s">
        <v>16169</v>
      </c>
      <c r="D4180" s="63">
        <v>41</v>
      </c>
      <c r="E4180" s="64" t="s">
        <v>12153</v>
      </c>
    </row>
    <row r="4181" spans="1:5" ht="15" x14ac:dyDescent="0.2">
      <c r="A4181" s="60">
        <v>4180</v>
      </c>
      <c r="B4181" s="61">
        <v>18863</v>
      </c>
      <c r="C4181" s="62" t="s">
        <v>16170</v>
      </c>
      <c r="D4181" s="63">
        <v>42</v>
      </c>
      <c r="E4181" s="64" t="s">
        <v>12019</v>
      </c>
    </row>
    <row r="4182" spans="1:5" ht="15" x14ac:dyDescent="0.2">
      <c r="A4182" s="60">
        <v>4181</v>
      </c>
      <c r="B4182" s="61">
        <v>19186</v>
      </c>
      <c r="C4182" s="62" t="s">
        <v>16171</v>
      </c>
      <c r="D4182" s="63">
        <v>43</v>
      </c>
      <c r="E4182" s="64" t="s">
        <v>12019</v>
      </c>
    </row>
    <row r="4183" spans="1:5" ht="15" x14ac:dyDescent="0.2">
      <c r="A4183" s="60">
        <v>4182</v>
      </c>
      <c r="B4183" s="61">
        <v>19201</v>
      </c>
      <c r="C4183" s="62" t="s">
        <v>16172</v>
      </c>
      <c r="D4183" s="63">
        <v>44</v>
      </c>
      <c r="E4183" s="64" t="s">
        <v>12106</v>
      </c>
    </row>
    <row r="4184" spans="1:5" ht="15" x14ac:dyDescent="0.2">
      <c r="A4184" s="60">
        <v>4183</v>
      </c>
      <c r="B4184" s="61">
        <v>19222</v>
      </c>
      <c r="C4184" s="62" t="s">
        <v>16173</v>
      </c>
      <c r="D4184" s="63">
        <v>45</v>
      </c>
      <c r="E4184" s="64" t="s">
        <v>14951</v>
      </c>
    </row>
    <row r="4185" spans="1:5" ht="15" x14ac:dyDescent="0.2">
      <c r="A4185" s="60">
        <v>4184</v>
      </c>
      <c r="B4185" s="61">
        <v>19459</v>
      </c>
      <c r="C4185" s="62" t="s">
        <v>16174</v>
      </c>
      <c r="D4185" s="63">
        <v>46</v>
      </c>
      <c r="E4185" s="64" t="s">
        <v>11050</v>
      </c>
    </row>
    <row r="4186" spans="1:5" ht="15" x14ac:dyDescent="0.2">
      <c r="A4186" s="60">
        <v>4185</v>
      </c>
      <c r="B4186" s="61">
        <v>19477</v>
      </c>
      <c r="C4186" s="62" t="s">
        <v>16175</v>
      </c>
      <c r="D4186" s="63">
        <v>47</v>
      </c>
      <c r="E4186" s="64" t="s">
        <v>12151</v>
      </c>
    </row>
    <row r="4187" spans="1:5" ht="15" x14ac:dyDescent="0.2">
      <c r="A4187" s="60">
        <v>4186</v>
      </c>
      <c r="B4187" s="61">
        <v>19515</v>
      </c>
      <c r="C4187" s="62" t="s">
        <v>16176</v>
      </c>
      <c r="D4187" s="63">
        <v>48</v>
      </c>
      <c r="E4187" s="64" t="s">
        <v>12151</v>
      </c>
    </row>
    <row r="4188" spans="1:5" ht="15" x14ac:dyDescent="0.2">
      <c r="A4188" s="60">
        <v>4187</v>
      </c>
      <c r="B4188" s="61">
        <v>19649</v>
      </c>
      <c r="C4188" s="62" t="s">
        <v>16177</v>
      </c>
      <c r="D4188" s="63">
        <v>49</v>
      </c>
      <c r="E4188" s="65">
        <v>3</v>
      </c>
    </row>
    <row r="4189" spans="1:5" ht="15" x14ac:dyDescent="0.2">
      <c r="A4189" s="60">
        <v>4188</v>
      </c>
      <c r="B4189" s="61">
        <v>11278</v>
      </c>
      <c r="C4189" s="62" t="s">
        <v>16178</v>
      </c>
      <c r="D4189" s="63">
        <v>50</v>
      </c>
      <c r="E4189" s="64" t="s">
        <v>13647</v>
      </c>
    </row>
    <row r="4190" spans="1:5" ht="15" x14ac:dyDescent="0.2">
      <c r="A4190" s="60">
        <v>4189</v>
      </c>
      <c r="B4190" s="61">
        <v>14889</v>
      </c>
      <c r="C4190" s="62" t="s">
        <v>16179</v>
      </c>
      <c r="D4190" s="63">
        <v>51</v>
      </c>
      <c r="E4190" s="64" t="s">
        <v>13647</v>
      </c>
    </row>
    <row r="4191" spans="1:5" ht="15" x14ac:dyDescent="0.2">
      <c r="A4191" s="60">
        <v>4190</v>
      </c>
      <c r="B4191" s="61">
        <v>16544</v>
      </c>
      <c r="C4191" s="62" t="s">
        <v>16180</v>
      </c>
      <c r="D4191" s="63">
        <v>52</v>
      </c>
      <c r="E4191" s="64" t="s">
        <v>12146</v>
      </c>
    </row>
    <row r="4192" spans="1:5" ht="15" x14ac:dyDescent="0.2">
      <c r="A4192" s="60">
        <v>4191</v>
      </c>
      <c r="B4192" s="61">
        <v>16546</v>
      </c>
      <c r="C4192" s="62" t="s">
        <v>16181</v>
      </c>
      <c r="D4192" s="63">
        <v>53</v>
      </c>
      <c r="E4192" s="64" t="s">
        <v>10885</v>
      </c>
    </row>
    <row r="4193" spans="1:5" ht="15" x14ac:dyDescent="0.2">
      <c r="A4193" s="60">
        <v>4192</v>
      </c>
      <c r="B4193" s="61">
        <v>16548</v>
      </c>
      <c r="C4193" s="62" t="s">
        <v>17273</v>
      </c>
      <c r="D4193" s="63">
        <v>54</v>
      </c>
      <c r="E4193" s="64" t="s">
        <v>10885</v>
      </c>
    </row>
    <row r="4194" spans="1:5" ht="15" x14ac:dyDescent="0.2">
      <c r="A4194" s="60">
        <v>4193</v>
      </c>
      <c r="B4194" s="61">
        <v>16550</v>
      </c>
      <c r="C4194" s="62" t="s">
        <v>17274</v>
      </c>
      <c r="D4194" s="63">
        <v>55</v>
      </c>
      <c r="E4194" s="64" t="s">
        <v>14951</v>
      </c>
    </row>
    <row r="4195" spans="1:5" ht="15" x14ac:dyDescent="0.2">
      <c r="A4195" s="60">
        <v>4194</v>
      </c>
      <c r="B4195" s="61">
        <v>16554</v>
      </c>
      <c r="C4195" s="62" t="s">
        <v>17275</v>
      </c>
      <c r="D4195" s="63">
        <v>56</v>
      </c>
      <c r="E4195" s="64" t="s">
        <v>12156</v>
      </c>
    </row>
    <row r="4196" spans="1:5" ht="15" x14ac:dyDescent="0.2">
      <c r="A4196" s="60">
        <v>4195</v>
      </c>
      <c r="B4196" s="61">
        <v>16560</v>
      </c>
      <c r="C4196" s="62" t="s">
        <v>17276</v>
      </c>
      <c r="D4196" s="63">
        <v>57</v>
      </c>
      <c r="E4196" s="64" t="s">
        <v>11001</v>
      </c>
    </row>
    <row r="4197" spans="1:5" ht="15" x14ac:dyDescent="0.2">
      <c r="A4197" s="60">
        <v>4196</v>
      </c>
      <c r="B4197" s="61">
        <v>16562</v>
      </c>
      <c r="C4197" s="66" t="s">
        <v>17277</v>
      </c>
      <c r="D4197" s="63">
        <v>58</v>
      </c>
      <c r="E4197" s="64" t="s">
        <v>12159</v>
      </c>
    </row>
    <row r="4198" spans="1:5" ht="15" x14ac:dyDescent="0.2">
      <c r="A4198" s="60">
        <v>4197</v>
      </c>
      <c r="B4198" s="61">
        <v>16564</v>
      </c>
      <c r="C4198" s="62" t="s">
        <v>17278</v>
      </c>
      <c r="D4198" s="63">
        <v>59</v>
      </c>
      <c r="E4198" s="64" t="s">
        <v>10885</v>
      </c>
    </row>
    <row r="4199" spans="1:5" ht="15" x14ac:dyDescent="0.2">
      <c r="A4199" s="60">
        <v>4198</v>
      </c>
      <c r="B4199" s="61">
        <v>16566</v>
      </c>
      <c r="C4199" s="62" t="s">
        <v>17279</v>
      </c>
      <c r="D4199" s="63">
        <v>60</v>
      </c>
      <c r="E4199" s="64" t="s">
        <v>12104</v>
      </c>
    </row>
    <row r="4200" spans="1:5" ht="15" x14ac:dyDescent="0.2">
      <c r="A4200" s="60">
        <v>4199</v>
      </c>
      <c r="B4200" s="61">
        <v>16572</v>
      </c>
      <c r="C4200" s="62" t="s">
        <v>17280</v>
      </c>
      <c r="D4200" s="63">
        <v>61</v>
      </c>
      <c r="E4200" s="64" t="s">
        <v>12140</v>
      </c>
    </row>
    <row r="4201" spans="1:5" ht="15" x14ac:dyDescent="0.2">
      <c r="A4201" s="60">
        <v>4200</v>
      </c>
      <c r="B4201" s="61">
        <v>16573</v>
      </c>
      <c r="C4201" s="62" t="s">
        <v>17281</v>
      </c>
      <c r="D4201" s="63">
        <v>62</v>
      </c>
      <c r="E4201" s="64" t="s">
        <v>12104</v>
      </c>
    </row>
    <row r="4202" spans="1:5" ht="15" x14ac:dyDescent="0.2">
      <c r="A4202" s="60">
        <v>4201</v>
      </c>
      <c r="B4202" s="61">
        <v>16577</v>
      </c>
      <c r="C4202" s="62" t="s">
        <v>17282</v>
      </c>
      <c r="D4202" s="63">
        <v>63</v>
      </c>
      <c r="E4202" s="64" t="s">
        <v>12106</v>
      </c>
    </row>
    <row r="4203" spans="1:5" ht="15" x14ac:dyDescent="0.2">
      <c r="A4203" s="60">
        <v>4202</v>
      </c>
      <c r="B4203" s="61">
        <v>11284</v>
      </c>
      <c r="C4203" s="62" t="s">
        <v>17283</v>
      </c>
      <c r="D4203" s="63">
        <v>64</v>
      </c>
      <c r="E4203" s="64" t="s">
        <v>12142</v>
      </c>
    </row>
    <row r="4204" spans="1:5" ht="15" x14ac:dyDescent="0.2">
      <c r="A4204" s="60">
        <v>4203</v>
      </c>
      <c r="B4204" s="61">
        <v>13517</v>
      </c>
      <c r="C4204" s="62" t="s">
        <v>17284</v>
      </c>
      <c r="D4204" s="63">
        <v>65</v>
      </c>
      <c r="E4204" s="65">
        <v>3</v>
      </c>
    </row>
    <row r="4205" spans="1:5" ht="15" x14ac:dyDescent="0.2">
      <c r="A4205" s="60">
        <v>4204</v>
      </c>
      <c r="B4205" s="61">
        <v>13519</v>
      </c>
      <c r="C4205" s="62" t="s">
        <v>17285</v>
      </c>
      <c r="D4205" s="63">
        <v>66</v>
      </c>
      <c r="E4205" s="65">
        <v>3</v>
      </c>
    </row>
    <row r="4206" spans="1:5" ht="15" x14ac:dyDescent="0.2">
      <c r="A4206" s="60">
        <v>4205</v>
      </c>
      <c r="B4206" s="61">
        <v>13521</v>
      </c>
      <c r="C4206" s="62" t="s">
        <v>17286</v>
      </c>
      <c r="D4206" s="63">
        <v>67</v>
      </c>
      <c r="E4206" s="64" t="s">
        <v>12104</v>
      </c>
    </row>
    <row r="4207" spans="1:5" ht="15" x14ac:dyDescent="0.2">
      <c r="A4207" s="60">
        <v>4206</v>
      </c>
      <c r="B4207" s="61">
        <v>13525</v>
      </c>
      <c r="C4207" s="62" t="s">
        <v>17287</v>
      </c>
      <c r="D4207" s="63">
        <v>68</v>
      </c>
      <c r="E4207" s="64" t="s">
        <v>12104</v>
      </c>
    </row>
    <row r="4208" spans="1:5" ht="15" x14ac:dyDescent="0.2">
      <c r="A4208" s="60">
        <v>4207</v>
      </c>
      <c r="B4208" s="61">
        <v>13536</v>
      </c>
      <c r="C4208" s="62" t="s">
        <v>17288</v>
      </c>
      <c r="D4208" s="63">
        <v>69</v>
      </c>
      <c r="E4208" s="64" t="s">
        <v>12106</v>
      </c>
    </row>
    <row r="4209" spans="1:5" ht="15" x14ac:dyDescent="0.2">
      <c r="A4209" s="60">
        <v>4208</v>
      </c>
      <c r="B4209" s="61">
        <v>13552</v>
      </c>
      <c r="C4209" s="62" t="s">
        <v>17289</v>
      </c>
      <c r="D4209" s="63">
        <v>70</v>
      </c>
      <c r="E4209" s="65">
        <v>2</v>
      </c>
    </row>
    <row r="4210" spans="1:5" ht="15" x14ac:dyDescent="0.2">
      <c r="A4210" s="60">
        <v>4209</v>
      </c>
      <c r="B4210" s="61">
        <v>13571</v>
      </c>
      <c r="C4210" s="62" t="s">
        <v>17290</v>
      </c>
      <c r="D4210" s="63">
        <v>71</v>
      </c>
      <c r="E4210" s="64" t="s">
        <v>13709</v>
      </c>
    </row>
    <row r="4211" spans="1:5" ht="15" x14ac:dyDescent="0.2">
      <c r="A4211" s="60">
        <v>4210</v>
      </c>
      <c r="B4211" s="61">
        <v>13629</v>
      </c>
      <c r="C4211" s="66" t="s">
        <v>17291</v>
      </c>
      <c r="D4211" s="63">
        <v>72</v>
      </c>
      <c r="E4211" s="64" t="s">
        <v>14951</v>
      </c>
    </row>
    <row r="4212" spans="1:5" ht="15" x14ac:dyDescent="0.2">
      <c r="A4212" s="60">
        <v>4211</v>
      </c>
      <c r="B4212" s="61">
        <v>13642</v>
      </c>
      <c r="C4212" s="66" t="s">
        <v>17292</v>
      </c>
      <c r="D4212" s="63">
        <v>73</v>
      </c>
      <c r="E4212" s="64" t="s">
        <v>14951</v>
      </c>
    </row>
    <row r="4213" spans="1:5" ht="15" x14ac:dyDescent="0.2">
      <c r="A4213" s="60">
        <v>4212</v>
      </c>
      <c r="B4213" s="61">
        <v>13745</v>
      </c>
      <c r="C4213" s="62" t="s">
        <v>10942</v>
      </c>
      <c r="D4213" s="63">
        <v>74</v>
      </c>
      <c r="E4213" s="64" t="s">
        <v>12144</v>
      </c>
    </row>
    <row r="4214" spans="1:5" ht="15" x14ac:dyDescent="0.2">
      <c r="A4214" s="60">
        <v>4213</v>
      </c>
      <c r="B4214" s="61">
        <v>13763</v>
      </c>
      <c r="C4214" s="62" t="s">
        <v>17293</v>
      </c>
      <c r="D4214" s="63">
        <v>75</v>
      </c>
      <c r="E4214" s="64" t="s">
        <v>12140</v>
      </c>
    </row>
    <row r="4215" spans="1:5" ht="15" x14ac:dyDescent="0.2">
      <c r="A4215" s="60">
        <v>4214</v>
      </c>
      <c r="B4215" s="61">
        <v>13779</v>
      </c>
      <c r="C4215" s="62" t="s">
        <v>17294</v>
      </c>
      <c r="D4215" s="63">
        <v>76</v>
      </c>
      <c r="E4215" s="64" t="s">
        <v>14951</v>
      </c>
    </row>
    <row r="4216" spans="1:5" ht="15" x14ac:dyDescent="0.2">
      <c r="A4216" s="60">
        <v>4215</v>
      </c>
      <c r="B4216" s="61">
        <v>13806</v>
      </c>
      <c r="C4216" s="62" t="s">
        <v>17295</v>
      </c>
      <c r="D4216" s="63">
        <v>77</v>
      </c>
      <c r="E4216" s="65">
        <v>3</v>
      </c>
    </row>
    <row r="4217" spans="1:5" ht="15" x14ac:dyDescent="0.2">
      <c r="A4217" s="60">
        <v>4216</v>
      </c>
      <c r="B4217" s="61">
        <v>13807</v>
      </c>
      <c r="C4217" s="62" t="s">
        <v>17296</v>
      </c>
      <c r="D4217" s="63">
        <v>78</v>
      </c>
      <c r="E4217" s="64" t="s">
        <v>12104</v>
      </c>
    </row>
    <row r="4218" spans="1:5" ht="15" x14ac:dyDescent="0.2">
      <c r="A4218" s="60">
        <v>4217</v>
      </c>
      <c r="B4218" s="61">
        <v>13809</v>
      </c>
      <c r="C4218" s="66" t="s">
        <v>17297</v>
      </c>
      <c r="D4218" s="63">
        <v>79</v>
      </c>
      <c r="E4218" s="64" t="s">
        <v>14951</v>
      </c>
    </row>
    <row r="4219" spans="1:5" ht="15" x14ac:dyDescent="0.2">
      <c r="A4219" s="60">
        <v>4218</v>
      </c>
      <c r="B4219" s="61">
        <v>13825</v>
      </c>
      <c r="C4219" s="62" t="s">
        <v>17298</v>
      </c>
      <c r="D4219" s="63">
        <v>80</v>
      </c>
      <c r="E4219" s="64" t="s">
        <v>12144</v>
      </c>
    </row>
    <row r="4220" spans="1:5" ht="15" x14ac:dyDescent="0.2">
      <c r="A4220" s="60">
        <v>4219</v>
      </c>
      <c r="B4220" s="61">
        <v>13851</v>
      </c>
      <c r="C4220" s="62" t="s">
        <v>17299</v>
      </c>
      <c r="D4220" s="63">
        <v>81</v>
      </c>
      <c r="E4220" s="64" t="s">
        <v>10434</v>
      </c>
    </row>
    <row r="4221" spans="1:5" ht="15" x14ac:dyDescent="0.2">
      <c r="A4221" s="60">
        <v>4220</v>
      </c>
      <c r="B4221" s="61">
        <v>13903</v>
      </c>
      <c r="C4221" s="62" t="s">
        <v>17300</v>
      </c>
      <c r="D4221" s="63">
        <v>82</v>
      </c>
      <c r="E4221" s="64" t="s">
        <v>12140</v>
      </c>
    </row>
    <row r="4222" spans="1:5" ht="15" x14ac:dyDescent="0.2">
      <c r="A4222" s="60">
        <v>4221</v>
      </c>
      <c r="B4222" s="61">
        <v>13933</v>
      </c>
      <c r="C4222" s="66" t="s">
        <v>17301</v>
      </c>
      <c r="D4222" s="63">
        <v>83</v>
      </c>
      <c r="E4222" s="64" t="s">
        <v>12146</v>
      </c>
    </row>
    <row r="4223" spans="1:5" ht="15" x14ac:dyDescent="0.2">
      <c r="A4223" s="60">
        <v>4222</v>
      </c>
      <c r="B4223" s="61">
        <v>14006</v>
      </c>
      <c r="C4223" s="66" t="s">
        <v>17302</v>
      </c>
      <c r="D4223" s="63">
        <v>84</v>
      </c>
      <c r="E4223" s="64" t="s">
        <v>14951</v>
      </c>
    </row>
    <row r="4224" spans="1:5" ht="15" x14ac:dyDescent="0.2">
      <c r="A4224" s="60">
        <v>4223</v>
      </c>
      <c r="B4224" s="61">
        <v>14059</v>
      </c>
      <c r="C4224" s="62" t="s">
        <v>17303</v>
      </c>
      <c r="D4224" s="63">
        <v>85</v>
      </c>
      <c r="E4224" s="64" t="s">
        <v>12159</v>
      </c>
    </row>
    <row r="4225" spans="1:5" ht="15" x14ac:dyDescent="0.2">
      <c r="A4225" s="60">
        <v>4224</v>
      </c>
      <c r="B4225" s="61">
        <v>14133</v>
      </c>
      <c r="C4225" s="62" t="s">
        <v>17304</v>
      </c>
      <c r="D4225" s="63">
        <v>86</v>
      </c>
      <c r="E4225" s="64" t="s">
        <v>12159</v>
      </c>
    </row>
    <row r="4226" spans="1:5" ht="15" x14ac:dyDescent="0.2">
      <c r="A4226" s="60">
        <v>4225</v>
      </c>
      <c r="B4226" s="61">
        <v>14255</v>
      </c>
      <c r="C4226" s="62" t="s">
        <v>17305</v>
      </c>
      <c r="D4226" s="63">
        <v>87</v>
      </c>
      <c r="E4226" s="64" t="s">
        <v>12159</v>
      </c>
    </row>
    <row r="4227" spans="1:5" ht="15" x14ac:dyDescent="0.2">
      <c r="A4227" s="60">
        <v>4226</v>
      </c>
      <c r="B4227" s="61">
        <v>14317</v>
      </c>
      <c r="C4227" s="62" t="s">
        <v>17306</v>
      </c>
      <c r="D4227" s="63">
        <v>88</v>
      </c>
      <c r="E4227" s="64" t="s">
        <v>12159</v>
      </c>
    </row>
    <row r="4228" spans="1:5" ht="15" x14ac:dyDescent="0.2">
      <c r="A4228" s="60">
        <v>4227</v>
      </c>
      <c r="B4228" s="61">
        <v>14362</v>
      </c>
      <c r="C4228" s="62" t="s">
        <v>17307</v>
      </c>
      <c r="D4228" s="63">
        <v>89</v>
      </c>
      <c r="E4228" s="64" t="s">
        <v>12140</v>
      </c>
    </row>
    <row r="4229" spans="1:5" ht="15" x14ac:dyDescent="0.2">
      <c r="A4229" s="60">
        <v>4228</v>
      </c>
      <c r="B4229" s="61">
        <v>15133</v>
      </c>
      <c r="C4229" s="62" t="s">
        <v>17308</v>
      </c>
      <c r="D4229" s="63">
        <v>90</v>
      </c>
      <c r="E4229" s="64" t="s">
        <v>13647</v>
      </c>
    </row>
    <row r="4230" spans="1:5" ht="15" x14ac:dyDescent="0.2">
      <c r="A4230" s="60">
        <v>4229</v>
      </c>
      <c r="B4230" s="61">
        <v>16519</v>
      </c>
      <c r="C4230" s="62" t="s">
        <v>17309</v>
      </c>
      <c r="D4230" s="63">
        <v>91</v>
      </c>
      <c r="E4230" s="64" t="s">
        <v>13651</v>
      </c>
    </row>
    <row r="4231" spans="1:5" ht="15" x14ac:dyDescent="0.2">
      <c r="A4231" s="60">
        <v>4230</v>
      </c>
      <c r="B4231" s="61">
        <v>16531</v>
      </c>
      <c r="C4231" s="62" t="s">
        <v>11714</v>
      </c>
      <c r="D4231" s="63">
        <v>92</v>
      </c>
      <c r="E4231" s="64" t="s">
        <v>10576</v>
      </c>
    </row>
    <row r="4232" spans="1:5" ht="15" x14ac:dyDescent="0.2">
      <c r="A4232" s="60">
        <v>4231</v>
      </c>
      <c r="B4232" s="61">
        <v>16570</v>
      </c>
      <c r="C4232" s="66" t="s">
        <v>17310</v>
      </c>
      <c r="D4232" s="63">
        <v>93</v>
      </c>
      <c r="E4232" s="64" t="s">
        <v>13651</v>
      </c>
    </row>
    <row r="4233" spans="1:5" ht="15" x14ac:dyDescent="0.2">
      <c r="A4233" s="60">
        <v>4232</v>
      </c>
      <c r="B4233" s="61">
        <v>11745</v>
      </c>
      <c r="C4233" s="62" t="s">
        <v>17311</v>
      </c>
      <c r="D4233" s="63">
        <v>94</v>
      </c>
      <c r="E4233" s="64" t="s">
        <v>12106</v>
      </c>
    </row>
    <row r="4234" spans="1:5" ht="15" x14ac:dyDescent="0.2">
      <c r="A4234" s="60">
        <v>4233</v>
      </c>
      <c r="B4234" s="61">
        <v>12893</v>
      </c>
      <c r="C4234" s="62" t="s">
        <v>17312</v>
      </c>
      <c r="D4234" s="63">
        <v>95</v>
      </c>
      <c r="E4234" s="64" t="s">
        <v>13647</v>
      </c>
    </row>
    <row r="4235" spans="1:5" ht="15" x14ac:dyDescent="0.2">
      <c r="A4235" s="60">
        <v>4234</v>
      </c>
      <c r="B4235" s="61">
        <v>16346</v>
      </c>
      <c r="C4235" s="62" t="s">
        <v>17313</v>
      </c>
      <c r="D4235" s="63">
        <v>96</v>
      </c>
      <c r="E4235" s="64" t="s">
        <v>12159</v>
      </c>
    </row>
    <row r="4236" spans="1:5" ht="15" x14ac:dyDescent="0.2">
      <c r="A4236" s="60">
        <v>4235</v>
      </c>
      <c r="B4236" s="61">
        <v>17893</v>
      </c>
      <c r="C4236" s="62" t="s">
        <v>17314</v>
      </c>
      <c r="D4236" s="63">
        <v>97</v>
      </c>
      <c r="E4236" s="64" t="s">
        <v>12142</v>
      </c>
    </row>
    <row r="4237" spans="1:5" ht="15" x14ac:dyDescent="0.2">
      <c r="A4237" s="60">
        <v>4236</v>
      </c>
      <c r="B4237" s="61">
        <v>19971</v>
      </c>
      <c r="C4237" s="62" t="s">
        <v>17315</v>
      </c>
      <c r="D4237" s="63">
        <v>98</v>
      </c>
      <c r="E4237" s="64" t="s">
        <v>12151</v>
      </c>
    </row>
    <row r="4238" spans="1:5" ht="15" x14ac:dyDescent="0.2">
      <c r="A4238" s="60">
        <v>4237</v>
      </c>
      <c r="B4238" s="61">
        <v>11990</v>
      </c>
      <c r="C4238" s="62" t="s">
        <v>17316</v>
      </c>
      <c r="D4238" s="63">
        <v>1</v>
      </c>
      <c r="E4238" s="64" t="s">
        <v>13766</v>
      </c>
    </row>
    <row r="4239" spans="1:5" ht="15" x14ac:dyDescent="0.2">
      <c r="A4239" s="60">
        <v>4238</v>
      </c>
      <c r="B4239" s="61">
        <v>11993</v>
      </c>
      <c r="C4239" s="62" t="s">
        <v>17317</v>
      </c>
      <c r="D4239" s="63">
        <v>2</v>
      </c>
      <c r="E4239" s="64" t="s">
        <v>12106</v>
      </c>
    </row>
    <row r="4240" spans="1:5" ht="15" x14ac:dyDescent="0.2">
      <c r="A4240" s="60">
        <v>4239</v>
      </c>
      <c r="B4240" s="61">
        <v>11995</v>
      </c>
      <c r="C4240" s="62" t="s">
        <v>16202</v>
      </c>
      <c r="D4240" s="63">
        <v>3</v>
      </c>
      <c r="E4240" s="64" t="s">
        <v>13766</v>
      </c>
    </row>
    <row r="4241" spans="1:5" ht="15" x14ac:dyDescent="0.2">
      <c r="A4241" s="60">
        <v>4240</v>
      </c>
      <c r="B4241" s="61">
        <v>12859</v>
      </c>
      <c r="C4241" s="62" t="s">
        <v>16203</v>
      </c>
      <c r="D4241" s="63">
        <v>4</v>
      </c>
      <c r="E4241" s="65">
        <v>5</v>
      </c>
    </row>
    <row r="4242" spans="1:5" ht="15" x14ac:dyDescent="0.2">
      <c r="A4242" s="60">
        <v>4241</v>
      </c>
      <c r="B4242" s="61">
        <v>12880</v>
      </c>
      <c r="C4242" s="62" t="s">
        <v>16204</v>
      </c>
      <c r="D4242" s="63">
        <v>5</v>
      </c>
      <c r="E4242" s="65">
        <v>4</v>
      </c>
    </row>
    <row r="4243" spans="1:5" ht="15" x14ac:dyDescent="0.2">
      <c r="A4243" s="60">
        <v>4242</v>
      </c>
      <c r="B4243" s="61">
        <v>13003</v>
      </c>
      <c r="C4243" s="62" t="s">
        <v>16205</v>
      </c>
      <c r="D4243" s="63">
        <v>6</v>
      </c>
      <c r="E4243" s="64" t="s">
        <v>12138</v>
      </c>
    </row>
    <row r="4244" spans="1:5" ht="15" x14ac:dyDescent="0.2">
      <c r="A4244" s="60">
        <v>4243</v>
      </c>
      <c r="B4244" s="61">
        <v>13330</v>
      </c>
      <c r="C4244" s="62" t="s">
        <v>16206</v>
      </c>
      <c r="D4244" s="63">
        <v>7</v>
      </c>
      <c r="E4244" s="65">
        <v>2</v>
      </c>
    </row>
    <row r="4245" spans="1:5" ht="15" x14ac:dyDescent="0.2">
      <c r="A4245" s="60">
        <v>4244</v>
      </c>
      <c r="B4245" s="61">
        <v>13497</v>
      </c>
      <c r="C4245" s="62" t="s">
        <v>16207</v>
      </c>
      <c r="D4245" s="63">
        <v>8</v>
      </c>
      <c r="E4245" s="64" t="s">
        <v>12106</v>
      </c>
    </row>
    <row r="4246" spans="1:5" ht="15" x14ac:dyDescent="0.2">
      <c r="A4246" s="60">
        <v>4245</v>
      </c>
      <c r="B4246" s="61">
        <v>14491</v>
      </c>
      <c r="C4246" s="62" t="s">
        <v>16208</v>
      </c>
      <c r="D4246" s="63">
        <v>9</v>
      </c>
      <c r="E4246" s="64" t="s">
        <v>13651</v>
      </c>
    </row>
    <row r="4247" spans="1:5" ht="15" x14ac:dyDescent="0.2">
      <c r="A4247" s="60">
        <v>4246</v>
      </c>
      <c r="B4247" s="61">
        <v>14675</v>
      </c>
      <c r="C4247" s="62" t="s">
        <v>16209</v>
      </c>
      <c r="D4247" s="63">
        <v>10</v>
      </c>
      <c r="E4247" s="64" t="s">
        <v>12159</v>
      </c>
    </row>
    <row r="4248" spans="1:5" ht="15" x14ac:dyDescent="0.2">
      <c r="A4248" s="60">
        <v>4247</v>
      </c>
      <c r="B4248" s="61">
        <v>14683</v>
      </c>
      <c r="C4248" s="62" t="s">
        <v>16210</v>
      </c>
      <c r="D4248" s="63">
        <v>11</v>
      </c>
      <c r="E4248" s="64" t="s">
        <v>12159</v>
      </c>
    </row>
    <row r="4249" spans="1:5" ht="15" x14ac:dyDescent="0.2">
      <c r="A4249" s="60">
        <v>4248</v>
      </c>
      <c r="B4249" s="61">
        <v>14685</v>
      </c>
      <c r="C4249" s="62" t="s">
        <v>16211</v>
      </c>
      <c r="D4249" s="63">
        <v>12</v>
      </c>
      <c r="E4249" s="64" t="s">
        <v>12146</v>
      </c>
    </row>
    <row r="4250" spans="1:5" ht="15" x14ac:dyDescent="0.2">
      <c r="A4250" s="60">
        <v>4249</v>
      </c>
      <c r="B4250" s="61">
        <v>14686</v>
      </c>
      <c r="C4250" s="62" t="s">
        <v>16212</v>
      </c>
      <c r="D4250" s="63">
        <v>13</v>
      </c>
      <c r="E4250" s="65">
        <v>2</v>
      </c>
    </row>
    <row r="4251" spans="1:5" ht="15" x14ac:dyDescent="0.2">
      <c r="A4251" s="60">
        <v>4250</v>
      </c>
      <c r="B4251" s="61">
        <v>14688</v>
      </c>
      <c r="C4251" s="62" t="s">
        <v>16213</v>
      </c>
      <c r="D4251" s="63">
        <v>14</v>
      </c>
      <c r="E4251" s="64" t="s">
        <v>12106</v>
      </c>
    </row>
    <row r="4252" spans="1:5" ht="15" x14ac:dyDescent="0.2">
      <c r="A4252" s="60">
        <v>4251</v>
      </c>
      <c r="B4252" s="61">
        <v>14690</v>
      </c>
      <c r="C4252" s="62" t="s">
        <v>16214</v>
      </c>
      <c r="D4252" s="63">
        <v>15</v>
      </c>
      <c r="E4252" s="64" t="s">
        <v>13766</v>
      </c>
    </row>
    <row r="4253" spans="1:5" ht="15" x14ac:dyDescent="0.2">
      <c r="A4253" s="60">
        <v>4252</v>
      </c>
      <c r="B4253" s="61">
        <v>14694</v>
      </c>
      <c r="C4253" s="62" t="s">
        <v>16215</v>
      </c>
      <c r="D4253" s="63">
        <v>16</v>
      </c>
      <c r="E4253" s="64" t="s">
        <v>13647</v>
      </c>
    </row>
    <row r="4254" spans="1:5" ht="15" x14ac:dyDescent="0.2">
      <c r="A4254" s="60">
        <v>4253</v>
      </c>
      <c r="B4254" s="61">
        <v>14698</v>
      </c>
      <c r="C4254" s="62" t="s">
        <v>16216</v>
      </c>
      <c r="D4254" s="63">
        <v>17</v>
      </c>
      <c r="E4254" s="64" t="s">
        <v>13647</v>
      </c>
    </row>
    <row r="4255" spans="1:5" ht="15" x14ac:dyDescent="0.2">
      <c r="A4255" s="60">
        <v>4254</v>
      </c>
      <c r="B4255" s="61">
        <v>14761</v>
      </c>
      <c r="C4255" s="62" t="s">
        <v>16217</v>
      </c>
      <c r="D4255" s="63">
        <v>18</v>
      </c>
      <c r="E4255" s="64" t="s">
        <v>13651</v>
      </c>
    </row>
    <row r="4256" spans="1:5" ht="15" x14ac:dyDescent="0.2">
      <c r="A4256" s="60">
        <v>4255</v>
      </c>
      <c r="B4256" s="61">
        <v>15373</v>
      </c>
      <c r="C4256" s="62" t="s">
        <v>16218</v>
      </c>
      <c r="D4256" s="63">
        <v>19</v>
      </c>
      <c r="E4256" s="64" t="s">
        <v>12106</v>
      </c>
    </row>
    <row r="4257" spans="1:5" ht="15" x14ac:dyDescent="0.2">
      <c r="A4257" s="60">
        <v>4256</v>
      </c>
      <c r="B4257" s="61">
        <v>15434</v>
      </c>
      <c r="C4257" s="62" t="s">
        <v>16219</v>
      </c>
      <c r="D4257" s="63">
        <v>20</v>
      </c>
      <c r="E4257" s="64" t="s">
        <v>12140</v>
      </c>
    </row>
    <row r="4258" spans="1:5" ht="15" x14ac:dyDescent="0.2">
      <c r="A4258" s="60">
        <v>4257</v>
      </c>
      <c r="B4258" s="61">
        <v>15450</v>
      </c>
      <c r="C4258" s="62" t="s">
        <v>16220</v>
      </c>
      <c r="D4258" s="63">
        <v>21</v>
      </c>
      <c r="E4258" s="64" t="s">
        <v>13766</v>
      </c>
    </row>
    <row r="4259" spans="1:5" ht="15" x14ac:dyDescent="0.2">
      <c r="A4259" s="60">
        <v>4258</v>
      </c>
      <c r="B4259" s="61">
        <v>16290</v>
      </c>
      <c r="C4259" s="62" t="s">
        <v>16221</v>
      </c>
      <c r="D4259" s="63">
        <v>22</v>
      </c>
      <c r="E4259" s="64" t="s">
        <v>13766</v>
      </c>
    </row>
    <row r="4260" spans="1:5" ht="15" x14ac:dyDescent="0.2">
      <c r="A4260" s="60">
        <v>4259</v>
      </c>
      <c r="B4260" s="61">
        <v>16407</v>
      </c>
      <c r="C4260" s="62" t="s">
        <v>16222</v>
      </c>
      <c r="D4260" s="63">
        <v>23</v>
      </c>
      <c r="E4260" s="64" t="s">
        <v>14954</v>
      </c>
    </row>
    <row r="4261" spans="1:5" ht="15" x14ac:dyDescent="0.2">
      <c r="A4261" s="60">
        <v>4260</v>
      </c>
      <c r="B4261" s="61">
        <v>16953</v>
      </c>
      <c r="C4261" s="62" t="s">
        <v>16223</v>
      </c>
      <c r="D4261" s="63">
        <v>24</v>
      </c>
      <c r="E4261" s="64" t="s">
        <v>12136</v>
      </c>
    </row>
    <row r="4262" spans="1:5" ht="15" x14ac:dyDescent="0.2">
      <c r="A4262" s="60">
        <v>4261</v>
      </c>
      <c r="B4262" s="61">
        <v>16957</v>
      </c>
      <c r="C4262" s="62" t="s">
        <v>16224</v>
      </c>
      <c r="D4262" s="63">
        <v>25</v>
      </c>
      <c r="E4262" s="64" t="s">
        <v>12138</v>
      </c>
    </row>
    <row r="4263" spans="1:5" ht="15" x14ac:dyDescent="0.2">
      <c r="A4263" s="60">
        <v>4262</v>
      </c>
      <c r="B4263" s="61">
        <v>16959</v>
      </c>
      <c r="C4263" s="62" t="s">
        <v>16225</v>
      </c>
      <c r="D4263" s="63">
        <v>26</v>
      </c>
      <c r="E4263" s="64" t="s">
        <v>12106</v>
      </c>
    </row>
    <row r="4264" spans="1:5" ht="15" x14ac:dyDescent="0.2">
      <c r="A4264" s="60">
        <v>4263</v>
      </c>
      <c r="B4264" s="61">
        <v>16965</v>
      </c>
      <c r="C4264" s="62" t="s">
        <v>16226</v>
      </c>
      <c r="D4264" s="63">
        <v>27</v>
      </c>
      <c r="E4264" s="64" t="s">
        <v>12138</v>
      </c>
    </row>
    <row r="4265" spans="1:5" ht="15" x14ac:dyDescent="0.2">
      <c r="A4265" s="60">
        <v>4264</v>
      </c>
      <c r="B4265" s="61">
        <v>16966</v>
      </c>
      <c r="C4265" s="62" t="s">
        <v>16227</v>
      </c>
      <c r="D4265" s="63">
        <v>28</v>
      </c>
      <c r="E4265" s="64" t="s">
        <v>12104</v>
      </c>
    </row>
    <row r="4266" spans="1:5" ht="15" x14ac:dyDescent="0.2">
      <c r="A4266" s="60">
        <v>4265</v>
      </c>
      <c r="B4266" s="61">
        <v>17250</v>
      </c>
      <c r="C4266" s="62" t="s">
        <v>16228</v>
      </c>
      <c r="D4266" s="63">
        <v>29</v>
      </c>
      <c r="E4266" s="64" t="s">
        <v>14951</v>
      </c>
    </row>
    <row r="4267" spans="1:5" ht="15" x14ac:dyDescent="0.2">
      <c r="A4267" s="60">
        <v>4266</v>
      </c>
      <c r="B4267" s="61">
        <v>17596</v>
      </c>
      <c r="C4267" s="62" t="s">
        <v>15140</v>
      </c>
      <c r="D4267" s="63">
        <v>30</v>
      </c>
      <c r="E4267" s="65">
        <v>3</v>
      </c>
    </row>
    <row r="4268" spans="1:5" ht="15" x14ac:dyDescent="0.2">
      <c r="A4268" s="60">
        <v>4267</v>
      </c>
      <c r="B4268" s="61">
        <v>17687</v>
      </c>
      <c r="C4268" s="62" t="s">
        <v>15141</v>
      </c>
      <c r="D4268" s="63">
        <v>31</v>
      </c>
      <c r="E4268" s="64" t="s">
        <v>12136</v>
      </c>
    </row>
    <row r="4269" spans="1:5" ht="15" x14ac:dyDescent="0.2">
      <c r="A4269" s="60">
        <v>4268</v>
      </c>
      <c r="B4269" s="61">
        <v>17733</v>
      </c>
      <c r="C4269" s="62" t="s">
        <v>15142</v>
      </c>
      <c r="D4269" s="63">
        <v>32</v>
      </c>
      <c r="E4269" s="64" t="s">
        <v>12136</v>
      </c>
    </row>
    <row r="4270" spans="1:5" ht="15" x14ac:dyDescent="0.2">
      <c r="A4270" s="60">
        <v>4269</v>
      </c>
      <c r="B4270" s="61">
        <v>17922</v>
      </c>
      <c r="C4270" s="62" t="s">
        <v>15143</v>
      </c>
      <c r="D4270" s="63">
        <v>33</v>
      </c>
      <c r="E4270" s="64" t="s">
        <v>13766</v>
      </c>
    </row>
    <row r="4271" spans="1:5" ht="15" x14ac:dyDescent="0.2">
      <c r="A4271" s="60">
        <v>4270</v>
      </c>
      <c r="B4271" s="61">
        <v>18207</v>
      </c>
      <c r="C4271" s="62" t="s">
        <v>15144</v>
      </c>
      <c r="D4271" s="63">
        <v>34</v>
      </c>
      <c r="E4271" s="64" t="s">
        <v>12136</v>
      </c>
    </row>
    <row r="4272" spans="1:5" ht="15" x14ac:dyDescent="0.2">
      <c r="A4272" s="60">
        <v>4271</v>
      </c>
      <c r="B4272" s="61">
        <v>18977</v>
      </c>
      <c r="C4272" s="62" t="s">
        <v>15145</v>
      </c>
      <c r="D4272" s="63">
        <v>35</v>
      </c>
      <c r="E4272" s="64" t="s">
        <v>13647</v>
      </c>
    </row>
    <row r="4273" spans="1:5" ht="15" x14ac:dyDescent="0.2">
      <c r="A4273" s="60">
        <v>4272</v>
      </c>
      <c r="B4273" s="61">
        <v>19087</v>
      </c>
      <c r="C4273" s="62" t="s">
        <v>15146</v>
      </c>
      <c r="D4273" s="63">
        <v>36</v>
      </c>
      <c r="E4273" s="64" t="s">
        <v>13651</v>
      </c>
    </row>
    <row r="4274" spans="1:5" ht="15" x14ac:dyDescent="0.2">
      <c r="A4274" s="60">
        <v>4273</v>
      </c>
      <c r="B4274" s="61">
        <v>19447</v>
      </c>
      <c r="C4274" s="62" t="s">
        <v>15147</v>
      </c>
      <c r="D4274" s="63">
        <v>37</v>
      </c>
      <c r="E4274" s="64" t="s">
        <v>12136</v>
      </c>
    </row>
    <row r="4275" spans="1:5" ht="15" x14ac:dyDescent="0.2">
      <c r="A4275" s="60">
        <v>4274</v>
      </c>
      <c r="B4275" s="61">
        <v>11440</v>
      </c>
      <c r="C4275" s="62" t="s">
        <v>15148</v>
      </c>
      <c r="D4275" s="63">
        <v>1</v>
      </c>
      <c r="E4275" s="64" t="s">
        <v>12153</v>
      </c>
    </row>
    <row r="4276" spans="1:5" ht="15" x14ac:dyDescent="0.2">
      <c r="A4276" s="60">
        <v>4275</v>
      </c>
      <c r="B4276" s="61">
        <v>11811</v>
      </c>
      <c r="C4276" s="62" t="s">
        <v>15149</v>
      </c>
      <c r="D4276" s="63">
        <v>2</v>
      </c>
      <c r="E4276" s="64" t="s">
        <v>12104</v>
      </c>
    </row>
    <row r="4277" spans="1:5" ht="15" x14ac:dyDescent="0.2">
      <c r="A4277" s="60">
        <v>4276</v>
      </c>
      <c r="B4277" s="61">
        <v>11901</v>
      </c>
      <c r="C4277" s="62" t="s">
        <v>15150</v>
      </c>
      <c r="D4277" s="63">
        <v>3</v>
      </c>
      <c r="E4277" s="64" t="s">
        <v>12136</v>
      </c>
    </row>
    <row r="4278" spans="1:5" ht="15" x14ac:dyDescent="0.2">
      <c r="A4278" s="60">
        <v>4277</v>
      </c>
      <c r="B4278" s="61">
        <v>12565</v>
      </c>
      <c r="C4278" s="66" t="s">
        <v>15151</v>
      </c>
      <c r="D4278" s="63">
        <v>4</v>
      </c>
      <c r="E4278" s="64" t="s">
        <v>11365</v>
      </c>
    </row>
    <row r="4279" spans="1:5" ht="15" x14ac:dyDescent="0.2">
      <c r="A4279" s="60">
        <v>4278</v>
      </c>
      <c r="B4279" s="61">
        <v>13444</v>
      </c>
      <c r="C4279" s="66" t="s">
        <v>15152</v>
      </c>
      <c r="D4279" s="63">
        <v>5</v>
      </c>
      <c r="E4279" s="64" t="s">
        <v>11365</v>
      </c>
    </row>
    <row r="4280" spans="1:5" ht="15" x14ac:dyDescent="0.2">
      <c r="A4280" s="60">
        <v>4279</v>
      </c>
      <c r="B4280" s="61">
        <v>13446</v>
      </c>
      <c r="C4280" s="66" t="s">
        <v>15153</v>
      </c>
      <c r="D4280" s="63">
        <v>6</v>
      </c>
      <c r="E4280" s="64" t="s">
        <v>11050</v>
      </c>
    </row>
    <row r="4281" spans="1:5" ht="15" x14ac:dyDescent="0.2">
      <c r="A4281" s="60">
        <v>4280</v>
      </c>
      <c r="B4281" s="61">
        <v>13448</v>
      </c>
      <c r="C4281" s="62" t="s">
        <v>15154</v>
      </c>
      <c r="D4281" s="63">
        <v>7</v>
      </c>
      <c r="E4281" s="64" t="s">
        <v>12104</v>
      </c>
    </row>
    <row r="4282" spans="1:5" ht="15" x14ac:dyDescent="0.2">
      <c r="A4282" s="60">
        <v>4281</v>
      </c>
      <c r="B4282" s="61">
        <v>14508</v>
      </c>
      <c r="C4282" s="66" t="s">
        <v>15155</v>
      </c>
      <c r="D4282" s="63">
        <v>8</v>
      </c>
      <c r="E4282" s="64" t="s">
        <v>12138</v>
      </c>
    </row>
    <row r="4283" spans="1:5" ht="15" x14ac:dyDescent="0.2">
      <c r="A4283" s="60">
        <v>4282</v>
      </c>
      <c r="B4283" s="61">
        <v>14654</v>
      </c>
      <c r="C4283" s="66" t="s">
        <v>16377</v>
      </c>
      <c r="D4283" s="63">
        <v>9</v>
      </c>
      <c r="E4283" s="64" t="s">
        <v>12104</v>
      </c>
    </row>
    <row r="4284" spans="1:5" ht="15" x14ac:dyDescent="0.2">
      <c r="A4284" s="60">
        <v>4283</v>
      </c>
      <c r="B4284" s="61">
        <v>19326</v>
      </c>
      <c r="C4284" s="62" t="s">
        <v>16378</v>
      </c>
      <c r="D4284" s="63">
        <v>10</v>
      </c>
      <c r="E4284" s="64" t="s">
        <v>12159</v>
      </c>
    </row>
    <row r="4285" spans="1:5" ht="15" x14ac:dyDescent="0.2">
      <c r="A4285" s="60">
        <v>4284</v>
      </c>
      <c r="B4285" s="61">
        <v>18032</v>
      </c>
      <c r="C4285" s="62" t="s">
        <v>16379</v>
      </c>
      <c r="D4285" s="63">
        <v>11</v>
      </c>
      <c r="E4285" s="64" t="s">
        <v>12104</v>
      </c>
    </row>
    <row r="4286" spans="1:5" ht="15" x14ac:dyDescent="0.2">
      <c r="A4286" s="60">
        <v>4285</v>
      </c>
      <c r="B4286" s="61">
        <v>18035</v>
      </c>
      <c r="C4286" s="66" t="s">
        <v>16380</v>
      </c>
      <c r="D4286" s="63">
        <v>12</v>
      </c>
      <c r="E4286" s="64" t="s">
        <v>12104</v>
      </c>
    </row>
    <row r="4287" spans="1:5" ht="15" x14ac:dyDescent="0.2">
      <c r="A4287" s="60">
        <v>4286</v>
      </c>
      <c r="B4287" s="61">
        <v>18036</v>
      </c>
      <c r="C4287" s="62" t="s">
        <v>16381</v>
      </c>
      <c r="D4287" s="63">
        <v>13</v>
      </c>
      <c r="E4287" s="64" t="s">
        <v>11050</v>
      </c>
    </row>
    <row r="4288" spans="1:5" ht="15" x14ac:dyDescent="0.2">
      <c r="A4288" s="60">
        <v>4287</v>
      </c>
      <c r="B4288" s="61">
        <v>18042</v>
      </c>
      <c r="C4288" s="62" t="s">
        <v>16382</v>
      </c>
      <c r="D4288" s="63">
        <v>14</v>
      </c>
      <c r="E4288" s="64" t="s">
        <v>11050</v>
      </c>
    </row>
    <row r="4289" spans="1:5" ht="15" x14ac:dyDescent="0.2">
      <c r="A4289" s="60">
        <v>4288</v>
      </c>
      <c r="B4289" s="61">
        <v>18044</v>
      </c>
      <c r="C4289" s="62" t="s">
        <v>16383</v>
      </c>
      <c r="D4289" s="63">
        <v>15</v>
      </c>
      <c r="E4289" s="64" t="s">
        <v>12104</v>
      </c>
    </row>
    <row r="4290" spans="1:5" ht="15" x14ac:dyDescent="0.2">
      <c r="A4290" s="60">
        <v>4289</v>
      </c>
      <c r="B4290" s="61">
        <v>18046</v>
      </c>
      <c r="C4290" s="62" t="s">
        <v>16384</v>
      </c>
      <c r="D4290" s="63">
        <v>16</v>
      </c>
      <c r="E4290" s="64" t="s">
        <v>11050</v>
      </c>
    </row>
    <row r="4291" spans="1:5" ht="15" x14ac:dyDescent="0.2">
      <c r="A4291" s="60">
        <v>4290</v>
      </c>
      <c r="B4291" s="61">
        <v>18048</v>
      </c>
      <c r="C4291" s="62" t="s">
        <v>16385</v>
      </c>
      <c r="D4291" s="63">
        <v>17</v>
      </c>
      <c r="E4291" s="64" t="s">
        <v>11050</v>
      </c>
    </row>
    <row r="4292" spans="1:5" ht="15" x14ac:dyDescent="0.2">
      <c r="A4292" s="60">
        <v>4291</v>
      </c>
      <c r="B4292" s="61">
        <v>18050</v>
      </c>
      <c r="C4292" s="62" t="s">
        <v>16386</v>
      </c>
      <c r="D4292" s="63">
        <v>18</v>
      </c>
      <c r="E4292" s="64" t="s">
        <v>12104</v>
      </c>
    </row>
    <row r="4293" spans="1:5" ht="15" x14ac:dyDescent="0.2">
      <c r="A4293" s="60">
        <v>4292</v>
      </c>
      <c r="B4293" s="61">
        <v>18054</v>
      </c>
      <c r="C4293" s="62" t="s">
        <v>16387</v>
      </c>
      <c r="D4293" s="63">
        <v>19</v>
      </c>
      <c r="E4293" s="64" t="s">
        <v>12104</v>
      </c>
    </row>
    <row r="4294" spans="1:5" ht="15" x14ac:dyDescent="0.2">
      <c r="A4294" s="60">
        <v>4293</v>
      </c>
      <c r="B4294" s="61">
        <v>18061</v>
      </c>
      <c r="C4294" s="62" t="s">
        <v>16388</v>
      </c>
      <c r="D4294" s="63">
        <v>20</v>
      </c>
      <c r="E4294" s="64" t="s">
        <v>12138</v>
      </c>
    </row>
    <row r="4295" spans="1:5" ht="15" x14ac:dyDescent="0.2">
      <c r="A4295" s="60">
        <v>4294</v>
      </c>
      <c r="B4295" s="61">
        <v>11300</v>
      </c>
      <c r="C4295" s="62" t="s">
        <v>16389</v>
      </c>
      <c r="D4295" s="63">
        <v>1</v>
      </c>
      <c r="E4295" s="64" t="s">
        <v>13651</v>
      </c>
    </row>
    <row r="4296" spans="1:5" ht="15" x14ac:dyDescent="0.2">
      <c r="A4296" s="60">
        <v>4295</v>
      </c>
      <c r="B4296" s="61">
        <v>11763</v>
      </c>
      <c r="C4296" s="66" t="s">
        <v>16390</v>
      </c>
      <c r="D4296" s="63">
        <v>2</v>
      </c>
      <c r="E4296" s="64" t="s">
        <v>12138</v>
      </c>
    </row>
    <row r="4297" spans="1:5" ht="15" x14ac:dyDescent="0.2">
      <c r="A4297" s="60">
        <v>4296</v>
      </c>
      <c r="B4297" s="61">
        <v>13140</v>
      </c>
      <c r="C4297" s="62" t="s">
        <v>16391</v>
      </c>
      <c r="D4297" s="63">
        <v>3</v>
      </c>
      <c r="E4297" s="64" t="s">
        <v>12138</v>
      </c>
    </row>
    <row r="4298" spans="1:5" ht="15" x14ac:dyDescent="0.2">
      <c r="A4298" s="60">
        <v>4297</v>
      </c>
      <c r="B4298" s="61">
        <v>13174</v>
      </c>
      <c r="C4298" s="62" t="s">
        <v>16392</v>
      </c>
      <c r="D4298" s="63">
        <v>4</v>
      </c>
      <c r="E4298" s="64" t="s">
        <v>12106</v>
      </c>
    </row>
    <row r="4299" spans="1:5" ht="15" x14ac:dyDescent="0.2">
      <c r="A4299" s="60">
        <v>4298</v>
      </c>
      <c r="B4299" s="61">
        <v>13452</v>
      </c>
      <c r="C4299" s="62" t="s">
        <v>16393</v>
      </c>
      <c r="D4299" s="63">
        <v>5</v>
      </c>
      <c r="E4299" s="64" t="s">
        <v>13651</v>
      </c>
    </row>
    <row r="4300" spans="1:5" ht="15" x14ac:dyDescent="0.2">
      <c r="A4300" s="60">
        <v>4299</v>
      </c>
      <c r="B4300" s="61">
        <v>14450</v>
      </c>
      <c r="C4300" s="62" t="s">
        <v>16394</v>
      </c>
      <c r="D4300" s="63">
        <v>6</v>
      </c>
      <c r="E4300" s="64" t="s">
        <v>12153</v>
      </c>
    </row>
    <row r="4301" spans="1:5" ht="15" x14ac:dyDescent="0.2">
      <c r="A4301" s="60">
        <v>4300</v>
      </c>
      <c r="B4301" s="61">
        <v>15695</v>
      </c>
      <c r="C4301" s="62" t="s">
        <v>16395</v>
      </c>
      <c r="D4301" s="63">
        <v>7</v>
      </c>
      <c r="E4301" s="64" t="s">
        <v>11050</v>
      </c>
    </row>
    <row r="4302" spans="1:5" ht="15" x14ac:dyDescent="0.2">
      <c r="A4302" s="60">
        <v>4301</v>
      </c>
      <c r="B4302" s="61">
        <v>16263</v>
      </c>
      <c r="C4302" s="62" t="s">
        <v>16396</v>
      </c>
      <c r="D4302" s="63">
        <v>8</v>
      </c>
      <c r="E4302" s="64" t="s">
        <v>11001</v>
      </c>
    </row>
    <row r="4303" spans="1:5" ht="15" x14ac:dyDescent="0.2">
      <c r="A4303" s="60">
        <v>4302</v>
      </c>
      <c r="B4303" s="61">
        <v>16450</v>
      </c>
      <c r="C4303" s="62" t="s">
        <v>16397</v>
      </c>
      <c r="D4303" s="63">
        <v>9</v>
      </c>
      <c r="E4303" s="64" t="s">
        <v>12104</v>
      </c>
    </row>
    <row r="4304" spans="1:5" ht="15" x14ac:dyDescent="0.2">
      <c r="A4304" s="60">
        <v>4303</v>
      </c>
      <c r="B4304" s="61">
        <v>17988</v>
      </c>
      <c r="C4304" s="62" t="s">
        <v>14419</v>
      </c>
      <c r="D4304" s="63">
        <v>10</v>
      </c>
      <c r="E4304" s="64" t="s">
        <v>12138</v>
      </c>
    </row>
    <row r="4305" spans="1:5" ht="15" x14ac:dyDescent="0.2">
      <c r="A4305" s="60">
        <v>4304</v>
      </c>
      <c r="B4305" s="61">
        <v>18876</v>
      </c>
      <c r="C4305" s="62" t="s">
        <v>14420</v>
      </c>
      <c r="D4305" s="63">
        <v>11</v>
      </c>
      <c r="E4305" s="64" t="s">
        <v>13651</v>
      </c>
    </row>
    <row r="4306" spans="1:5" ht="15" x14ac:dyDescent="0.2">
      <c r="A4306" s="60">
        <v>4305</v>
      </c>
      <c r="B4306" s="61">
        <v>19313</v>
      </c>
      <c r="C4306" s="62" t="s">
        <v>14421</v>
      </c>
      <c r="D4306" s="63">
        <v>12</v>
      </c>
      <c r="E4306" s="64" t="s">
        <v>13651</v>
      </c>
    </row>
    <row r="4307" spans="1:5" ht="15" x14ac:dyDescent="0.2">
      <c r="A4307" s="60">
        <v>4306</v>
      </c>
      <c r="B4307" s="61">
        <v>19368</v>
      </c>
      <c r="C4307" s="62" t="s">
        <v>14422</v>
      </c>
      <c r="D4307" s="63">
        <v>13</v>
      </c>
      <c r="E4307" s="64" t="s">
        <v>13766</v>
      </c>
    </row>
    <row r="4308" spans="1:5" ht="15" x14ac:dyDescent="0.2">
      <c r="A4308" s="60">
        <v>4307</v>
      </c>
      <c r="B4308" s="61">
        <v>11436</v>
      </c>
      <c r="C4308" s="62" t="s">
        <v>14423</v>
      </c>
      <c r="D4308" s="63">
        <v>14</v>
      </c>
      <c r="E4308" s="65">
        <v>4</v>
      </c>
    </row>
    <row r="4309" spans="1:5" ht="15" x14ac:dyDescent="0.2">
      <c r="A4309" s="60">
        <v>4308</v>
      </c>
      <c r="B4309" s="61">
        <v>12262</v>
      </c>
      <c r="C4309" s="62" t="s">
        <v>14424</v>
      </c>
      <c r="D4309" s="63">
        <v>15</v>
      </c>
      <c r="E4309" s="64" t="s">
        <v>12142</v>
      </c>
    </row>
    <row r="4310" spans="1:5" ht="15" x14ac:dyDescent="0.2">
      <c r="A4310" s="60">
        <v>4309</v>
      </c>
      <c r="B4310" s="61">
        <v>12317</v>
      </c>
      <c r="C4310" s="62" t="s">
        <v>14425</v>
      </c>
      <c r="D4310" s="63">
        <v>16</v>
      </c>
      <c r="E4310" s="64" t="s">
        <v>12151</v>
      </c>
    </row>
    <row r="4311" spans="1:5" ht="15" x14ac:dyDescent="0.2">
      <c r="A4311" s="60">
        <v>4310</v>
      </c>
      <c r="B4311" s="61">
        <v>12449</v>
      </c>
      <c r="C4311" s="62" t="s">
        <v>14426</v>
      </c>
      <c r="D4311" s="63">
        <v>17</v>
      </c>
      <c r="E4311" s="64" t="s">
        <v>12104</v>
      </c>
    </row>
    <row r="4312" spans="1:5" ht="15" x14ac:dyDescent="0.2">
      <c r="A4312" s="60">
        <v>4311</v>
      </c>
      <c r="B4312" s="61">
        <v>12832</v>
      </c>
      <c r="C4312" s="62" t="s">
        <v>15624</v>
      </c>
      <c r="D4312" s="63">
        <v>18</v>
      </c>
      <c r="E4312" s="64" t="s">
        <v>13651</v>
      </c>
    </row>
    <row r="4313" spans="1:5" ht="15" x14ac:dyDescent="0.2">
      <c r="A4313" s="60">
        <v>4312</v>
      </c>
      <c r="B4313" s="61">
        <v>13100</v>
      </c>
      <c r="C4313" s="62" t="s">
        <v>14427</v>
      </c>
      <c r="D4313" s="63">
        <v>19</v>
      </c>
      <c r="E4313" s="64" t="s">
        <v>12159</v>
      </c>
    </row>
    <row r="4314" spans="1:5" ht="15" x14ac:dyDescent="0.2">
      <c r="A4314" s="60">
        <v>4313</v>
      </c>
      <c r="B4314" s="61">
        <v>14448</v>
      </c>
      <c r="C4314" s="62" t="s">
        <v>14428</v>
      </c>
      <c r="D4314" s="63">
        <v>20</v>
      </c>
      <c r="E4314" s="64" t="s">
        <v>12151</v>
      </c>
    </row>
    <row r="4315" spans="1:5" ht="15" x14ac:dyDescent="0.2">
      <c r="A4315" s="60">
        <v>4314</v>
      </c>
      <c r="B4315" s="61">
        <v>14452</v>
      </c>
      <c r="C4315" s="62" t="s">
        <v>14429</v>
      </c>
      <c r="D4315" s="63">
        <v>21</v>
      </c>
      <c r="E4315" s="64" t="s">
        <v>12104</v>
      </c>
    </row>
    <row r="4316" spans="1:5" ht="15" x14ac:dyDescent="0.2">
      <c r="A4316" s="60">
        <v>4315</v>
      </c>
      <c r="B4316" s="61">
        <v>14454</v>
      </c>
      <c r="C4316" s="62" t="s">
        <v>14430</v>
      </c>
      <c r="D4316" s="63">
        <v>22</v>
      </c>
      <c r="E4316" s="64" t="s">
        <v>12138</v>
      </c>
    </row>
    <row r="4317" spans="1:5" ht="15" x14ac:dyDescent="0.2">
      <c r="A4317" s="60">
        <v>4316</v>
      </c>
      <c r="B4317" s="61">
        <v>14456</v>
      </c>
      <c r="C4317" s="62" t="s">
        <v>14431</v>
      </c>
      <c r="D4317" s="63">
        <v>23</v>
      </c>
      <c r="E4317" s="64" t="s">
        <v>11001</v>
      </c>
    </row>
    <row r="4318" spans="1:5" ht="15" x14ac:dyDescent="0.2">
      <c r="A4318" s="60">
        <v>4317</v>
      </c>
      <c r="B4318" s="61">
        <v>14573</v>
      </c>
      <c r="C4318" s="62" t="s">
        <v>14432</v>
      </c>
      <c r="D4318" s="63">
        <v>24</v>
      </c>
      <c r="E4318" s="64" t="s">
        <v>13651</v>
      </c>
    </row>
    <row r="4319" spans="1:5" ht="15" x14ac:dyDescent="0.2">
      <c r="A4319" s="60">
        <v>4318</v>
      </c>
      <c r="B4319" s="61">
        <v>14610</v>
      </c>
      <c r="C4319" s="62" t="s">
        <v>14433</v>
      </c>
      <c r="D4319" s="63">
        <v>25</v>
      </c>
      <c r="E4319" s="64" t="s">
        <v>11365</v>
      </c>
    </row>
    <row r="4320" spans="1:5" ht="15" x14ac:dyDescent="0.2">
      <c r="A4320" s="60">
        <v>4319</v>
      </c>
      <c r="B4320" s="61">
        <v>15521</v>
      </c>
      <c r="C4320" s="62" t="s">
        <v>14434</v>
      </c>
      <c r="D4320" s="63">
        <v>26</v>
      </c>
      <c r="E4320" s="64" t="s">
        <v>11001</v>
      </c>
    </row>
    <row r="4321" spans="1:5" ht="15" x14ac:dyDescent="0.2">
      <c r="A4321" s="60">
        <v>4320</v>
      </c>
      <c r="B4321" s="61">
        <v>16403</v>
      </c>
      <c r="C4321" s="62" t="s">
        <v>14435</v>
      </c>
      <c r="D4321" s="63">
        <v>27</v>
      </c>
      <c r="E4321" s="64" t="s">
        <v>12140</v>
      </c>
    </row>
    <row r="4322" spans="1:5" ht="15" x14ac:dyDescent="0.2">
      <c r="A4322" s="60">
        <v>4321</v>
      </c>
      <c r="B4322" s="61">
        <v>16568</v>
      </c>
      <c r="C4322" s="62" t="s">
        <v>12971</v>
      </c>
      <c r="D4322" s="63">
        <v>28</v>
      </c>
      <c r="E4322" s="64" t="s">
        <v>12138</v>
      </c>
    </row>
    <row r="4323" spans="1:5" ht="15" x14ac:dyDescent="0.2">
      <c r="A4323" s="60">
        <v>4322</v>
      </c>
      <c r="B4323" s="61">
        <v>16611</v>
      </c>
      <c r="C4323" s="62" t="s">
        <v>12972</v>
      </c>
      <c r="D4323" s="63">
        <v>29</v>
      </c>
      <c r="E4323" s="64" t="s">
        <v>12138</v>
      </c>
    </row>
    <row r="4324" spans="1:5" ht="15" x14ac:dyDescent="0.2">
      <c r="A4324" s="60">
        <v>4323</v>
      </c>
      <c r="B4324" s="61">
        <v>16729</v>
      </c>
      <c r="C4324" s="62" t="s">
        <v>12973</v>
      </c>
      <c r="D4324" s="63">
        <v>30</v>
      </c>
      <c r="E4324" s="65">
        <v>2</v>
      </c>
    </row>
    <row r="4325" spans="1:5" ht="15" x14ac:dyDescent="0.2">
      <c r="A4325" s="60">
        <v>4324</v>
      </c>
      <c r="B4325" s="61">
        <v>17734</v>
      </c>
      <c r="C4325" s="62" t="s">
        <v>12974</v>
      </c>
      <c r="D4325" s="63">
        <v>31</v>
      </c>
      <c r="E4325" s="64" t="s">
        <v>12159</v>
      </c>
    </row>
    <row r="4326" spans="1:5" ht="15" x14ac:dyDescent="0.2">
      <c r="A4326" s="60">
        <v>4325</v>
      </c>
      <c r="B4326" s="61">
        <v>18070</v>
      </c>
      <c r="C4326" s="62" t="s">
        <v>12975</v>
      </c>
      <c r="D4326" s="63">
        <v>32</v>
      </c>
      <c r="E4326" s="64" t="s">
        <v>14951</v>
      </c>
    </row>
    <row r="4327" spans="1:5" ht="15" x14ac:dyDescent="0.2">
      <c r="A4327" s="60">
        <v>4326</v>
      </c>
      <c r="B4327" s="61">
        <v>19019</v>
      </c>
      <c r="C4327" s="62" t="s">
        <v>12976</v>
      </c>
      <c r="D4327" s="63">
        <v>33</v>
      </c>
      <c r="E4327" s="64" t="s">
        <v>14951</v>
      </c>
    </row>
    <row r="4328" spans="1:5" ht="15" x14ac:dyDescent="0.2">
      <c r="A4328" s="60">
        <v>4327</v>
      </c>
      <c r="B4328" s="61">
        <v>19027</v>
      </c>
      <c r="C4328" s="62" t="s">
        <v>12977</v>
      </c>
      <c r="D4328" s="63">
        <v>34</v>
      </c>
      <c r="E4328" s="64" t="s">
        <v>12144</v>
      </c>
    </row>
    <row r="4329" spans="1:5" ht="15" x14ac:dyDescent="0.2">
      <c r="A4329" s="60">
        <v>4328</v>
      </c>
      <c r="B4329" s="61">
        <v>19278</v>
      </c>
      <c r="C4329" s="62" t="s">
        <v>12978</v>
      </c>
      <c r="D4329" s="63">
        <v>35</v>
      </c>
      <c r="E4329" s="65">
        <v>3</v>
      </c>
    </row>
    <row r="4330" spans="1:5" ht="15" x14ac:dyDescent="0.2">
      <c r="A4330" s="60">
        <v>4329</v>
      </c>
      <c r="B4330" s="61">
        <v>19355</v>
      </c>
      <c r="C4330" s="62" t="s">
        <v>12979</v>
      </c>
      <c r="D4330" s="63">
        <v>36</v>
      </c>
      <c r="E4330" s="64" t="s">
        <v>12146</v>
      </c>
    </row>
    <row r="4331" spans="1:5" ht="15" x14ac:dyDescent="0.2">
      <c r="A4331" s="60">
        <v>4330</v>
      </c>
      <c r="B4331" s="61">
        <v>19476</v>
      </c>
      <c r="C4331" s="62" t="s">
        <v>11515</v>
      </c>
      <c r="D4331" s="63">
        <v>37</v>
      </c>
      <c r="E4331" s="64" t="s">
        <v>12146</v>
      </c>
    </row>
    <row r="4332" spans="1:5" ht="15" x14ac:dyDescent="0.2">
      <c r="A4332" s="60">
        <v>4331</v>
      </c>
      <c r="B4332" s="61">
        <v>12745</v>
      </c>
      <c r="C4332" s="62" t="s">
        <v>11516</v>
      </c>
      <c r="D4332" s="63">
        <v>38</v>
      </c>
      <c r="E4332" s="64" t="s">
        <v>12138</v>
      </c>
    </row>
    <row r="4333" spans="1:5" ht="15" x14ac:dyDescent="0.2">
      <c r="A4333" s="60">
        <v>4332</v>
      </c>
      <c r="B4333" s="61">
        <v>18059</v>
      </c>
      <c r="C4333" s="62" t="s">
        <v>11517</v>
      </c>
      <c r="D4333" s="63">
        <v>39</v>
      </c>
      <c r="E4333" s="64" t="s">
        <v>12151</v>
      </c>
    </row>
    <row r="4334" spans="1:5" ht="15" x14ac:dyDescent="0.2">
      <c r="A4334" s="60">
        <v>4333</v>
      </c>
      <c r="B4334" s="61">
        <v>19353</v>
      </c>
      <c r="C4334" s="62" t="s">
        <v>11518</v>
      </c>
      <c r="D4334" s="63">
        <v>40</v>
      </c>
      <c r="E4334" s="64" t="s">
        <v>14951</v>
      </c>
    </row>
    <row r="4335" spans="1:5" ht="15" x14ac:dyDescent="0.2">
      <c r="A4335" s="60">
        <v>4334</v>
      </c>
      <c r="B4335" s="61">
        <v>11794</v>
      </c>
      <c r="C4335" s="62" t="s">
        <v>11519</v>
      </c>
      <c r="D4335" s="63">
        <v>41</v>
      </c>
      <c r="E4335" s="65">
        <v>2</v>
      </c>
    </row>
    <row r="4336" spans="1:5" ht="15" x14ac:dyDescent="0.2">
      <c r="A4336" s="60">
        <v>4335</v>
      </c>
      <c r="B4336" s="61">
        <v>14227</v>
      </c>
      <c r="C4336" s="62" t="s">
        <v>11520</v>
      </c>
      <c r="D4336" s="63">
        <v>42</v>
      </c>
      <c r="E4336" s="64" t="s">
        <v>14951</v>
      </c>
    </row>
    <row r="4337" spans="1:5" ht="15" x14ac:dyDescent="0.2">
      <c r="A4337" s="60">
        <v>4336</v>
      </c>
      <c r="B4337" s="61">
        <v>14696</v>
      </c>
      <c r="C4337" s="62" t="s">
        <v>11521</v>
      </c>
      <c r="D4337" s="63">
        <v>43</v>
      </c>
      <c r="E4337" s="65">
        <v>3</v>
      </c>
    </row>
    <row r="4338" spans="1:5" ht="15" x14ac:dyDescent="0.2">
      <c r="A4338" s="60">
        <v>4337</v>
      </c>
      <c r="B4338" s="61">
        <v>19296</v>
      </c>
      <c r="C4338" s="62" t="s">
        <v>11522</v>
      </c>
      <c r="D4338" s="63">
        <v>44</v>
      </c>
      <c r="E4338" s="65">
        <v>2</v>
      </c>
    </row>
    <row r="4339" spans="1:5" ht="15" x14ac:dyDescent="0.2">
      <c r="A4339" s="60">
        <v>4338</v>
      </c>
      <c r="B4339" s="61">
        <v>12371</v>
      </c>
      <c r="C4339" s="62" t="s">
        <v>11523</v>
      </c>
      <c r="D4339" s="63">
        <v>1</v>
      </c>
      <c r="E4339" s="65">
        <v>6</v>
      </c>
    </row>
    <row r="4340" spans="1:5" ht="15" x14ac:dyDescent="0.2">
      <c r="A4340" s="60">
        <v>4339</v>
      </c>
      <c r="B4340" s="61">
        <v>12557</v>
      </c>
      <c r="C4340" s="62" t="s">
        <v>11524</v>
      </c>
      <c r="D4340" s="63">
        <v>2</v>
      </c>
      <c r="E4340" s="65">
        <v>6</v>
      </c>
    </row>
    <row r="4341" spans="1:5" ht="15" x14ac:dyDescent="0.2">
      <c r="A4341" s="60">
        <v>4340</v>
      </c>
      <c r="B4341" s="61">
        <v>12849</v>
      </c>
      <c r="C4341" s="62" t="s">
        <v>11626</v>
      </c>
      <c r="D4341" s="63">
        <v>3</v>
      </c>
      <c r="E4341" s="64" t="s">
        <v>12159</v>
      </c>
    </row>
    <row r="4342" spans="1:5" ht="15" x14ac:dyDescent="0.2">
      <c r="A4342" s="60">
        <v>4341</v>
      </c>
      <c r="B4342" s="61">
        <v>13001</v>
      </c>
      <c r="C4342" s="62" t="s">
        <v>11627</v>
      </c>
      <c r="D4342" s="63">
        <v>4</v>
      </c>
      <c r="E4342" s="64" t="s">
        <v>12106</v>
      </c>
    </row>
    <row r="4343" spans="1:5" ht="15" x14ac:dyDescent="0.2">
      <c r="A4343" s="60">
        <v>4342</v>
      </c>
      <c r="B4343" s="61">
        <v>15218</v>
      </c>
      <c r="C4343" s="62" t="s">
        <v>11628</v>
      </c>
      <c r="D4343" s="63">
        <v>5</v>
      </c>
      <c r="E4343" s="64" t="s">
        <v>12140</v>
      </c>
    </row>
    <row r="4344" spans="1:5" ht="15" x14ac:dyDescent="0.2">
      <c r="A4344" s="60">
        <v>4343</v>
      </c>
      <c r="B4344" s="61">
        <v>15323</v>
      </c>
      <c r="C4344" s="62" t="s">
        <v>11629</v>
      </c>
      <c r="D4344" s="63">
        <v>6</v>
      </c>
      <c r="E4344" s="65">
        <v>3</v>
      </c>
    </row>
    <row r="4345" spans="1:5" ht="15" x14ac:dyDescent="0.2">
      <c r="A4345" s="60">
        <v>4344</v>
      </c>
      <c r="B4345" s="61">
        <v>16814</v>
      </c>
      <c r="C4345" s="62" t="s">
        <v>11630</v>
      </c>
      <c r="D4345" s="63">
        <v>7</v>
      </c>
      <c r="E4345" s="64" t="s">
        <v>12138</v>
      </c>
    </row>
    <row r="4346" spans="1:5" ht="15" x14ac:dyDescent="0.2">
      <c r="A4346" s="60">
        <v>4345</v>
      </c>
      <c r="B4346" s="61">
        <v>18803</v>
      </c>
      <c r="C4346" s="62" t="s">
        <v>11631</v>
      </c>
      <c r="D4346" s="63">
        <v>8</v>
      </c>
      <c r="E4346" s="64" t="s">
        <v>12159</v>
      </c>
    </row>
    <row r="4347" spans="1:5" ht="15" x14ac:dyDescent="0.2">
      <c r="A4347" s="60">
        <v>4346</v>
      </c>
      <c r="B4347" s="61">
        <v>18805</v>
      </c>
      <c r="C4347" s="62" t="s">
        <v>11632</v>
      </c>
      <c r="D4347" s="63">
        <v>9</v>
      </c>
      <c r="E4347" s="64" t="s">
        <v>12138</v>
      </c>
    </row>
    <row r="4348" spans="1:5" ht="15" x14ac:dyDescent="0.2">
      <c r="A4348" s="60">
        <v>4347</v>
      </c>
      <c r="B4348" s="61">
        <v>18878</v>
      </c>
      <c r="C4348" s="62" t="s">
        <v>11633</v>
      </c>
      <c r="D4348" s="63">
        <v>10</v>
      </c>
      <c r="E4348" s="64" t="s">
        <v>12138</v>
      </c>
    </row>
    <row r="4349" spans="1:5" ht="15" x14ac:dyDescent="0.2">
      <c r="A4349" s="60">
        <v>4348</v>
      </c>
      <c r="B4349" s="61">
        <v>18899</v>
      </c>
      <c r="C4349" s="62" t="s">
        <v>11634</v>
      </c>
      <c r="D4349" s="63">
        <v>11</v>
      </c>
      <c r="E4349" s="64" t="s">
        <v>12140</v>
      </c>
    </row>
    <row r="4350" spans="1:5" ht="15" x14ac:dyDescent="0.2">
      <c r="A4350" s="60">
        <v>4349</v>
      </c>
      <c r="B4350" s="61">
        <v>18901</v>
      </c>
      <c r="C4350" s="62" t="s">
        <v>11635</v>
      </c>
      <c r="D4350" s="63">
        <v>12</v>
      </c>
      <c r="E4350" s="64" t="s">
        <v>12159</v>
      </c>
    </row>
    <row r="4351" spans="1:5" ht="15" x14ac:dyDescent="0.2">
      <c r="A4351" s="60">
        <v>4350</v>
      </c>
      <c r="B4351" s="61">
        <v>10032</v>
      </c>
      <c r="C4351" s="62" t="s">
        <v>11636</v>
      </c>
      <c r="D4351" s="63">
        <v>13</v>
      </c>
      <c r="E4351" s="64" t="s">
        <v>12140</v>
      </c>
    </row>
    <row r="4352" spans="1:5" ht="15" x14ac:dyDescent="0.2">
      <c r="A4352" s="60">
        <v>4351</v>
      </c>
      <c r="B4352" s="61">
        <v>11280</v>
      </c>
      <c r="C4352" s="62" t="s">
        <v>11637</v>
      </c>
      <c r="D4352" s="63">
        <v>14</v>
      </c>
      <c r="E4352" s="65">
        <v>4</v>
      </c>
    </row>
    <row r="4353" spans="1:5" ht="15" x14ac:dyDescent="0.2">
      <c r="A4353" s="60">
        <v>4352</v>
      </c>
      <c r="B4353" s="61">
        <v>11635</v>
      </c>
      <c r="C4353" s="62" t="s">
        <v>11638</v>
      </c>
      <c r="D4353" s="63">
        <v>15</v>
      </c>
      <c r="E4353" s="64" t="s">
        <v>12140</v>
      </c>
    </row>
    <row r="4354" spans="1:5" ht="15" x14ac:dyDescent="0.2">
      <c r="A4354" s="60">
        <v>4353</v>
      </c>
      <c r="B4354" s="61">
        <v>12367</v>
      </c>
      <c r="C4354" s="62" t="s">
        <v>11639</v>
      </c>
      <c r="D4354" s="63">
        <v>16</v>
      </c>
      <c r="E4354" s="65">
        <v>5</v>
      </c>
    </row>
    <row r="4355" spans="1:5" ht="15" x14ac:dyDescent="0.2">
      <c r="A4355" s="60">
        <v>4354</v>
      </c>
      <c r="B4355" s="61">
        <v>12757</v>
      </c>
      <c r="C4355" s="62" t="s">
        <v>11640</v>
      </c>
      <c r="D4355" s="63">
        <v>17</v>
      </c>
      <c r="E4355" s="64" t="s">
        <v>12159</v>
      </c>
    </row>
    <row r="4356" spans="1:5" ht="15" x14ac:dyDescent="0.2">
      <c r="A4356" s="60">
        <v>4355</v>
      </c>
      <c r="B4356" s="61">
        <v>17854</v>
      </c>
      <c r="C4356" s="62" t="s">
        <v>11641</v>
      </c>
      <c r="D4356" s="63">
        <v>18</v>
      </c>
      <c r="E4356" s="64" t="s">
        <v>12138</v>
      </c>
    </row>
    <row r="4357" spans="1:5" ht="15" x14ac:dyDescent="0.2">
      <c r="A4357" s="60">
        <v>4356</v>
      </c>
      <c r="B4357" s="61">
        <v>18198</v>
      </c>
      <c r="C4357" s="66" t="s">
        <v>11642</v>
      </c>
      <c r="D4357" s="63">
        <v>19</v>
      </c>
      <c r="E4357" s="64" t="s">
        <v>12138</v>
      </c>
    </row>
    <row r="4358" spans="1:5" ht="15" x14ac:dyDescent="0.2">
      <c r="A4358" s="60">
        <v>4357</v>
      </c>
      <c r="B4358" s="61">
        <v>15108</v>
      </c>
      <c r="C4358" s="66" t="s">
        <v>11643</v>
      </c>
      <c r="D4358" s="63">
        <v>20</v>
      </c>
      <c r="E4358" s="65">
        <v>6</v>
      </c>
    </row>
    <row r="4359" spans="1:5" ht="15" x14ac:dyDescent="0.2">
      <c r="A4359" s="60">
        <v>4358</v>
      </c>
      <c r="B4359" s="61">
        <v>18200</v>
      </c>
      <c r="C4359" s="66" t="s">
        <v>11644</v>
      </c>
      <c r="D4359" s="63">
        <v>21</v>
      </c>
      <c r="E4359" s="64" t="s">
        <v>12138</v>
      </c>
    </row>
    <row r="4360" spans="1:5" ht="15" x14ac:dyDescent="0.2">
      <c r="A4360" s="60">
        <v>4359</v>
      </c>
      <c r="B4360" s="61">
        <v>11145</v>
      </c>
      <c r="C4360" s="62" t="s">
        <v>11645</v>
      </c>
      <c r="D4360" s="63">
        <v>22</v>
      </c>
      <c r="E4360" s="64" t="s">
        <v>12159</v>
      </c>
    </row>
    <row r="4361" spans="1:5" ht="15" x14ac:dyDescent="0.2">
      <c r="A4361" s="60">
        <v>4360</v>
      </c>
      <c r="B4361" s="61">
        <v>15110</v>
      </c>
      <c r="C4361" s="62" t="s">
        <v>11646</v>
      </c>
      <c r="D4361" s="63">
        <v>23</v>
      </c>
      <c r="E4361" s="64" t="s">
        <v>12104</v>
      </c>
    </row>
    <row r="4362" spans="1:5" ht="15" x14ac:dyDescent="0.2">
      <c r="A4362" s="60">
        <v>4361</v>
      </c>
      <c r="B4362" s="61">
        <v>17820</v>
      </c>
      <c r="C4362" s="62" t="s">
        <v>11647</v>
      </c>
      <c r="D4362" s="63">
        <v>24</v>
      </c>
      <c r="E4362" s="65">
        <v>3</v>
      </c>
    </row>
    <row r="4363" spans="1:5" ht="15" x14ac:dyDescent="0.2">
      <c r="A4363" s="60">
        <v>4362</v>
      </c>
      <c r="B4363" s="61">
        <v>18201</v>
      </c>
      <c r="C4363" s="66" t="s">
        <v>11648</v>
      </c>
      <c r="D4363" s="63">
        <v>25</v>
      </c>
      <c r="E4363" s="64" t="s">
        <v>13651</v>
      </c>
    </row>
    <row r="4364" spans="1:5" ht="15" x14ac:dyDescent="0.2">
      <c r="A4364" s="60">
        <v>4363</v>
      </c>
      <c r="B4364" s="61">
        <v>19319</v>
      </c>
      <c r="C4364" s="62" t="s">
        <v>11912</v>
      </c>
      <c r="D4364" s="63">
        <v>26</v>
      </c>
      <c r="E4364" s="64" t="s">
        <v>12159</v>
      </c>
    </row>
    <row r="4365" spans="1:5" ht="15" x14ac:dyDescent="0.2">
      <c r="A4365" s="60">
        <v>4364</v>
      </c>
      <c r="B4365" s="61">
        <v>11125</v>
      </c>
      <c r="C4365" s="62" t="s">
        <v>11913</v>
      </c>
      <c r="D4365" s="63">
        <v>27</v>
      </c>
      <c r="E4365" s="64" t="s">
        <v>12144</v>
      </c>
    </row>
    <row r="4366" spans="1:5" ht="15" x14ac:dyDescent="0.2">
      <c r="A4366" s="60">
        <v>4365</v>
      </c>
      <c r="B4366" s="61">
        <v>11730</v>
      </c>
      <c r="C4366" s="62" t="s">
        <v>11914</v>
      </c>
      <c r="D4366" s="63">
        <v>28</v>
      </c>
      <c r="E4366" s="64" t="s">
        <v>13647</v>
      </c>
    </row>
    <row r="4367" spans="1:5" ht="15" x14ac:dyDescent="0.2">
      <c r="A4367" s="60">
        <v>4366</v>
      </c>
      <c r="B4367" s="61">
        <v>12165</v>
      </c>
      <c r="C4367" s="62" t="s">
        <v>11915</v>
      </c>
      <c r="D4367" s="63">
        <v>29</v>
      </c>
      <c r="E4367" s="64" t="s">
        <v>12144</v>
      </c>
    </row>
    <row r="4368" spans="1:5" ht="15" x14ac:dyDescent="0.2">
      <c r="A4368" s="60">
        <v>4367</v>
      </c>
      <c r="B4368" s="61">
        <v>12304</v>
      </c>
      <c r="C4368" s="62" t="s">
        <v>11916</v>
      </c>
      <c r="D4368" s="63">
        <v>30</v>
      </c>
      <c r="E4368" s="64" t="s">
        <v>12138</v>
      </c>
    </row>
    <row r="4369" spans="1:5" ht="15" x14ac:dyDescent="0.2">
      <c r="A4369" s="60">
        <v>4368</v>
      </c>
      <c r="B4369" s="61">
        <v>15111</v>
      </c>
      <c r="C4369" s="62" t="s">
        <v>11917</v>
      </c>
      <c r="D4369" s="63">
        <v>31</v>
      </c>
      <c r="E4369" s="64" t="s">
        <v>12106</v>
      </c>
    </row>
    <row r="4370" spans="1:5" ht="15" x14ac:dyDescent="0.2">
      <c r="A4370" s="60">
        <v>4369</v>
      </c>
      <c r="B4370" s="61">
        <v>17869</v>
      </c>
      <c r="C4370" s="62" t="s">
        <v>11918</v>
      </c>
      <c r="D4370" s="63">
        <v>32</v>
      </c>
      <c r="E4370" s="64" t="s">
        <v>13766</v>
      </c>
    </row>
    <row r="4371" spans="1:5" ht="15" x14ac:dyDescent="0.2">
      <c r="A4371" s="60">
        <v>4370</v>
      </c>
      <c r="B4371" s="61">
        <v>18327</v>
      </c>
      <c r="C4371" s="62" t="s">
        <v>11919</v>
      </c>
      <c r="D4371" s="63">
        <v>33</v>
      </c>
      <c r="E4371" s="64" t="s">
        <v>13651</v>
      </c>
    </row>
    <row r="4372" spans="1:5" ht="15" x14ac:dyDescent="0.2">
      <c r="A4372" s="60">
        <v>4371</v>
      </c>
      <c r="B4372" s="61">
        <v>12308</v>
      </c>
      <c r="C4372" s="62" t="s">
        <v>11920</v>
      </c>
      <c r="D4372" s="63">
        <v>34</v>
      </c>
      <c r="E4372" s="64" t="s">
        <v>12159</v>
      </c>
    </row>
    <row r="4373" spans="1:5" ht="15" x14ac:dyDescent="0.2">
      <c r="A4373" s="60">
        <v>4372</v>
      </c>
      <c r="B4373" s="61">
        <v>15099</v>
      </c>
      <c r="C4373" s="62" t="s">
        <v>11921</v>
      </c>
      <c r="D4373" s="63">
        <v>35</v>
      </c>
      <c r="E4373" s="65">
        <v>6</v>
      </c>
    </row>
    <row r="4374" spans="1:5" ht="15" x14ac:dyDescent="0.2">
      <c r="A4374" s="60">
        <v>4373</v>
      </c>
      <c r="B4374" s="61">
        <v>18147</v>
      </c>
      <c r="C4374" s="62" t="s">
        <v>11922</v>
      </c>
      <c r="D4374" s="63">
        <v>36</v>
      </c>
      <c r="E4374" s="64" t="s">
        <v>12104</v>
      </c>
    </row>
    <row r="4375" spans="1:5" ht="15" x14ac:dyDescent="0.2">
      <c r="A4375" s="60">
        <v>4374</v>
      </c>
      <c r="B4375" s="61">
        <v>18281</v>
      </c>
      <c r="C4375" s="62" t="s">
        <v>11923</v>
      </c>
      <c r="D4375" s="63">
        <v>37</v>
      </c>
      <c r="E4375" s="64" t="s">
        <v>12140</v>
      </c>
    </row>
    <row r="4376" spans="1:5" ht="15" x14ac:dyDescent="0.2">
      <c r="A4376" s="60">
        <v>4375</v>
      </c>
      <c r="B4376" s="61">
        <v>18040</v>
      </c>
      <c r="C4376" s="62" t="s">
        <v>11924</v>
      </c>
      <c r="D4376" s="63">
        <v>38</v>
      </c>
      <c r="E4376" s="64" t="s">
        <v>12151</v>
      </c>
    </row>
    <row r="4377" spans="1:5" ht="15" x14ac:dyDescent="0.2">
      <c r="A4377" s="60">
        <v>4376</v>
      </c>
      <c r="B4377" s="61">
        <v>18056</v>
      </c>
      <c r="C4377" s="62" t="s">
        <v>11925</v>
      </c>
      <c r="D4377" s="63">
        <v>39</v>
      </c>
      <c r="E4377" s="64" t="s">
        <v>12151</v>
      </c>
    </row>
    <row r="4378" spans="1:5" ht="15" x14ac:dyDescent="0.2">
      <c r="A4378" s="60">
        <v>4377</v>
      </c>
      <c r="B4378" s="61">
        <v>18063</v>
      </c>
      <c r="C4378" s="62" t="s">
        <v>11926</v>
      </c>
      <c r="D4378" s="63">
        <v>40</v>
      </c>
      <c r="E4378" s="64" t="s">
        <v>12151</v>
      </c>
    </row>
    <row r="4379" spans="1:5" ht="15" x14ac:dyDescent="0.2">
      <c r="A4379" s="60">
        <v>4378</v>
      </c>
      <c r="B4379" s="61">
        <v>12034</v>
      </c>
      <c r="C4379" s="62" t="s">
        <v>11927</v>
      </c>
      <c r="D4379" s="63">
        <v>1</v>
      </c>
      <c r="E4379" s="65">
        <v>2</v>
      </c>
    </row>
    <row r="4380" spans="1:5" ht="15" x14ac:dyDescent="0.2">
      <c r="A4380" s="60">
        <v>4379</v>
      </c>
      <c r="B4380" s="61">
        <v>12039</v>
      </c>
      <c r="C4380" s="62" t="s">
        <v>11928</v>
      </c>
      <c r="D4380" s="63">
        <v>2</v>
      </c>
      <c r="E4380" s="64" t="s">
        <v>12144</v>
      </c>
    </row>
    <row r="4381" spans="1:5" ht="15" x14ac:dyDescent="0.2">
      <c r="A4381" s="60">
        <v>4380</v>
      </c>
      <c r="B4381" s="61">
        <v>12845</v>
      </c>
      <c r="C4381" s="62" t="s">
        <v>11929</v>
      </c>
      <c r="D4381" s="63">
        <v>3</v>
      </c>
      <c r="E4381" s="64" t="s">
        <v>12144</v>
      </c>
    </row>
    <row r="4382" spans="1:5" ht="15" x14ac:dyDescent="0.2">
      <c r="A4382" s="60">
        <v>4381</v>
      </c>
      <c r="B4382" s="61">
        <v>13182</v>
      </c>
      <c r="C4382" s="62" t="s">
        <v>11930</v>
      </c>
      <c r="D4382" s="63">
        <v>4</v>
      </c>
      <c r="E4382" s="65">
        <v>3</v>
      </c>
    </row>
    <row r="4383" spans="1:5" ht="15" x14ac:dyDescent="0.2">
      <c r="A4383" s="60">
        <v>4382</v>
      </c>
      <c r="B4383" s="61">
        <v>15101</v>
      </c>
      <c r="C4383" s="62" t="s">
        <v>11931</v>
      </c>
      <c r="D4383" s="63">
        <v>5</v>
      </c>
      <c r="E4383" s="64" t="s">
        <v>12146</v>
      </c>
    </row>
    <row r="4384" spans="1:5" ht="15" x14ac:dyDescent="0.2">
      <c r="A4384" s="60">
        <v>4383</v>
      </c>
      <c r="B4384" s="61">
        <v>15165</v>
      </c>
      <c r="C4384" s="62" t="s">
        <v>11932</v>
      </c>
      <c r="D4384" s="63">
        <v>6</v>
      </c>
      <c r="E4384" s="65">
        <v>3</v>
      </c>
    </row>
    <row r="4385" spans="1:5" ht="15" x14ac:dyDescent="0.2">
      <c r="A4385" s="60">
        <v>4384</v>
      </c>
      <c r="B4385" s="61">
        <v>15444</v>
      </c>
      <c r="C4385" s="62" t="s">
        <v>11933</v>
      </c>
      <c r="D4385" s="63">
        <v>7</v>
      </c>
      <c r="E4385" s="64" t="s">
        <v>12144</v>
      </c>
    </row>
    <row r="4386" spans="1:5" ht="15" x14ac:dyDescent="0.2">
      <c r="A4386" s="60">
        <v>4385</v>
      </c>
      <c r="B4386" s="61">
        <v>16310</v>
      </c>
      <c r="C4386" s="62" t="s">
        <v>11934</v>
      </c>
      <c r="D4386" s="63">
        <v>8</v>
      </c>
      <c r="E4386" s="65">
        <v>3</v>
      </c>
    </row>
    <row r="4387" spans="1:5" ht="15" x14ac:dyDescent="0.2">
      <c r="A4387" s="60">
        <v>4386</v>
      </c>
      <c r="B4387" s="61">
        <v>16405</v>
      </c>
      <c r="C4387" s="62" t="s">
        <v>11935</v>
      </c>
      <c r="D4387" s="63">
        <v>9</v>
      </c>
      <c r="E4387" s="64" t="s">
        <v>12142</v>
      </c>
    </row>
    <row r="4388" spans="1:5" ht="15" x14ac:dyDescent="0.2">
      <c r="A4388" s="60">
        <v>4387</v>
      </c>
      <c r="B4388" s="61">
        <v>16999</v>
      </c>
      <c r="C4388" s="62" t="s">
        <v>15333</v>
      </c>
      <c r="D4388" s="63">
        <v>10</v>
      </c>
      <c r="E4388" s="65">
        <v>3</v>
      </c>
    </row>
    <row r="4389" spans="1:5" ht="15" x14ac:dyDescent="0.2">
      <c r="A4389" s="60">
        <v>4388</v>
      </c>
      <c r="B4389" s="61">
        <v>17681</v>
      </c>
      <c r="C4389" s="62" t="s">
        <v>15334</v>
      </c>
      <c r="D4389" s="63">
        <v>11</v>
      </c>
      <c r="E4389" s="64" t="s">
        <v>14951</v>
      </c>
    </row>
    <row r="4390" spans="1:5" ht="15" x14ac:dyDescent="0.2">
      <c r="A4390" s="60">
        <v>4389</v>
      </c>
      <c r="B4390" s="61">
        <v>18155</v>
      </c>
      <c r="C4390" s="62" t="s">
        <v>15335</v>
      </c>
      <c r="D4390" s="63">
        <v>12</v>
      </c>
      <c r="E4390" s="64" t="s">
        <v>12159</v>
      </c>
    </row>
    <row r="4391" spans="1:5" ht="15" x14ac:dyDescent="0.2">
      <c r="A4391" s="60">
        <v>4390</v>
      </c>
      <c r="B4391" s="61">
        <v>18203</v>
      </c>
      <c r="C4391" s="62" t="s">
        <v>15336</v>
      </c>
      <c r="D4391" s="63">
        <v>13</v>
      </c>
      <c r="E4391" s="64" t="s">
        <v>12146</v>
      </c>
    </row>
    <row r="4392" spans="1:5" ht="15" x14ac:dyDescent="0.2">
      <c r="A4392" s="60">
        <v>4391</v>
      </c>
      <c r="B4392" s="61">
        <v>18314</v>
      </c>
      <c r="C4392" s="62" t="s">
        <v>15337</v>
      </c>
      <c r="D4392" s="63">
        <v>14</v>
      </c>
      <c r="E4392" s="64" t="s">
        <v>12146</v>
      </c>
    </row>
    <row r="4393" spans="1:5" ht="15" x14ac:dyDescent="0.2">
      <c r="A4393" s="60">
        <v>4392</v>
      </c>
      <c r="B4393" s="61">
        <v>18931</v>
      </c>
      <c r="C4393" s="62" t="s">
        <v>15338</v>
      </c>
      <c r="D4393" s="63">
        <v>15</v>
      </c>
      <c r="E4393" s="65">
        <v>2</v>
      </c>
    </row>
    <row r="4394" spans="1:5" ht="15" x14ac:dyDescent="0.2">
      <c r="A4394" s="60">
        <v>4393</v>
      </c>
      <c r="B4394" s="61">
        <v>19395</v>
      </c>
      <c r="C4394" s="62" t="s">
        <v>15339</v>
      </c>
      <c r="D4394" s="63">
        <v>16</v>
      </c>
      <c r="E4394" s="64" t="s">
        <v>12144</v>
      </c>
    </row>
    <row r="4395" spans="1:5" ht="15" x14ac:dyDescent="0.2">
      <c r="A4395" s="60">
        <v>4394</v>
      </c>
      <c r="B4395" s="61">
        <v>19754</v>
      </c>
      <c r="C4395" s="62" t="s">
        <v>14097</v>
      </c>
      <c r="D4395" s="63">
        <v>17</v>
      </c>
      <c r="E4395" s="64" t="s">
        <v>12144</v>
      </c>
    </row>
    <row r="4396" spans="1:5" ht="15" x14ac:dyDescent="0.2">
      <c r="A4396" s="60">
        <v>4395</v>
      </c>
      <c r="B4396" s="61">
        <v>11774</v>
      </c>
      <c r="C4396" s="62" t="s">
        <v>14098</v>
      </c>
      <c r="D4396" s="63">
        <v>1</v>
      </c>
      <c r="E4396" s="64" t="s">
        <v>12136</v>
      </c>
    </row>
    <row r="4397" spans="1:5" ht="15" x14ac:dyDescent="0.2">
      <c r="A4397" s="60">
        <v>4396</v>
      </c>
      <c r="B4397" s="61">
        <v>12546</v>
      </c>
      <c r="C4397" s="62" t="s">
        <v>14099</v>
      </c>
      <c r="D4397" s="63">
        <v>2</v>
      </c>
      <c r="E4397" s="64" t="s">
        <v>12104</v>
      </c>
    </row>
    <row r="4398" spans="1:5" ht="15" x14ac:dyDescent="0.2">
      <c r="A4398" s="60">
        <v>4397</v>
      </c>
      <c r="B4398" s="61">
        <v>12999</v>
      </c>
      <c r="C4398" s="66" t="s">
        <v>14100</v>
      </c>
      <c r="D4398" s="63">
        <v>3</v>
      </c>
      <c r="E4398" s="64" t="s">
        <v>14951</v>
      </c>
    </row>
    <row r="4399" spans="1:5" ht="15" x14ac:dyDescent="0.2">
      <c r="A4399" s="60">
        <v>4398</v>
      </c>
      <c r="B4399" s="61">
        <v>13083</v>
      </c>
      <c r="C4399" s="62" t="s">
        <v>14101</v>
      </c>
      <c r="D4399" s="63">
        <v>4</v>
      </c>
      <c r="E4399" s="64" t="s">
        <v>12159</v>
      </c>
    </row>
    <row r="4400" spans="1:5" ht="15" x14ac:dyDescent="0.2">
      <c r="A4400" s="60">
        <v>4399</v>
      </c>
      <c r="B4400" s="61">
        <v>13350</v>
      </c>
      <c r="C4400" s="62" t="s">
        <v>14102</v>
      </c>
      <c r="D4400" s="63">
        <v>5</v>
      </c>
      <c r="E4400" s="64" t="s">
        <v>12142</v>
      </c>
    </row>
    <row r="4401" spans="1:5" ht="15" x14ac:dyDescent="0.2">
      <c r="A4401" s="60">
        <v>4400</v>
      </c>
      <c r="B4401" s="61">
        <v>13408</v>
      </c>
      <c r="C4401" s="62" t="s">
        <v>14103</v>
      </c>
      <c r="D4401" s="63">
        <v>6</v>
      </c>
      <c r="E4401" s="64" t="s">
        <v>12140</v>
      </c>
    </row>
    <row r="4402" spans="1:5" ht="15" x14ac:dyDescent="0.2">
      <c r="A4402" s="60">
        <v>4401</v>
      </c>
      <c r="B4402" s="61">
        <v>15189</v>
      </c>
      <c r="C4402" s="62" t="s">
        <v>14104</v>
      </c>
      <c r="D4402" s="63">
        <v>7</v>
      </c>
      <c r="E4402" s="65">
        <v>3</v>
      </c>
    </row>
    <row r="4403" spans="1:5" ht="15" x14ac:dyDescent="0.2">
      <c r="A4403" s="60">
        <v>4402</v>
      </c>
      <c r="B4403" s="61">
        <v>16338</v>
      </c>
      <c r="C4403" s="62" t="s">
        <v>14105</v>
      </c>
      <c r="D4403" s="63">
        <v>8</v>
      </c>
      <c r="E4403" s="64" t="s">
        <v>12142</v>
      </c>
    </row>
    <row r="4404" spans="1:5" ht="15" x14ac:dyDescent="0.2">
      <c r="A4404" s="60">
        <v>4403</v>
      </c>
      <c r="B4404" s="61">
        <v>16433</v>
      </c>
      <c r="C4404" s="62" t="s">
        <v>14106</v>
      </c>
      <c r="D4404" s="63">
        <v>9</v>
      </c>
      <c r="E4404" s="65">
        <v>2</v>
      </c>
    </row>
    <row r="4405" spans="1:5" ht="15" x14ac:dyDescent="0.2">
      <c r="A4405" s="60">
        <v>4404</v>
      </c>
      <c r="B4405" s="61">
        <v>17168</v>
      </c>
      <c r="C4405" s="62" t="s">
        <v>14107</v>
      </c>
      <c r="D4405" s="63">
        <v>10</v>
      </c>
      <c r="E4405" s="64" t="s">
        <v>12146</v>
      </c>
    </row>
    <row r="4406" spans="1:5" ht="15" x14ac:dyDescent="0.2">
      <c r="A4406" s="60">
        <v>4405</v>
      </c>
      <c r="B4406" s="61">
        <v>16785</v>
      </c>
      <c r="C4406" s="62" t="s">
        <v>14108</v>
      </c>
      <c r="D4406" s="63">
        <v>11</v>
      </c>
      <c r="E4406" s="64" t="s">
        <v>12138</v>
      </c>
    </row>
    <row r="4407" spans="1:5" ht="15" x14ac:dyDescent="0.2">
      <c r="A4407" s="60">
        <v>4406</v>
      </c>
      <c r="B4407" s="61">
        <v>16827</v>
      </c>
      <c r="C4407" s="62" t="s">
        <v>14109</v>
      </c>
      <c r="D4407" s="63">
        <v>12</v>
      </c>
      <c r="E4407" s="64" t="s">
        <v>12142</v>
      </c>
    </row>
    <row r="4408" spans="1:5" ht="15" x14ac:dyDescent="0.2">
      <c r="A4408" s="60">
        <v>4407</v>
      </c>
      <c r="B4408" s="61">
        <v>17838</v>
      </c>
      <c r="C4408" s="62" t="s">
        <v>14110</v>
      </c>
      <c r="D4408" s="63">
        <v>13</v>
      </c>
      <c r="E4408" s="64" t="s">
        <v>12144</v>
      </c>
    </row>
    <row r="4409" spans="1:5" ht="15" x14ac:dyDescent="0.2">
      <c r="A4409" s="60">
        <v>4408</v>
      </c>
      <c r="B4409" s="61">
        <v>18942</v>
      </c>
      <c r="C4409" s="62" t="s">
        <v>12549</v>
      </c>
      <c r="D4409" s="63">
        <v>14</v>
      </c>
      <c r="E4409" s="64" t="s">
        <v>12144</v>
      </c>
    </row>
    <row r="4410" spans="1:5" ht="15" x14ac:dyDescent="0.2">
      <c r="A4410" s="60">
        <v>4409</v>
      </c>
      <c r="B4410" s="61">
        <v>19223</v>
      </c>
      <c r="C4410" s="62" t="s">
        <v>16173</v>
      </c>
      <c r="D4410" s="63">
        <v>15</v>
      </c>
      <c r="E4410" s="64" t="s">
        <v>12144</v>
      </c>
    </row>
    <row r="4411" spans="1:5" ht="15" x14ac:dyDescent="0.2">
      <c r="A4411" s="60">
        <v>4410</v>
      </c>
      <c r="B4411" s="61">
        <v>19550</v>
      </c>
      <c r="C4411" s="62" t="s">
        <v>12550</v>
      </c>
      <c r="D4411" s="63">
        <v>16</v>
      </c>
      <c r="E4411" s="64" t="s">
        <v>13651</v>
      </c>
    </row>
    <row r="4412" spans="1:5" ht="15" x14ac:dyDescent="0.2">
      <c r="A4412" s="60">
        <v>4411</v>
      </c>
      <c r="B4412" s="61">
        <v>19690</v>
      </c>
      <c r="C4412" s="62" t="s">
        <v>12551</v>
      </c>
      <c r="D4412" s="63">
        <v>17</v>
      </c>
      <c r="E4412" s="64" t="s">
        <v>12144</v>
      </c>
    </row>
    <row r="4413" spans="1:5" ht="15" x14ac:dyDescent="0.2">
      <c r="A4413" s="60">
        <v>4412</v>
      </c>
      <c r="B4413" s="61">
        <v>12019</v>
      </c>
      <c r="C4413" s="62" t="s">
        <v>15266</v>
      </c>
      <c r="D4413" s="63">
        <v>18</v>
      </c>
      <c r="E4413" s="64" t="s">
        <v>12140</v>
      </c>
    </row>
    <row r="4414" spans="1:5" ht="15" x14ac:dyDescent="0.2">
      <c r="A4414" s="60">
        <v>4413</v>
      </c>
      <c r="B4414" s="61">
        <v>12071</v>
      </c>
      <c r="C4414" s="62" t="s">
        <v>16488</v>
      </c>
      <c r="D4414" s="63">
        <v>19</v>
      </c>
      <c r="E4414" s="65">
        <v>5</v>
      </c>
    </row>
    <row r="4415" spans="1:5" ht="15" x14ac:dyDescent="0.2">
      <c r="A4415" s="60">
        <v>4414</v>
      </c>
      <c r="B4415" s="61">
        <v>12465</v>
      </c>
      <c r="C4415" s="62" t="s">
        <v>16489</v>
      </c>
      <c r="D4415" s="63">
        <v>20</v>
      </c>
      <c r="E4415" s="64" t="s">
        <v>12146</v>
      </c>
    </row>
    <row r="4416" spans="1:5" ht="15" x14ac:dyDescent="0.2">
      <c r="A4416" s="60">
        <v>4415</v>
      </c>
      <c r="B4416" s="61">
        <v>14891</v>
      </c>
      <c r="C4416" s="62" t="s">
        <v>16490</v>
      </c>
      <c r="D4416" s="63">
        <v>21</v>
      </c>
      <c r="E4416" s="64" t="s">
        <v>14954</v>
      </c>
    </row>
    <row r="4417" spans="1:5" ht="15" x14ac:dyDescent="0.2">
      <c r="A4417" s="60">
        <v>4416</v>
      </c>
      <c r="B4417" s="61">
        <v>16223</v>
      </c>
      <c r="C4417" s="62" t="s">
        <v>16491</v>
      </c>
      <c r="D4417" s="63">
        <v>22</v>
      </c>
      <c r="E4417" s="64" t="s">
        <v>14951</v>
      </c>
    </row>
    <row r="4418" spans="1:5" ht="15" x14ac:dyDescent="0.2">
      <c r="A4418" s="60">
        <v>4417</v>
      </c>
      <c r="B4418" s="61">
        <v>16690</v>
      </c>
      <c r="C4418" s="62" t="s">
        <v>16492</v>
      </c>
      <c r="D4418" s="63">
        <v>23</v>
      </c>
      <c r="E4418" s="64" t="s">
        <v>12146</v>
      </c>
    </row>
    <row r="4419" spans="1:5" ht="15" x14ac:dyDescent="0.2">
      <c r="A4419" s="60">
        <v>4418</v>
      </c>
      <c r="B4419" s="61">
        <v>19472</v>
      </c>
      <c r="C4419" s="62" t="s">
        <v>16493</v>
      </c>
      <c r="D4419" s="63">
        <v>24</v>
      </c>
      <c r="E4419" s="64" t="s">
        <v>14954</v>
      </c>
    </row>
    <row r="4420" spans="1:5" ht="15" x14ac:dyDescent="0.2">
      <c r="A4420" s="60">
        <v>4419</v>
      </c>
      <c r="B4420" s="61">
        <v>19522</v>
      </c>
      <c r="C4420" s="62" t="s">
        <v>16494</v>
      </c>
      <c r="D4420" s="63">
        <v>25</v>
      </c>
      <c r="E4420" s="64" t="s">
        <v>12104</v>
      </c>
    </row>
    <row r="4421" spans="1:5" ht="15" x14ac:dyDescent="0.2">
      <c r="A4421" s="60">
        <v>4420</v>
      </c>
      <c r="B4421" s="61">
        <v>19553</v>
      </c>
      <c r="C4421" s="62" t="s">
        <v>16495</v>
      </c>
      <c r="D4421" s="63">
        <v>26</v>
      </c>
      <c r="E4421" s="64" t="s">
        <v>14951</v>
      </c>
    </row>
    <row r="4422" spans="1:5" ht="15" x14ac:dyDescent="0.2">
      <c r="A4422" s="60">
        <v>4421</v>
      </c>
      <c r="B4422" s="61">
        <v>19948</v>
      </c>
      <c r="C4422" s="62" t="s">
        <v>16496</v>
      </c>
      <c r="D4422" s="63">
        <v>27</v>
      </c>
      <c r="E4422" s="64" t="s">
        <v>12138</v>
      </c>
    </row>
    <row r="4423" spans="1:5" ht="15" x14ac:dyDescent="0.2">
      <c r="A4423" s="60">
        <v>4422</v>
      </c>
      <c r="B4423" s="61">
        <v>19960</v>
      </c>
      <c r="C4423" s="66" t="s">
        <v>16497</v>
      </c>
      <c r="D4423" s="63">
        <v>28</v>
      </c>
      <c r="E4423" s="64" t="s">
        <v>13651</v>
      </c>
    </row>
    <row r="4424" spans="1:5" ht="15" x14ac:dyDescent="0.2">
      <c r="A4424" s="60">
        <v>4423</v>
      </c>
      <c r="B4424" s="61">
        <v>19962</v>
      </c>
      <c r="C4424" s="66" t="s">
        <v>16498</v>
      </c>
      <c r="D4424" s="63">
        <v>29</v>
      </c>
      <c r="E4424" s="64" t="s">
        <v>12151</v>
      </c>
    </row>
    <row r="4425" spans="1:5" ht="15" x14ac:dyDescent="0.2">
      <c r="A4425" s="60">
        <v>4424</v>
      </c>
      <c r="B4425" s="61">
        <v>19964</v>
      </c>
      <c r="C4425" s="66" t="s">
        <v>16499</v>
      </c>
      <c r="D4425" s="63">
        <v>30</v>
      </c>
      <c r="E4425" s="64" t="s">
        <v>13651</v>
      </c>
    </row>
    <row r="4426" spans="1:5" ht="15" x14ac:dyDescent="0.2">
      <c r="A4426" s="60">
        <v>4425</v>
      </c>
      <c r="B4426" s="61">
        <v>19966</v>
      </c>
      <c r="C4426" s="66" t="s">
        <v>16500</v>
      </c>
      <c r="D4426" s="63">
        <v>31</v>
      </c>
      <c r="E4426" s="64" t="s">
        <v>13651</v>
      </c>
    </row>
    <row r="4427" spans="1:5" ht="15" x14ac:dyDescent="0.2">
      <c r="A4427" s="60">
        <v>4426</v>
      </c>
      <c r="B4427" s="61">
        <v>19968</v>
      </c>
      <c r="C4427" s="66" t="s">
        <v>16501</v>
      </c>
      <c r="D4427" s="63">
        <v>32</v>
      </c>
      <c r="E4427" s="64" t="s">
        <v>12138</v>
      </c>
    </row>
    <row r="4428" spans="1:5" ht="15" x14ac:dyDescent="0.2">
      <c r="A4428" s="60">
        <v>4427</v>
      </c>
      <c r="B4428" s="61">
        <v>19969</v>
      </c>
      <c r="C4428" s="66" t="s">
        <v>16502</v>
      </c>
      <c r="D4428" s="63">
        <v>33</v>
      </c>
      <c r="E4428" s="64" t="s">
        <v>12104</v>
      </c>
    </row>
    <row r="4429" spans="1:5" ht="15" x14ac:dyDescent="0.2">
      <c r="A4429" s="60">
        <v>4428</v>
      </c>
      <c r="B4429" s="61">
        <v>12786</v>
      </c>
      <c r="C4429" s="62" t="s">
        <v>16503</v>
      </c>
      <c r="D4429" s="63">
        <v>34</v>
      </c>
      <c r="E4429" s="64" t="s">
        <v>12144</v>
      </c>
    </row>
    <row r="4430" spans="1:5" ht="15" x14ac:dyDescent="0.2">
      <c r="A4430" s="60">
        <v>4429</v>
      </c>
      <c r="B4430" s="61">
        <v>19449</v>
      </c>
      <c r="C4430" s="62" t="s">
        <v>16504</v>
      </c>
      <c r="D4430" s="63">
        <v>35</v>
      </c>
      <c r="E4430" s="64" t="s">
        <v>12138</v>
      </c>
    </row>
    <row r="4431" spans="1:5" ht="15" x14ac:dyDescent="0.2">
      <c r="A4431" s="60">
        <v>4430</v>
      </c>
      <c r="B4431" s="61">
        <v>19517</v>
      </c>
      <c r="C4431" s="62" t="s">
        <v>16505</v>
      </c>
      <c r="D4431" s="63">
        <v>36</v>
      </c>
      <c r="E4431" s="64" t="s">
        <v>12138</v>
      </c>
    </row>
    <row r="4432" spans="1:5" ht="15" x14ac:dyDescent="0.2">
      <c r="A4432" s="60">
        <v>4431</v>
      </c>
      <c r="B4432" s="61">
        <v>11554</v>
      </c>
      <c r="C4432" s="62" t="s">
        <v>16506</v>
      </c>
      <c r="D4432" s="63">
        <v>37</v>
      </c>
      <c r="E4432" s="64" t="s">
        <v>12159</v>
      </c>
    </row>
    <row r="4433" spans="1:5" ht="15" x14ac:dyDescent="0.2">
      <c r="A4433" s="60">
        <v>4432</v>
      </c>
      <c r="B4433" s="61">
        <v>11561</v>
      </c>
      <c r="C4433" s="62" t="s">
        <v>16507</v>
      </c>
      <c r="D4433" s="63">
        <v>38</v>
      </c>
      <c r="E4433" s="65">
        <v>4</v>
      </c>
    </row>
    <row r="4434" spans="1:5" ht="15" x14ac:dyDescent="0.2">
      <c r="A4434" s="60">
        <v>4433</v>
      </c>
      <c r="B4434" s="61">
        <v>11776</v>
      </c>
      <c r="C4434" s="62" t="s">
        <v>16508</v>
      </c>
      <c r="D4434" s="63">
        <v>39</v>
      </c>
      <c r="E4434" s="65">
        <v>2</v>
      </c>
    </row>
    <row r="4435" spans="1:5" ht="15" x14ac:dyDescent="0.2">
      <c r="A4435" s="60">
        <v>4434</v>
      </c>
      <c r="B4435" s="61">
        <v>12141</v>
      </c>
      <c r="C4435" s="62" t="s">
        <v>17507</v>
      </c>
      <c r="D4435" s="63">
        <v>40</v>
      </c>
      <c r="E4435" s="65">
        <v>4</v>
      </c>
    </row>
    <row r="4436" spans="1:5" ht="15" x14ac:dyDescent="0.2">
      <c r="A4436" s="60">
        <v>4435</v>
      </c>
      <c r="B4436" s="61">
        <v>15365</v>
      </c>
      <c r="C4436" s="66" t="s">
        <v>17508</v>
      </c>
      <c r="D4436" s="63">
        <v>41</v>
      </c>
      <c r="E4436" s="64" t="s">
        <v>12104</v>
      </c>
    </row>
    <row r="4437" spans="1:5" ht="15" x14ac:dyDescent="0.2">
      <c r="A4437" s="60">
        <v>4436</v>
      </c>
      <c r="B4437" s="61">
        <v>15436</v>
      </c>
      <c r="C4437" s="62" t="s">
        <v>17509</v>
      </c>
      <c r="D4437" s="63">
        <v>42</v>
      </c>
      <c r="E4437" s="65">
        <v>2</v>
      </c>
    </row>
    <row r="4438" spans="1:5" ht="15" x14ac:dyDescent="0.2">
      <c r="A4438" s="60">
        <v>4437</v>
      </c>
      <c r="B4438" s="61">
        <v>17740</v>
      </c>
      <c r="C4438" s="62" t="s">
        <v>17510</v>
      </c>
      <c r="D4438" s="63">
        <v>43</v>
      </c>
      <c r="E4438" s="65">
        <v>2</v>
      </c>
    </row>
    <row r="4439" spans="1:5" ht="15" x14ac:dyDescent="0.2">
      <c r="A4439" s="60">
        <v>4438</v>
      </c>
      <c r="B4439" s="61">
        <v>17938</v>
      </c>
      <c r="C4439" s="62" t="s">
        <v>12569</v>
      </c>
      <c r="D4439" s="63">
        <v>44</v>
      </c>
      <c r="E4439" s="64" t="s">
        <v>12138</v>
      </c>
    </row>
    <row r="4440" spans="1:5" ht="15" x14ac:dyDescent="0.2">
      <c r="A4440" s="60">
        <v>4439</v>
      </c>
      <c r="B4440" s="61">
        <v>18639</v>
      </c>
      <c r="C4440" s="62" t="s">
        <v>12570</v>
      </c>
      <c r="D4440" s="63">
        <v>45</v>
      </c>
      <c r="E4440" s="65">
        <v>4</v>
      </c>
    </row>
    <row r="4441" spans="1:5" ht="15" x14ac:dyDescent="0.2">
      <c r="A4441" s="60">
        <v>4440</v>
      </c>
      <c r="B4441" s="61">
        <v>19331</v>
      </c>
      <c r="C4441" s="62" t="s">
        <v>12571</v>
      </c>
      <c r="D4441" s="63">
        <v>46</v>
      </c>
      <c r="E4441" s="64" t="s">
        <v>13766</v>
      </c>
    </row>
    <row r="4442" spans="1:5" ht="15" x14ac:dyDescent="0.2">
      <c r="A4442" s="60">
        <v>4441</v>
      </c>
      <c r="B4442" s="61">
        <v>19520</v>
      </c>
      <c r="C4442" s="62" t="s">
        <v>12572</v>
      </c>
      <c r="D4442" s="63">
        <v>47</v>
      </c>
      <c r="E4442" s="64" t="s">
        <v>12104</v>
      </c>
    </row>
    <row r="4443" spans="1:5" ht="15" x14ac:dyDescent="0.2">
      <c r="A4443" s="60">
        <v>4442</v>
      </c>
      <c r="B4443" s="61">
        <v>15149</v>
      </c>
      <c r="C4443" s="62" t="s">
        <v>12573</v>
      </c>
      <c r="D4443" s="63">
        <v>48</v>
      </c>
      <c r="E4443" s="64" t="s">
        <v>12104</v>
      </c>
    </row>
    <row r="4444" spans="1:5" ht="15" x14ac:dyDescent="0.2">
      <c r="A4444" s="60">
        <v>4443</v>
      </c>
      <c r="B4444" s="61">
        <v>15418</v>
      </c>
      <c r="C4444" s="62" t="s">
        <v>12574</v>
      </c>
      <c r="D4444" s="63">
        <v>49</v>
      </c>
      <c r="E4444" s="64" t="s">
        <v>12104</v>
      </c>
    </row>
    <row r="4445" spans="1:5" ht="15" x14ac:dyDescent="0.2">
      <c r="A4445" s="60">
        <v>4444</v>
      </c>
      <c r="B4445" s="61">
        <v>17401</v>
      </c>
      <c r="C4445" s="62" t="s">
        <v>12575</v>
      </c>
      <c r="D4445" s="63">
        <v>50</v>
      </c>
      <c r="E4445" s="65">
        <v>2</v>
      </c>
    </row>
    <row r="4446" spans="1:5" ht="15" x14ac:dyDescent="0.2">
      <c r="A4446" s="60">
        <v>4445</v>
      </c>
      <c r="B4446" s="61">
        <v>17638</v>
      </c>
      <c r="C4446" s="62" t="s">
        <v>12576</v>
      </c>
      <c r="D4446" s="63">
        <v>51</v>
      </c>
      <c r="E4446" s="64" t="s">
        <v>12151</v>
      </c>
    </row>
    <row r="4447" spans="1:5" ht="15" x14ac:dyDescent="0.2">
      <c r="A4447" s="60">
        <v>4446</v>
      </c>
      <c r="B4447" s="61">
        <v>17729</v>
      </c>
      <c r="C4447" s="62" t="s">
        <v>12577</v>
      </c>
      <c r="D4447" s="63">
        <v>52</v>
      </c>
      <c r="E4447" s="64" t="s">
        <v>12151</v>
      </c>
    </row>
    <row r="4448" spans="1:5" ht="15" x14ac:dyDescent="0.2">
      <c r="A4448" s="60">
        <v>4447</v>
      </c>
      <c r="B4448" s="61">
        <v>17764</v>
      </c>
      <c r="C4448" s="62" t="s">
        <v>12578</v>
      </c>
      <c r="D4448" s="63">
        <v>53</v>
      </c>
      <c r="E4448" s="64" t="s">
        <v>14951</v>
      </c>
    </row>
    <row r="4449" spans="1:5" ht="15" x14ac:dyDescent="0.2">
      <c r="A4449" s="60">
        <v>4448</v>
      </c>
      <c r="B4449" s="61">
        <v>18630</v>
      </c>
      <c r="C4449" s="62" t="s">
        <v>14376</v>
      </c>
      <c r="D4449" s="63">
        <v>54</v>
      </c>
      <c r="E4449" s="64" t="s">
        <v>12106</v>
      </c>
    </row>
    <row r="4450" spans="1:5" ht="15" x14ac:dyDescent="0.2">
      <c r="A4450" s="60">
        <v>4449</v>
      </c>
      <c r="B4450" s="61">
        <v>18632</v>
      </c>
      <c r="C4450" s="62" t="s">
        <v>12579</v>
      </c>
      <c r="D4450" s="63">
        <v>55</v>
      </c>
      <c r="E4450" s="64" t="s">
        <v>12151</v>
      </c>
    </row>
    <row r="4451" spans="1:5" ht="15" x14ac:dyDescent="0.2">
      <c r="A4451" s="60">
        <v>4450</v>
      </c>
      <c r="B4451" s="61">
        <v>19310</v>
      </c>
      <c r="C4451" s="62" t="s">
        <v>12580</v>
      </c>
      <c r="D4451" s="63">
        <v>56</v>
      </c>
      <c r="E4451" s="65">
        <v>2</v>
      </c>
    </row>
    <row r="4452" spans="1:5" ht="15" x14ac:dyDescent="0.2">
      <c r="A4452" s="60">
        <v>4451</v>
      </c>
      <c r="B4452" s="61">
        <v>14679</v>
      </c>
      <c r="C4452" s="62" t="s">
        <v>12581</v>
      </c>
      <c r="D4452" s="63">
        <v>57</v>
      </c>
      <c r="E4452" s="64" t="s">
        <v>12144</v>
      </c>
    </row>
    <row r="4453" spans="1:5" ht="15" x14ac:dyDescent="0.2">
      <c r="A4453" s="60">
        <v>4452</v>
      </c>
      <c r="B4453" s="61">
        <v>16215</v>
      </c>
      <c r="C4453" s="62" t="s">
        <v>12582</v>
      </c>
      <c r="D4453" s="63">
        <v>58</v>
      </c>
      <c r="E4453" s="64" t="s">
        <v>12144</v>
      </c>
    </row>
    <row r="4454" spans="1:5" ht="15" x14ac:dyDescent="0.2">
      <c r="A4454" s="60">
        <v>4453</v>
      </c>
      <c r="B4454" s="61">
        <v>17770</v>
      </c>
      <c r="C4454" s="62" t="s">
        <v>13784</v>
      </c>
      <c r="D4454" s="63">
        <v>59</v>
      </c>
      <c r="E4454" s="64" t="s">
        <v>12140</v>
      </c>
    </row>
    <row r="4455" spans="1:5" ht="15" x14ac:dyDescent="0.2">
      <c r="A4455" s="60">
        <v>4454</v>
      </c>
      <c r="B4455" s="61">
        <v>17940</v>
      </c>
      <c r="C4455" s="62" t="s">
        <v>12583</v>
      </c>
      <c r="D4455" s="63">
        <v>60</v>
      </c>
      <c r="E4455" s="64" t="s">
        <v>12138</v>
      </c>
    </row>
    <row r="4456" spans="1:5" ht="15" x14ac:dyDescent="0.2">
      <c r="A4456" s="60">
        <v>4455</v>
      </c>
      <c r="B4456" s="61">
        <v>19156</v>
      </c>
      <c r="C4456" s="62" t="s">
        <v>12584</v>
      </c>
      <c r="D4456" s="63">
        <v>61</v>
      </c>
      <c r="E4456" s="64" t="s">
        <v>12140</v>
      </c>
    </row>
    <row r="4457" spans="1:5" ht="15" x14ac:dyDescent="0.2">
      <c r="A4457" s="60">
        <v>4456</v>
      </c>
      <c r="B4457" s="61">
        <v>14843</v>
      </c>
      <c r="C4457" s="62" t="s">
        <v>12585</v>
      </c>
      <c r="D4457" s="63">
        <v>62</v>
      </c>
      <c r="E4457" s="64" t="s">
        <v>12146</v>
      </c>
    </row>
    <row r="4458" spans="1:5" ht="15" x14ac:dyDescent="0.2">
      <c r="A4458" s="60">
        <v>4457</v>
      </c>
      <c r="B4458" s="61">
        <v>16217</v>
      </c>
      <c r="C4458" s="66" t="s">
        <v>12586</v>
      </c>
      <c r="D4458" s="63">
        <v>63</v>
      </c>
      <c r="E4458" s="64" t="s">
        <v>12140</v>
      </c>
    </row>
    <row r="4459" spans="1:5" ht="15" x14ac:dyDescent="0.2">
      <c r="A4459" s="60">
        <v>4458</v>
      </c>
      <c r="B4459" s="61">
        <v>18159</v>
      </c>
      <c r="C4459" s="66" t="s">
        <v>12587</v>
      </c>
      <c r="D4459" s="63">
        <v>64</v>
      </c>
      <c r="E4459" s="64" t="s">
        <v>12140</v>
      </c>
    </row>
    <row r="4460" spans="1:5" ht="15" x14ac:dyDescent="0.2">
      <c r="A4460" s="60">
        <v>4459</v>
      </c>
      <c r="B4460" s="61">
        <v>19519</v>
      </c>
      <c r="C4460" s="62" t="s">
        <v>12588</v>
      </c>
      <c r="D4460" s="63">
        <v>65</v>
      </c>
      <c r="E4460" s="64" t="s">
        <v>11050</v>
      </c>
    </row>
    <row r="4461" spans="1:5" ht="15" x14ac:dyDescent="0.2">
      <c r="A4461" s="60">
        <v>4460</v>
      </c>
      <c r="B4461" s="61">
        <v>15075</v>
      </c>
      <c r="C4461" s="62" t="s">
        <v>12589</v>
      </c>
      <c r="D4461" s="63">
        <v>66</v>
      </c>
      <c r="E4461" s="64" t="s">
        <v>12144</v>
      </c>
    </row>
    <row r="4462" spans="1:5" ht="15" x14ac:dyDescent="0.2">
      <c r="A4462" s="60">
        <v>4461</v>
      </c>
      <c r="B4462" s="61">
        <v>15285</v>
      </c>
      <c r="C4462" s="62" t="s">
        <v>12590</v>
      </c>
      <c r="D4462" s="63">
        <v>67</v>
      </c>
      <c r="E4462" s="64" t="s">
        <v>12159</v>
      </c>
    </row>
    <row r="4463" spans="1:5" ht="15" x14ac:dyDescent="0.2">
      <c r="A4463" s="60">
        <v>4462</v>
      </c>
      <c r="B4463" s="61">
        <v>16940</v>
      </c>
      <c r="C4463" s="62" t="s">
        <v>12591</v>
      </c>
      <c r="D4463" s="63">
        <v>68</v>
      </c>
      <c r="E4463" s="65">
        <v>3</v>
      </c>
    </row>
    <row r="4464" spans="1:5" ht="15" x14ac:dyDescent="0.2">
      <c r="A4464" s="60">
        <v>4463</v>
      </c>
      <c r="B4464" s="61">
        <v>17010</v>
      </c>
      <c r="C4464" s="62" t="s">
        <v>12592</v>
      </c>
      <c r="D4464" s="63">
        <v>69</v>
      </c>
      <c r="E4464" s="65">
        <v>3</v>
      </c>
    </row>
    <row r="4465" spans="1:5" ht="15" x14ac:dyDescent="0.2">
      <c r="A4465" s="60">
        <v>4464</v>
      </c>
      <c r="B4465" s="61">
        <v>17665</v>
      </c>
      <c r="C4465" s="62" t="s">
        <v>12593</v>
      </c>
      <c r="D4465" s="63">
        <v>70</v>
      </c>
      <c r="E4465" s="65">
        <v>2</v>
      </c>
    </row>
    <row r="4466" spans="1:5" ht="15" x14ac:dyDescent="0.2">
      <c r="A4466" s="60">
        <v>4465</v>
      </c>
      <c r="B4466" s="61">
        <v>17772</v>
      </c>
      <c r="C4466" s="62" t="s">
        <v>12594</v>
      </c>
      <c r="D4466" s="63">
        <v>71</v>
      </c>
      <c r="E4466" s="64" t="s">
        <v>12146</v>
      </c>
    </row>
    <row r="4467" spans="1:5" ht="15" x14ac:dyDescent="0.2">
      <c r="A4467" s="60">
        <v>4466</v>
      </c>
      <c r="B4467" s="61">
        <v>17942</v>
      </c>
      <c r="C4467" s="62" t="s">
        <v>12595</v>
      </c>
      <c r="D4467" s="63">
        <v>72</v>
      </c>
      <c r="E4467" s="64" t="s">
        <v>12138</v>
      </c>
    </row>
    <row r="4468" spans="1:5" ht="15" x14ac:dyDescent="0.2">
      <c r="A4468" s="60">
        <v>4467</v>
      </c>
      <c r="B4468" s="61">
        <v>18677</v>
      </c>
      <c r="C4468" s="62" t="s">
        <v>11177</v>
      </c>
      <c r="D4468" s="63">
        <v>73</v>
      </c>
      <c r="E4468" s="65">
        <v>3</v>
      </c>
    </row>
    <row r="4469" spans="1:5" ht="15" x14ac:dyDescent="0.2">
      <c r="A4469" s="60">
        <v>4468</v>
      </c>
      <c r="B4469" s="61">
        <v>12078</v>
      </c>
      <c r="C4469" s="62" t="s">
        <v>11178</v>
      </c>
      <c r="D4469" s="63">
        <v>74</v>
      </c>
      <c r="E4469" s="64" t="s">
        <v>12140</v>
      </c>
    </row>
    <row r="4470" spans="1:5" ht="15" x14ac:dyDescent="0.2">
      <c r="A4470" s="60">
        <v>4469</v>
      </c>
      <c r="B4470" s="61">
        <v>12676</v>
      </c>
      <c r="C4470" s="62" t="s">
        <v>11179</v>
      </c>
      <c r="D4470" s="63">
        <v>75</v>
      </c>
      <c r="E4470" s="64" t="s">
        <v>12146</v>
      </c>
    </row>
    <row r="4471" spans="1:5" ht="15" x14ac:dyDescent="0.2">
      <c r="A4471" s="60">
        <v>4470</v>
      </c>
      <c r="B4471" s="61">
        <v>15289</v>
      </c>
      <c r="C4471" s="62" t="s">
        <v>11180</v>
      </c>
      <c r="D4471" s="63">
        <v>76</v>
      </c>
      <c r="E4471" s="64" t="s">
        <v>14951</v>
      </c>
    </row>
    <row r="4472" spans="1:5" ht="15" x14ac:dyDescent="0.2">
      <c r="A4472" s="60">
        <v>4471</v>
      </c>
      <c r="B4472" s="61">
        <v>18169</v>
      </c>
      <c r="C4472" s="62" t="s">
        <v>11181</v>
      </c>
      <c r="D4472" s="63">
        <v>77</v>
      </c>
      <c r="E4472" s="64" t="s">
        <v>12146</v>
      </c>
    </row>
    <row r="4473" spans="1:5" ht="15" x14ac:dyDescent="0.2">
      <c r="A4473" s="60">
        <v>4472</v>
      </c>
      <c r="B4473" s="61">
        <v>19677</v>
      </c>
      <c r="C4473" s="62" t="s">
        <v>11182</v>
      </c>
      <c r="D4473" s="63">
        <v>78</v>
      </c>
      <c r="E4473" s="64" t="s">
        <v>12146</v>
      </c>
    </row>
    <row r="4474" spans="1:5" ht="15" x14ac:dyDescent="0.2">
      <c r="A4474" s="60">
        <v>4473</v>
      </c>
      <c r="B4474" s="61">
        <v>13372</v>
      </c>
      <c r="C4474" s="62" t="s">
        <v>11183</v>
      </c>
      <c r="D4474" s="63">
        <v>79</v>
      </c>
      <c r="E4474" s="64" t="s">
        <v>13651</v>
      </c>
    </row>
    <row r="4475" spans="1:5" ht="15" x14ac:dyDescent="0.2">
      <c r="A4475" s="60">
        <v>4474</v>
      </c>
      <c r="B4475" s="61">
        <v>14501</v>
      </c>
      <c r="C4475" s="62" t="s">
        <v>11184</v>
      </c>
      <c r="D4475" s="63">
        <v>80</v>
      </c>
      <c r="E4475" s="64" t="s">
        <v>12138</v>
      </c>
    </row>
    <row r="4476" spans="1:5" ht="15" x14ac:dyDescent="0.2">
      <c r="A4476" s="60">
        <v>4475</v>
      </c>
      <c r="B4476" s="61">
        <v>16452</v>
      </c>
      <c r="C4476" s="62" t="s">
        <v>11185</v>
      </c>
      <c r="D4476" s="63">
        <v>81</v>
      </c>
      <c r="E4476" s="64" t="s">
        <v>13651</v>
      </c>
    </row>
    <row r="4477" spans="1:5" ht="15" x14ac:dyDescent="0.2">
      <c r="A4477" s="60">
        <v>4476</v>
      </c>
      <c r="B4477" s="61">
        <v>19369</v>
      </c>
      <c r="C4477" s="62" t="s">
        <v>11186</v>
      </c>
      <c r="D4477" s="63">
        <v>82</v>
      </c>
      <c r="E4477" s="64" t="s">
        <v>12138</v>
      </c>
    </row>
    <row r="4478" spans="1:5" ht="15" x14ac:dyDescent="0.2">
      <c r="A4478" s="60">
        <v>4477</v>
      </c>
      <c r="B4478" s="61">
        <v>19549</v>
      </c>
      <c r="C4478" s="62" t="s">
        <v>11187</v>
      </c>
      <c r="D4478" s="63">
        <v>83</v>
      </c>
      <c r="E4478" s="64" t="s">
        <v>13651</v>
      </c>
    </row>
    <row r="4479" spans="1:5" ht="15" x14ac:dyDescent="0.2">
      <c r="A4479" s="60">
        <v>4478</v>
      </c>
      <c r="B4479" s="61">
        <v>11566</v>
      </c>
      <c r="C4479" s="62" t="s">
        <v>11188</v>
      </c>
      <c r="D4479" s="63">
        <v>84</v>
      </c>
      <c r="E4479" s="64" t="s">
        <v>12146</v>
      </c>
    </row>
    <row r="4480" spans="1:5" ht="15" x14ac:dyDescent="0.2">
      <c r="A4480" s="60">
        <v>4479</v>
      </c>
      <c r="B4480" s="61">
        <v>11581</v>
      </c>
      <c r="C4480" s="62" t="s">
        <v>11189</v>
      </c>
      <c r="D4480" s="63">
        <v>85</v>
      </c>
      <c r="E4480" s="64" t="s">
        <v>12106</v>
      </c>
    </row>
    <row r="4481" spans="1:5" ht="15" x14ac:dyDescent="0.2">
      <c r="A4481" s="60">
        <v>4480</v>
      </c>
      <c r="B4481" s="61">
        <v>17683</v>
      </c>
      <c r="C4481" s="62" t="s">
        <v>11190</v>
      </c>
      <c r="D4481" s="63">
        <v>86</v>
      </c>
      <c r="E4481" s="64" t="s">
        <v>12138</v>
      </c>
    </row>
    <row r="4482" spans="1:5" ht="15" x14ac:dyDescent="0.2">
      <c r="A4482" s="60">
        <v>4481</v>
      </c>
      <c r="B4482" s="61">
        <v>17744</v>
      </c>
      <c r="C4482" s="62" t="s">
        <v>11191</v>
      </c>
      <c r="D4482" s="63">
        <v>87</v>
      </c>
      <c r="E4482" s="64" t="s">
        <v>12159</v>
      </c>
    </row>
    <row r="4483" spans="1:5" ht="15" x14ac:dyDescent="0.2">
      <c r="A4483" s="60">
        <v>4482</v>
      </c>
      <c r="B4483" s="61">
        <v>18163</v>
      </c>
      <c r="C4483" s="62" t="s">
        <v>11192</v>
      </c>
      <c r="D4483" s="63">
        <v>88</v>
      </c>
      <c r="E4483" s="64" t="s">
        <v>12138</v>
      </c>
    </row>
    <row r="4484" spans="1:5" ht="15" x14ac:dyDescent="0.2">
      <c r="A4484" s="60">
        <v>4483</v>
      </c>
      <c r="B4484" s="61">
        <v>12321</v>
      </c>
      <c r="C4484" s="62" t="s">
        <v>11193</v>
      </c>
      <c r="D4484" s="63">
        <v>89</v>
      </c>
      <c r="E4484" s="64" t="s">
        <v>12104</v>
      </c>
    </row>
    <row r="4485" spans="1:5" ht="15" x14ac:dyDescent="0.2">
      <c r="A4485" s="60">
        <v>4484</v>
      </c>
      <c r="B4485" s="61">
        <v>12476</v>
      </c>
      <c r="C4485" s="62" t="s">
        <v>11194</v>
      </c>
      <c r="D4485" s="63">
        <v>90</v>
      </c>
      <c r="E4485" s="64" t="s">
        <v>14951</v>
      </c>
    </row>
    <row r="4486" spans="1:5" ht="15" x14ac:dyDescent="0.2">
      <c r="A4486" s="60">
        <v>4485</v>
      </c>
      <c r="B4486" s="61">
        <v>12478</v>
      </c>
      <c r="C4486" s="62" t="s">
        <v>11195</v>
      </c>
      <c r="D4486" s="63">
        <v>91</v>
      </c>
      <c r="E4486" s="64" t="s">
        <v>12104</v>
      </c>
    </row>
    <row r="4487" spans="1:5" ht="15" x14ac:dyDescent="0.2">
      <c r="A4487" s="60">
        <v>4486</v>
      </c>
      <c r="B4487" s="61">
        <v>12480</v>
      </c>
      <c r="C4487" s="62" t="s">
        <v>11196</v>
      </c>
      <c r="D4487" s="63">
        <v>92</v>
      </c>
      <c r="E4487" s="64" t="s">
        <v>12104</v>
      </c>
    </row>
    <row r="4488" spans="1:5" ht="15" x14ac:dyDescent="0.2">
      <c r="A4488" s="60">
        <v>4487</v>
      </c>
      <c r="B4488" s="61">
        <v>12482</v>
      </c>
      <c r="C4488" s="62" t="s">
        <v>11197</v>
      </c>
      <c r="D4488" s="63">
        <v>93</v>
      </c>
      <c r="E4488" s="64" t="s">
        <v>12104</v>
      </c>
    </row>
    <row r="4489" spans="1:5" ht="15" x14ac:dyDescent="0.2">
      <c r="A4489" s="60">
        <v>4488</v>
      </c>
      <c r="B4489" s="61">
        <v>12485</v>
      </c>
      <c r="C4489" s="62" t="s">
        <v>11198</v>
      </c>
      <c r="D4489" s="63">
        <v>94</v>
      </c>
      <c r="E4489" s="64" t="s">
        <v>12104</v>
      </c>
    </row>
    <row r="4490" spans="1:5" ht="15" x14ac:dyDescent="0.2">
      <c r="A4490" s="60">
        <v>4489</v>
      </c>
      <c r="B4490" s="61">
        <v>12489</v>
      </c>
      <c r="C4490" s="62" t="s">
        <v>11199</v>
      </c>
      <c r="D4490" s="63">
        <v>95</v>
      </c>
      <c r="E4490" s="64" t="s">
        <v>12104</v>
      </c>
    </row>
    <row r="4491" spans="1:5" ht="15" x14ac:dyDescent="0.2">
      <c r="A4491" s="60">
        <v>4490</v>
      </c>
      <c r="B4491" s="61">
        <v>11085</v>
      </c>
      <c r="C4491" s="62" t="s">
        <v>11200</v>
      </c>
      <c r="D4491" s="63">
        <v>1</v>
      </c>
      <c r="E4491" s="64" t="s">
        <v>14951</v>
      </c>
    </row>
    <row r="4492" spans="1:5" ht="15" x14ac:dyDescent="0.2">
      <c r="A4492" s="60">
        <v>4491</v>
      </c>
      <c r="B4492" s="61">
        <v>11097</v>
      </c>
      <c r="C4492" s="62" t="s">
        <v>11201</v>
      </c>
      <c r="D4492" s="63">
        <v>2</v>
      </c>
      <c r="E4492" s="64" t="s">
        <v>14951</v>
      </c>
    </row>
    <row r="4493" spans="1:5" ht="15" x14ac:dyDescent="0.2">
      <c r="A4493" s="60">
        <v>4492</v>
      </c>
      <c r="B4493" s="61">
        <v>11099</v>
      </c>
      <c r="C4493" s="62" t="s">
        <v>11202</v>
      </c>
      <c r="D4493" s="63">
        <v>3</v>
      </c>
      <c r="E4493" s="65">
        <v>4</v>
      </c>
    </row>
    <row r="4494" spans="1:5" ht="15" x14ac:dyDescent="0.2">
      <c r="A4494" s="60">
        <v>4493</v>
      </c>
      <c r="B4494" s="61">
        <v>12851</v>
      </c>
      <c r="C4494" s="62" t="s">
        <v>11203</v>
      </c>
      <c r="D4494" s="63">
        <v>4</v>
      </c>
      <c r="E4494" s="64" t="s">
        <v>12144</v>
      </c>
    </row>
    <row r="4495" spans="1:5" ht="15" x14ac:dyDescent="0.2">
      <c r="A4495" s="60">
        <v>4494</v>
      </c>
      <c r="B4495" s="61">
        <v>12970</v>
      </c>
      <c r="C4495" s="62" t="s">
        <v>11204</v>
      </c>
      <c r="D4495" s="63">
        <v>5</v>
      </c>
      <c r="E4495" s="65">
        <v>3</v>
      </c>
    </row>
    <row r="4496" spans="1:5" ht="15" x14ac:dyDescent="0.2">
      <c r="A4496" s="60">
        <v>4495</v>
      </c>
      <c r="B4496" s="61">
        <v>13171</v>
      </c>
      <c r="C4496" s="62" t="s">
        <v>12289</v>
      </c>
      <c r="D4496" s="63">
        <v>6</v>
      </c>
      <c r="E4496" s="64" t="s">
        <v>14951</v>
      </c>
    </row>
    <row r="4497" spans="1:5" ht="15" x14ac:dyDescent="0.2">
      <c r="A4497" s="60">
        <v>4496</v>
      </c>
      <c r="B4497" s="61">
        <v>16308</v>
      </c>
      <c r="C4497" s="62" t="s">
        <v>11205</v>
      </c>
      <c r="D4497" s="63">
        <v>7</v>
      </c>
      <c r="E4497" s="65">
        <v>4</v>
      </c>
    </row>
    <row r="4498" spans="1:5" ht="15" x14ac:dyDescent="0.2">
      <c r="A4498" s="60">
        <v>4497</v>
      </c>
      <c r="B4498" s="61">
        <v>16395</v>
      </c>
      <c r="C4498" s="62" t="s">
        <v>11206</v>
      </c>
      <c r="D4498" s="63">
        <v>8</v>
      </c>
      <c r="E4498" s="64" t="s">
        <v>12146</v>
      </c>
    </row>
    <row r="4499" spans="1:5" ht="15" x14ac:dyDescent="0.2">
      <c r="A4499" s="60">
        <v>4498</v>
      </c>
      <c r="B4499" s="61">
        <v>17523</v>
      </c>
      <c r="C4499" s="62" t="s">
        <v>11207</v>
      </c>
      <c r="D4499" s="63">
        <v>9</v>
      </c>
      <c r="E4499" s="64" t="s">
        <v>12159</v>
      </c>
    </row>
    <row r="4500" spans="1:5" ht="15" x14ac:dyDescent="0.2">
      <c r="A4500" s="60">
        <v>4499</v>
      </c>
      <c r="B4500" s="61">
        <v>18948</v>
      </c>
      <c r="C4500" s="62" t="s">
        <v>12838</v>
      </c>
      <c r="D4500" s="63">
        <v>10</v>
      </c>
      <c r="E4500" s="65">
        <v>3</v>
      </c>
    </row>
    <row r="4501" spans="1:5" ht="15" x14ac:dyDescent="0.2">
      <c r="A4501" s="60">
        <v>4500</v>
      </c>
      <c r="B4501" s="61">
        <v>10092</v>
      </c>
      <c r="C4501" s="62" t="s">
        <v>11208</v>
      </c>
      <c r="D4501" s="63">
        <v>11</v>
      </c>
      <c r="E4501" s="64" t="s">
        <v>12144</v>
      </c>
    </row>
    <row r="4502" spans="1:5" ht="15" x14ac:dyDescent="0.2">
      <c r="A4502" s="60">
        <v>4501</v>
      </c>
      <c r="B4502" s="61">
        <v>11676</v>
      </c>
      <c r="C4502" s="62" t="s">
        <v>11209</v>
      </c>
      <c r="D4502" s="63">
        <v>12</v>
      </c>
      <c r="E4502" s="64" t="s">
        <v>12142</v>
      </c>
    </row>
    <row r="4503" spans="1:5" ht="15" x14ac:dyDescent="0.2">
      <c r="A4503" s="60">
        <v>4502</v>
      </c>
      <c r="B4503" s="61">
        <v>12841</v>
      </c>
      <c r="C4503" s="62" t="s">
        <v>11210</v>
      </c>
      <c r="D4503" s="63">
        <v>13</v>
      </c>
      <c r="E4503" s="64" t="s">
        <v>12144</v>
      </c>
    </row>
    <row r="4504" spans="1:5" ht="15" x14ac:dyDescent="0.2">
      <c r="A4504" s="60">
        <v>4503</v>
      </c>
      <c r="B4504" s="61">
        <v>12972</v>
      </c>
      <c r="C4504" s="62" t="s">
        <v>11211</v>
      </c>
      <c r="D4504" s="63">
        <v>14</v>
      </c>
      <c r="E4504" s="65">
        <v>3</v>
      </c>
    </row>
    <row r="4505" spans="1:5" ht="15" x14ac:dyDescent="0.2">
      <c r="A4505" s="60">
        <v>4504</v>
      </c>
      <c r="B4505" s="61">
        <v>15912</v>
      </c>
      <c r="C4505" s="62" t="s">
        <v>11212</v>
      </c>
      <c r="D4505" s="63">
        <v>15</v>
      </c>
      <c r="E4505" s="65">
        <v>4</v>
      </c>
    </row>
    <row r="4506" spans="1:5" ht="15" x14ac:dyDescent="0.2">
      <c r="A4506" s="60">
        <v>4505</v>
      </c>
      <c r="B4506" s="61">
        <v>16053</v>
      </c>
      <c r="C4506" s="62" t="s">
        <v>11213</v>
      </c>
      <c r="D4506" s="63">
        <v>16</v>
      </c>
      <c r="E4506" s="64" t="s">
        <v>12159</v>
      </c>
    </row>
    <row r="4507" spans="1:5" ht="15" x14ac:dyDescent="0.2">
      <c r="A4507" s="60">
        <v>4506</v>
      </c>
      <c r="B4507" s="61">
        <v>16364</v>
      </c>
      <c r="C4507" s="62" t="s">
        <v>11214</v>
      </c>
      <c r="D4507" s="63">
        <v>17</v>
      </c>
      <c r="E4507" s="65">
        <v>2</v>
      </c>
    </row>
    <row r="4508" spans="1:5" ht="15" x14ac:dyDescent="0.2">
      <c r="A4508" s="60">
        <v>4507</v>
      </c>
      <c r="B4508" s="61">
        <v>16711</v>
      </c>
      <c r="C4508" s="62" t="s">
        <v>12646</v>
      </c>
      <c r="D4508" s="63">
        <v>18</v>
      </c>
      <c r="E4508" s="64" t="s">
        <v>14954</v>
      </c>
    </row>
    <row r="4509" spans="1:5" ht="15" x14ac:dyDescent="0.2">
      <c r="A4509" s="60">
        <v>4508</v>
      </c>
      <c r="B4509" s="61">
        <v>17223</v>
      </c>
      <c r="C4509" s="62" t="s">
        <v>12647</v>
      </c>
      <c r="D4509" s="63">
        <v>19</v>
      </c>
      <c r="E4509" s="65">
        <v>3</v>
      </c>
    </row>
    <row r="4510" spans="1:5" ht="15" x14ac:dyDescent="0.2">
      <c r="A4510" s="60">
        <v>4509</v>
      </c>
      <c r="B4510" s="61">
        <v>11633</v>
      </c>
      <c r="C4510" s="62" t="s">
        <v>12648</v>
      </c>
      <c r="D4510" s="63">
        <v>20</v>
      </c>
      <c r="E4510" s="65">
        <v>1</v>
      </c>
    </row>
    <row r="4511" spans="1:5" ht="15" x14ac:dyDescent="0.2">
      <c r="A4511" s="60">
        <v>4510</v>
      </c>
      <c r="B4511" s="61">
        <v>11695</v>
      </c>
      <c r="C4511" s="62" t="s">
        <v>12649</v>
      </c>
      <c r="D4511" s="63">
        <v>21</v>
      </c>
      <c r="E4511" s="64" t="s">
        <v>14954</v>
      </c>
    </row>
    <row r="4512" spans="1:5" ht="15" x14ac:dyDescent="0.2">
      <c r="A4512" s="60">
        <v>4511</v>
      </c>
      <c r="B4512" s="61">
        <v>11815</v>
      </c>
      <c r="C4512" s="62" t="s">
        <v>12650</v>
      </c>
      <c r="D4512" s="63">
        <v>22</v>
      </c>
      <c r="E4512" s="65">
        <v>3</v>
      </c>
    </row>
    <row r="4513" spans="1:5" ht="15" x14ac:dyDescent="0.2">
      <c r="A4513" s="60">
        <v>4512</v>
      </c>
      <c r="B4513" s="61">
        <v>11817</v>
      </c>
      <c r="C4513" s="62" t="s">
        <v>12651</v>
      </c>
      <c r="D4513" s="63">
        <v>23</v>
      </c>
      <c r="E4513" s="65">
        <v>2</v>
      </c>
    </row>
    <row r="4514" spans="1:5" ht="15" x14ac:dyDescent="0.2">
      <c r="A4514" s="60">
        <v>4513</v>
      </c>
      <c r="B4514" s="61">
        <v>13138</v>
      </c>
      <c r="C4514" s="62" t="s">
        <v>12652</v>
      </c>
      <c r="D4514" s="63">
        <v>24</v>
      </c>
      <c r="E4514" s="64" t="s">
        <v>12146</v>
      </c>
    </row>
    <row r="4515" spans="1:5" ht="15" x14ac:dyDescent="0.2">
      <c r="A4515" s="60">
        <v>4514</v>
      </c>
      <c r="B4515" s="61">
        <v>13456</v>
      </c>
      <c r="C4515" s="62" t="s">
        <v>12653</v>
      </c>
      <c r="D4515" s="63">
        <v>25</v>
      </c>
      <c r="E4515" s="65">
        <v>2</v>
      </c>
    </row>
    <row r="4516" spans="1:5" ht="15" x14ac:dyDescent="0.2">
      <c r="A4516" s="60">
        <v>4515</v>
      </c>
      <c r="B4516" s="61">
        <v>14144</v>
      </c>
      <c r="C4516" s="62" t="s">
        <v>12654</v>
      </c>
      <c r="D4516" s="63">
        <v>26</v>
      </c>
      <c r="E4516" s="65">
        <v>2</v>
      </c>
    </row>
    <row r="4517" spans="1:5" ht="15" x14ac:dyDescent="0.2">
      <c r="A4517" s="60">
        <v>4516</v>
      </c>
      <c r="B4517" s="61">
        <v>15135</v>
      </c>
      <c r="C4517" s="62" t="s">
        <v>12655</v>
      </c>
      <c r="D4517" s="63">
        <v>27</v>
      </c>
      <c r="E4517" s="65">
        <v>1</v>
      </c>
    </row>
    <row r="4518" spans="1:5" ht="15" x14ac:dyDescent="0.2">
      <c r="A4518" s="60">
        <v>4517</v>
      </c>
      <c r="B4518" s="61">
        <v>16437</v>
      </c>
      <c r="C4518" s="62" t="s">
        <v>12656</v>
      </c>
      <c r="D4518" s="63">
        <v>28</v>
      </c>
      <c r="E4518" s="64" t="s">
        <v>14951</v>
      </c>
    </row>
    <row r="4519" spans="1:5" ht="15" x14ac:dyDescent="0.2">
      <c r="A4519" s="60">
        <v>4518</v>
      </c>
      <c r="B4519" s="61">
        <v>16470</v>
      </c>
      <c r="C4519" s="62" t="s">
        <v>12657</v>
      </c>
      <c r="D4519" s="63">
        <v>29</v>
      </c>
      <c r="E4519" s="65">
        <v>2</v>
      </c>
    </row>
    <row r="4520" spans="1:5" ht="15" x14ac:dyDescent="0.2">
      <c r="A4520" s="60">
        <v>4519</v>
      </c>
      <c r="B4520" s="61">
        <v>17254</v>
      </c>
      <c r="C4520" s="62" t="s">
        <v>12658</v>
      </c>
      <c r="D4520" s="63">
        <v>30</v>
      </c>
      <c r="E4520" s="64" t="s">
        <v>14954</v>
      </c>
    </row>
    <row r="4521" spans="1:5" ht="15" x14ac:dyDescent="0.2">
      <c r="A4521" s="60">
        <v>4520</v>
      </c>
      <c r="B4521" s="61">
        <v>17274</v>
      </c>
      <c r="C4521" s="62" t="s">
        <v>12659</v>
      </c>
      <c r="D4521" s="63">
        <v>31</v>
      </c>
      <c r="E4521" s="64" t="s">
        <v>14954</v>
      </c>
    </row>
    <row r="4522" spans="1:5" ht="15" x14ac:dyDescent="0.2">
      <c r="A4522" s="60">
        <v>4521</v>
      </c>
      <c r="B4522" s="61">
        <v>17525</v>
      </c>
      <c r="C4522" s="62" t="s">
        <v>12660</v>
      </c>
      <c r="D4522" s="63">
        <v>32</v>
      </c>
      <c r="E4522" s="65">
        <v>1</v>
      </c>
    </row>
    <row r="4523" spans="1:5" ht="15" x14ac:dyDescent="0.2">
      <c r="A4523" s="60">
        <v>4522</v>
      </c>
      <c r="B4523" s="61">
        <v>17541</v>
      </c>
      <c r="C4523" s="62" t="s">
        <v>12661</v>
      </c>
      <c r="D4523" s="63">
        <v>33</v>
      </c>
      <c r="E4523" s="65">
        <v>1</v>
      </c>
    </row>
    <row r="4524" spans="1:5" ht="15" x14ac:dyDescent="0.2">
      <c r="A4524" s="60">
        <v>4523</v>
      </c>
      <c r="B4524" s="61">
        <v>17550</v>
      </c>
      <c r="C4524" s="62" t="s">
        <v>12662</v>
      </c>
      <c r="D4524" s="63">
        <v>34</v>
      </c>
      <c r="E4524" s="65">
        <v>2</v>
      </c>
    </row>
    <row r="4525" spans="1:5" ht="15" x14ac:dyDescent="0.2">
      <c r="A4525" s="60">
        <v>4524</v>
      </c>
      <c r="B4525" s="61">
        <v>19255</v>
      </c>
      <c r="C4525" s="62" t="s">
        <v>12663</v>
      </c>
      <c r="D4525" s="63">
        <v>35</v>
      </c>
      <c r="E4525" s="65">
        <v>1</v>
      </c>
    </row>
    <row r="4526" spans="1:5" ht="15" x14ac:dyDescent="0.2">
      <c r="A4526" s="60">
        <v>4525</v>
      </c>
      <c r="B4526" s="61">
        <v>19262</v>
      </c>
      <c r="C4526" s="62" t="s">
        <v>12664</v>
      </c>
      <c r="D4526" s="63">
        <v>36</v>
      </c>
      <c r="E4526" s="65">
        <v>1</v>
      </c>
    </row>
    <row r="4527" spans="1:5" ht="15" x14ac:dyDescent="0.2">
      <c r="A4527" s="60">
        <v>4526</v>
      </c>
      <c r="B4527" s="61">
        <v>19599</v>
      </c>
      <c r="C4527" s="62" t="s">
        <v>12665</v>
      </c>
      <c r="D4527" s="63">
        <v>37</v>
      </c>
      <c r="E4527" s="65">
        <v>1</v>
      </c>
    </row>
    <row r="4528" spans="1:5" ht="15" x14ac:dyDescent="0.2">
      <c r="A4528" s="60">
        <v>4527</v>
      </c>
      <c r="B4528" s="61">
        <v>15430</v>
      </c>
      <c r="C4528" s="62" t="s">
        <v>12666</v>
      </c>
      <c r="D4528" s="63">
        <v>38</v>
      </c>
      <c r="E4528" s="64" t="s">
        <v>12144</v>
      </c>
    </row>
    <row r="4529" spans="1:5" ht="15" x14ac:dyDescent="0.2">
      <c r="A4529" s="60">
        <v>4528</v>
      </c>
      <c r="B4529" s="61">
        <v>15440</v>
      </c>
      <c r="C4529" s="62" t="s">
        <v>12667</v>
      </c>
      <c r="D4529" s="63">
        <v>39</v>
      </c>
      <c r="E4529" s="64" t="s">
        <v>12144</v>
      </c>
    </row>
    <row r="4530" spans="1:5" ht="15" x14ac:dyDescent="0.2">
      <c r="A4530" s="60">
        <v>4529</v>
      </c>
      <c r="B4530" s="61">
        <v>16151</v>
      </c>
      <c r="C4530" s="62" t="s">
        <v>12668</v>
      </c>
      <c r="D4530" s="63">
        <v>40</v>
      </c>
      <c r="E4530" s="64" t="s">
        <v>13766</v>
      </c>
    </row>
    <row r="4531" spans="1:5" ht="15" x14ac:dyDescent="0.2">
      <c r="A4531" s="60">
        <v>4530</v>
      </c>
      <c r="B4531" s="61">
        <v>16409</v>
      </c>
      <c r="C4531" s="62" t="s">
        <v>12669</v>
      </c>
      <c r="D4531" s="63">
        <v>41</v>
      </c>
      <c r="E4531" s="64" t="s">
        <v>12146</v>
      </c>
    </row>
    <row r="4532" spans="1:5" ht="15" x14ac:dyDescent="0.2">
      <c r="A4532" s="60">
        <v>4531</v>
      </c>
      <c r="B4532" s="61">
        <v>18066</v>
      </c>
      <c r="C4532" s="62" t="s">
        <v>16169</v>
      </c>
      <c r="D4532" s="63">
        <v>42</v>
      </c>
      <c r="E4532" s="64" t="s">
        <v>12104</v>
      </c>
    </row>
    <row r="4533" spans="1:5" ht="15" x14ac:dyDescent="0.2">
      <c r="A4533" s="60">
        <v>4532</v>
      </c>
      <c r="B4533" s="61">
        <v>19460</v>
      </c>
      <c r="C4533" s="62" t="s">
        <v>16174</v>
      </c>
      <c r="D4533" s="63">
        <v>43</v>
      </c>
      <c r="E4533" s="64" t="s">
        <v>12104</v>
      </c>
    </row>
    <row r="4534" spans="1:5" ht="15" x14ac:dyDescent="0.2">
      <c r="A4534" s="60">
        <v>4533</v>
      </c>
      <c r="B4534" s="61">
        <v>19467</v>
      </c>
      <c r="C4534" s="62" t="s">
        <v>12670</v>
      </c>
      <c r="D4534" s="63">
        <v>44</v>
      </c>
      <c r="E4534" s="64" t="s">
        <v>12159</v>
      </c>
    </row>
    <row r="4535" spans="1:5" ht="15" x14ac:dyDescent="0.2">
      <c r="A4535" s="60">
        <v>4534</v>
      </c>
      <c r="B4535" s="61">
        <v>10296</v>
      </c>
      <c r="C4535" s="62" t="s">
        <v>12671</v>
      </c>
      <c r="D4535" s="63">
        <v>1</v>
      </c>
      <c r="E4535" s="65">
        <v>4</v>
      </c>
    </row>
    <row r="4536" spans="1:5" ht="15" x14ac:dyDescent="0.2">
      <c r="A4536" s="60">
        <v>4535</v>
      </c>
      <c r="B4536" s="61">
        <v>12946</v>
      </c>
      <c r="C4536" s="62" t="s">
        <v>11263</v>
      </c>
      <c r="D4536" s="63">
        <v>2</v>
      </c>
      <c r="E4536" s="65">
        <v>3</v>
      </c>
    </row>
    <row r="4537" spans="1:5" ht="15" x14ac:dyDescent="0.2">
      <c r="A4537" s="60">
        <v>4536</v>
      </c>
      <c r="B4537" s="61">
        <v>13009</v>
      </c>
      <c r="C4537" s="62" t="s">
        <v>11264</v>
      </c>
      <c r="D4537" s="63">
        <v>3</v>
      </c>
      <c r="E4537" s="64" t="s">
        <v>12140</v>
      </c>
    </row>
    <row r="4538" spans="1:5" ht="15" x14ac:dyDescent="0.2">
      <c r="A4538" s="60">
        <v>4537</v>
      </c>
      <c r="B4538" s="61">
        <v>13656</v>
      </c>
      <c r="C4538" s="62" t="s">
        <v>11265</v>
      </c>
      <c r="D4538" s="63">
        <v>4</v>
      </c>
      <c r="E4538" s="64" t="s">
        <v>13766</v>
      </c>
    </row>
    <row r="4539" spans="1:5" ht="15" x14ac:dyDescent="0.2">
      <c r="A4539" s="60">
        <v>4538</v>
      </c>
      <c r="B4539" s="61">
        <v>15551</v>
      </c>
      <c r="C4539" s="62" t="s">
        <v>11266</v>
      </c>
      <c r="D4539" s="63">
        <v>5</v>
      </c>
      <c r="E4539" s="64" t="s">
        <v>12140</v>
      </c>
    </row>
    <row r="4540" spans="1:5" ht="15" x14ac:dyDescent="0.2">
      <c r="A4540" s="60">
        <v>4539</v>
      </c>
      <c r="B4540" s="61">
        <v>18449</v>
      </c>
      <c r="C4540" s="66" t="s">
        <v>11267</v>
      </c>
      <c r="D4540" s="63">
        <v>6</v>
      </c>
      <c r="E4540" s="64" t="s">
        <v>12106</v>
      </c>
    </row>
    <row r="4541" spans="1:5" ht="15" x14ac:dyDescent="0.2">
      <c r="A4541" s="60">
        <v>4540</v>
      </c>
      <c r="B4541" s="61">
        <v>18554</v>
      </c>
      <c r="C4541" s="62" t="s">
        <v>11268</v>
      </c>
      <c r="D4541" s="63">
        <v>7</v>
      </c>
      <c r="E4541" s="64" t="s">
        <v>12159</v>
      </c>
    </row>
    <row r="4542" spans="1:5" ht="15" x14ac:dyDescent="0.2">
      <c r="A4542" s="60">
        <v>4541</v>
      </c>
      <c r="B4542" s="61">
        <v>18556</v>
      </c>
      <c r="C4542" s="62" t="s">
        <v>15233</v>
      </c>
      <c r="D4542" s="63">
        <v>8</v>
      </c>
      <c r="E4542" s="64" t="s">
        <v>12159</v>
      </c>
    </row>
    <row r="4543" spans="1:5" ht="15" x14ac:dyDescent="0.2">
      <c r="A4543" s="60">
        <v>4542</v>
      </c>
      <c r="B4543" s="61">
        <v>19758</v>
      </c>
      <c r="C4543" s="66" t="s">
        <v>15234</v>
      </c>
      <c r="D4543" s="63">
        <v>9</v>
      </c>
      <c r="E4543" s="64" t="s">
        <v>12106</v>
      </c>
    </row>
    <row r="4544" spans="1:5" ht="15" x14ac:dyDescent="0.2">
      <c r="A4544" s="60">
        <v>4543</v>
      </c>
      <c r="B4544" s="61">
        <v>11471</v>
      </c>
      <c r="C4544" s="62" t="s">
        <v>15235</v>
      </c>
      <c r="D4544" s="63">
        <v>10</v>
      </c>
      <c r="E4544" s="64" t="s">
        <v>14954</v>
      </c>
    </row>
    <row r="4545" spans="1:5" ht="15" x14ac:dyDescent="0.2">
      <c r="A4545" s="60">
        <v>4544</v>
      </c>
      <c r="B4545" s="61">
        <v>12809</v>
      </c>
      <c r="C4545" s="62" t="s">
        <v>15236</v>
      </c>
      <c r="D4545" s="63">
        <v>11</v>
      </c>
      <c r="E4545" s="64" t="s">
        <v>12144</v>
      </c>
    </row>
    <row r="4546" spans="1:5" ht="15" x14ac:dyDescent="0.2">
      <c r="A4546" s="60">
        <v>4545</v>
      </c>
      <c r="B4546" s="61">
        <v>12938</v>
      </c>
      <c r="C4546" s="62" t="s">
        <v>15237</v>
      </c>
      <c r="D4546" s="63">
        <v>12</v>
      </c>
      <c r="E4546" s="65">
        <v>3</v>
      </c>
    </row>
    <row r="4547" spans="1:5" ht="15" x14ac:dyDescent="0.2">
      <c r="A4547" s="60">
        <v>4546</v>
      </c>
      <c r="B4547" s="61">
        <v>15400</v>
      </c>
      <c r="C4547" s="66" t="s">
        <v>12703</v>
      </c>
      <c r="D4547" s="63">
        <v>13</v>
      </c>
      <c r="E4547" s="64" t="s">
        <v>12140</v>
      </c>
    </row>
    <row r="4548" spans="1:5" ht="15" x14ac:dyDescent="0.2">
      <c r="A4548" s="60">
        <v>4547</v>
      </c>
      <c r="B4548" s="61">
        <v>15424</v>
      </c>
      <c r="C4548" s="62" t="s">
        <v>12704</v>
      </c>
      <c r="D4548" s="63">
        <v>14</v>
      </c>
      <c r="E4548" s="65">
        <v>5</v>
      </c>
    </row>
    <row r="4549" spans="1:5" ht="15" x14ac:dyDescent="0.2">
      <c r="A4549" s="60">
        <v>4548</v>
      </c>
      <c r="B4549" s="61">
        <v>15523</v>
      </c>
      <c r="C4549" s="62" t="s">
        <v>12705</v>
      </c>
      <c r="D4549" s="63">
        <v>15</v>
      </c>
      <c r="E4549" s="64" t="s">
        <v>13647</v>
      </c>
    </row>
    <row r="4550" spans="1:5" ht="15" x14ac:dyDescent="0.2">
      <c r="A4550" s="60">
        <v>4549</v>
      </c>
      <c r="B4550" s="61">
        <v>15578</v>
      </c>
      <c r="C4550" s="66" t="s">
        <v>14863</v>
      </c>
      <c r="D4550" s="63">
        <v>16</v>
      </c>
      <c r="E4550" s="64" t="s">
        <v>12159</v>
      </c>
    </row>
    <row r="4551" spans="1:5" ht="15" x14ac:dyDescent="0.2">
      <c r="A4551" s="60">
        <v>4550</v>
      </c>
      <c r="B4551" s="61">
        <v>15728</v>
      </c>
      <c r="C4551" s="62" t="s">
        <v>14864</v>
      </c>
      <c r="D4551" s="63">
        <v>17</v>
      </c>
      <c r="E4551" s="64" t="s">
        <v>12140</v>
      </c>
    </row>
    <row r="4552" spans="1:5" ht="15" x14ac:dyDescent="0.2">
      <c r="A4552" s="60">
        <v>4551</v>
      </c>
      <c r="B4552" s="61">
        <v>15730</v>
      </c>
      <c r="C4552" s="62" t="s">
        <v>14865</v>
      </c>
      <c r="D4552" s="63">
        <v>18</v>
      </c>
      <c r="E4552" s="65">
        <v>2</v>
      </c>
    </row>
    <row r="4553" spans="1:5" ht="15" x14ac:dyDescent="0.2">
      <c r="A4553" s="60">
        <v>4552</v>
      </c>
      <c r="B4553" s="61">
        <v>15736</v>
      </c>
      <c r="C4553" s="62" t="s">
        <v>14866</v>
      </c>
      <c r="D4553" s="63">
        <v>19</v>
      </c>
      <c r="E4553" s="64" t="s">
        <v>13647</v>
      </c>
    </row>
    <row r="4554" spans="1:5" ht="15" x14ac:dyDescent="0.2">
      <c r="A4554" s="60">
        <v>4553</v>
      </c>
      <c r="B4554" s="61">
        <v>15740</v>
      </c>
      <c r="C4554" s="62" t="s">
        <v>13545</v>
      </c>
      <c r="D4554" s="63">
        <v>20</v>
      </c>
      <c r="E4554" s="64" t="s">
        <v>12159</v>
      </c>
    </row>
    <row r="4555" spans="1:5" ht="15" x14ac:dyDescent="0.2">
      <c r="A4555" s="60">
        <v>4554</v>
      </c>
      <c r="B4555" s="61">
        <v>15742</v>
      </c>
      <c r="C4555" s="62" t="s">
        <v>13546</v>
      </c>
      <c r="D4555" s="63">
        <v>21</v>
      </c>
      <c r="E4555" s="64" t="s">
        <v>12140</v>
      </c>
    </row>
    <row r="4556" spans="1:5" ht="15" x14ac:dyDescent="0.2">
      <c r="A4556" s="60">
        <v>4555</v>
      </c>
      <c r="B4556" s="61">
        <v>15744</v>
      </c>
      <c r="C4556" s="62" t="s">
        <v>13547</v>
      </c>
      <c r="D4556" s="63">
        <v>22</v>
      </c>
      <c r="E4556" s="64" t="s">
        <v>12144</v>
      </c>
    </row>
    <row r="4557" spans="1:5" ht="15" x14ac:dyDescent="0.2">
      <c r="A4557" s="60">
        <v>4556</v>
      </c>
      <c r="B4557" s="61">
        <v>15752</v>
      </c>
      <c r="C4557" s="62" t="s">
        <v>13548</v>
      </c>
      <c r="D4557" s="63">
        <v>23</v>
      </c>
      <c r="E4557" s="64" t="s">
        <v>13647</v>
      </c>
    </row>
    <row r="4558" spans="1:5" ht="15" x14ac:dyDescent="0.2">
      <c r="A4558" s="60">
        <v>4557</v>
      </c>
      <c r="B4558" s="61">
        <v>15756</v>
      </c>
      <c r="C4558" s="62" t="s">
        <v>13549</v>
      </c>
      <c r="D4558" s="63">
        <v>24</v>
      </c>
      <c r="E4558" s="64" t="s">
        <v>12142</v>
      </c>
    </row>
    <row r="4559" spans="1:5" ht="15" x14ac:dyDescent="0.2">
      <c r="A4559" s="60">
        <v>4558</v>
      </c>
      <c r="B4559" s="61">
        <v>15758</v>
      </c>
      <c r="C4559" s="62" t="s">
        <v>13550</v>
      </c>
      <c r="D4559" s="63">
        <v>25</v>
      </c>
      <c r="E4559" s="65">
        <v>2</v>
      </c>
    </row>
    <row r="4560" spans="1:5" ht="15" x14ac:dyDescent="0.2">
      <c r="A4560" s="60">
        <v>4559</v>
      </c>
      <c r="B4560" s="61">
        <v>15784</v>
      </c>
      <c r="C4560" s="62" t="s">
        <v>13551</v>
      </c>
      <c r="D4560" s="63">
        <v>26</v>
      </c>
      <c r="E4560" s="64" t="s">
        <v>13647</v>
      </c>
    </row>
    <row r="4561" spans="1:5" ht="15" x14ac:dyDescent="0.2">
      <c r="A4561" s="60">
        <v>4560</v>
      </c>
      <c r="B4561" s="61">
        <v>15836</v>
      </c>
      <c r="C4561" s="62" t="s">
        <v>13552</v>
      </c>
      <c r="D4561" s="63">
        <v>27</v>
      </c>
      <c r="E4561" s="64" t="s">
        <v>14954</v>
      </c>
    </row>
    <row r="4562" spans="1:5" ht="15" x14ac:dyDescent="0.2">
      <c r="A4562" s="60">
        <v>4561</v>
      </c>
      <c r="B4562" s="61">
        <v>15957</v>
      </c>
      <c r="C4562" s="62" t="s">
        <v>13553</v>
      </c>
      <c r="D4562" s="63">
        <v>28</v>
      </c>
      <c r="E4562" s="64" t="s">
        <v>13651</v>
      </c>
    </row>
    <row r="4563" spans="1:5" ht="15" x14ac:dyDescent="0.2">
      <c r="A4563" s="60">
        <v>4562</v>
      </c>
      <c r="B4563" s="61">
        <v>16031</v>
      </c>
      <c r="C4563" s="62" t="s">
        <v>13554</v>
      </c>
      <c r="D4563" s="63">
        <v>29</v>
      </c>
      <c r="E4563" s="64" t="s">
        <v>14954</v>
      </c>
    </row>
    <row r="4564" spans="1:5" ht="15" x14ac:dyDescent="0.2">
      <c r="A4564" s="60">
        <v>4563</v>
      </c>
      <c r="B4564" s="61">
        <v>16123</v>
      </c>
      <c r="C4564" s="62" t="s">
        <v>16141</v>
      </c>
      <c r="D4564" s="63">
        <v>30</v>
      </c>
      <c r="E4564" s="64" t="s">
        <v>12159</v>
      </c>
    </row>
    <row r="4565" spans="1:5" ht="15" x14ac:dyDescent="0.2">
      <c r="A4565" s="60">
        <v>4564</v>
      </c>
      <c r="B4565" s="61">
        <v>16141</v>
      </c>
      <c r="C4565" s="62" t="s">
        <v>16142</v>
      </c>
      <c r="D4565" s="63">
        <v>31</v>
      </c>
      <c r="E4565" s="64" t="s">
        <v>12159</v>
      </c>
    </row>
    <row r="4566" spans="1:5" ht="15" x14ac:dyDescent="0.2">
      <c r="A4566" s="60">
        <v>4565</v>
      </c>
      <c r="B4566" s="61">
        <v>16155</v>
      </c>
      <c r="C4566" s="62" t="s">
        <v>16143</v>
      </c>
      <c r="D4566" s="63">
        <v>32</v>
      </c>
      <c r="E4566" s="64" t="s">
        <v>12140</v>
      </c>
    </row>
    <row r="4567" spans="1:5" ht="15" x14ac:dyDescent="0.2">
      <c r="A4567" s="60">
        <v>4566</v>
      </c>
      <c r="B4567" s="61">
        <v>18447</v>
      </c>
      <c r="C4567" s="66" t="s">
        <v>17231</v>
      </c>
      <c r="D4567" s="63">
        <v>33</v>
      </c>
      <c r="E4567" s="64" t="s">
        <v>12138</v>
      </c>
    </row>
    <row r="4568" spans="1:5" ht="15" x14ac:dyDescent="0.2">
      <c r="A4568" s="60">
        <v>4567</v>
      </c>
      <c r="B4568" s="61">
        <v>16083</v>
      </c>
      <c r="C4568" s="62" t="s">
        <v>17232</v>
      </c>
      <c r="D4568" s="63">
        <v>34</v>
      </c>
      <c r="E4568" s="64" t="s">
        <v>12104</v>
      </c>
    </row>
    <row r="4569" spans="1:5" ht="15" x14ac:dyDescent="0.2">
      <c r="A4569" s="60">
        <v>4568</v>
      </c>
      <c r="B4569" s="61">
        <v>11895</v>
      </c>
      <c r="C4569" s="62" t="s">
        <v>17233</v>
      </c>
      <c r="D4569" s="63">
        <v>1</v>
      </c>
      <c r="E4569" s="64" t="s">
        <v>12106</v>
      </c>
    </row>
    <row r="4570" spans="1:5" ht="15" x14ac:dyDescent="0.2">
      <c r="A4570" s="60">
        <v>4569</v>
      </c>
      <c r="B4570" s="61">
        <v>11949</v>
      </c>
      <c r="C4570" s="62" t="s">
        <v>17234</v>
      </c>
      <c r="D4570" s="63">
        <v>2</v>
      </c>
      <c r="E4570" s="64" t="s">
        <v>12104</v>
      </c>
    </row>
    <row r="4571" spans="1:5" ht="15" x14ac:dyDescent="0.2">
      <c r="A4571" s="60">
        <v>4570</v>
      </c>
      <c r="B4571" s="61">
        <v>11951</v>
      </c>
      <c r="C4571" s="62" t="s">
        <v>17235</v>
      </c>
      <c r="D4571" s="63">
        <v>3</v>
      </c>
      <c r="E4571" s="64" t="s">
        <v>13766</v>
      </c>
    </row>
    <row r="4572" spans="1:5" ht="15" x14ac:dyDescent="0.2">
      <c r="A4572" s="60">
        <v>4571</v>
      </c>
      <c r="B4572" s="61">
        <v>11957</v>
      </c>
      <c r="C4572" s="62" t="s">
        <v>17236</v>
      </c>
      <c r="D4572" s="63">
        <v>4</v>
      </c>
      <c r="E4572" s="64" t="s">
        <v>12151</v>
      </c>
    </row>
    <row r="4573" spans="1:5" ht="15" x14ac:dyDescent="0.2">
      <c r="A4573" s="60">
        <v>4572</v>
      </c>
      <c r="B4573" s="61">
        <v>12261</v>
      </c>
      <c r="C4573" s="62" t="s">
        <v>17237</v>
      </c>
      <c r="D4573" s="63">
        <v>5</v>
      </c>
      <c r="E4573" s="64" t="s">
        <v>12151</v>
      </c>
    </row>
    <row r="4574" spans="1:5" ht="15" x14ac:dyDescent="0.2">
      <c r="A4574" s="60">
        <v>4573</v>
      </c>
      <c r="B4574" s="61">
        <v>12763</v>
      </c>
      <c r="C4574" s="62" t="s">
        <v>17238</v>
      </c>
      <c r="D4574" s="63">
        <v>6</v>
      </c>
      <c r="E4574" s="64" t="s">
        <v>12151</v>
      </c>
    </row>
    <row r="4575" spans="1:5" ht="15" x14ac:dyDescent="0.2">
      <c r="A4575" s="60">
        <v>4574</v>
      </c>
      <c r="B4575" s="61">
        <v>12909</v>
      </c>
      <c r="C4575" s="62" t="s">
        <v>17239</v>
      </c>
      <c r="D4575" s="63">
        <v>7</v>
      </c>
      <c r="E4575" s="64" t="s">
        <v>12104</v>
      </c>
    </row>
    <row r="4576" spans="1:5" ht="15" x14ac:dyDescent="0.2">
      <c r="A4576" s="60">
        <v>4575</v>
      </c>
      <c r="B4576" s="61">
        <v>12918</v>
      </c>
      <c r="C4576" s="62" t="s">
        <v>17240</v>
      </c>
      <c r="D4576" s="63">
        <v>8</v>
      </c>
      <c r="E4576" s="65">
        <v>4</v>
      </c>
    </row>
    <row r="4577" spans="1:5" ht="15" x14ac:dyDescent="0.2">
      <c r="A4577" s="60">
        <v>4576</v>
      </c>
      <c r="B4577" s="61">
        <v>13205</v>
      </c>
      <c r="C4577" s="62" t="s">
        <v>17241</v>
      </c>
      <c r="D4577" s="63">
        <v>9</v>
      </c>
      <c r="E4577" s="64" t="s">
        <v>13766</v>
      </c>
    </row>
    <row r="4578" spans="1:5" ht="15" x14ac:dyDescent="0.2">
      <c r="A4578" s="60">
        <v>4577</v>
      </c>
      <c r="B4578" s="61">
        <v>13237</v>
      </c>
      <c r="C4578" s="62" t="s">
        <v>17242</v>
      </c>
      <c r="D4578" s="63">
        <v>10</v>
      </c>
      <c r="E4578" s="64" t="s">
        <v>12146</v>
      </c>
    </row>
    <row r="4579" spans="1:5" ht="15" x14ac:dyDescent="0.2">
      <c r="A4579" s="60">
        <v>4578</v>
      </c>
      <c r="B4579" s="61">
        <v>13280</v>
      </c>
      <c r="C4579" s="62" t="s">
        <v>17243</v>
      </c>
      <c r="D4579" s="63">
        <v>11</v>
      </c>
      <c r="E4579" s="64" t="s">
        <v>12159</v>
      </c>
    </row>
    <row r="4580" spans="1:5" ht="15" x14ac:dyDescent="0.2">
      <c r="A4580" s="60">
        <v>4579</v>
      </c>
      <c r="B4580" s="61">
        <v>14860</v>
      </c>
      <c r="C4580" s="62" t="s">
        <v>17244</v>
      </c>
      <c r="D4580" s="63">
        <v>12</v>
      </c>
      <c r="E4580" s="64" t="s">
        <v>12151</v>
      </c>
    </row>
    <row r="4581" spans="1:5" ht="15" x14ac:dyDescent="0.2">
      <c r="A4581" s="60">
        <v>4580</v>
      </c>
      <c r="B4581" s="61">
        <v>15367</v>
      </c>
      <c r="C4581" s="62" t="s">
        <v>13333</v>
      </c>
      <c r="D4581" s="63">
        <v>13</v>
      </c>
      <c r="E4581" s="64" t="s">
        <v>12146</v>
      </c>
    </row>
    <row r="4582" spans="1:5" ht="15" x14ac:dyDescent="0.2">
      <c r="A4582" s="60">
        <v>4581</v>
      </c>
      <c r="B4582" s="61">
        <v>15460</v>
      </c>
      <c r="C4582" s="62" t="s">
        <v>17245</v>
      </c>
      <c r="D4582" s="63">
        <v>14</v>
      </c>
      <c r="E4582" s="64" t="s">
        <v>14951</v>
      </c>
    </row>
    <row r="4583" spans="1:5" ht="15" x14ac:dyDescent="0.2">
      <c r="A4583" s="60">
        <v>4582</v>
      </c>
      <c r="B4583" s="61">
        <v>15586</v>
      </c>
      <c r="C4583" s="62" t="s">
        <v>17246</v>
      </c>
      <c r="D4583" s="63">
        <v>15</v>
      </c>
      <c r="E4583" s="64" t="s">
        <v>12019</v>
      </c>
    </row>
    <row r="4584" spans="1:5" ht="15" x14ac:dyDescent="0.2">
      <c r="A4584" s="60">
        <v>4583</v>
      </c>
      <c r="B4584" s="61">
        <v>15699</v>
      </c>
      <c r="C4584" s="62" t="s">
        <v>17247</v>
      </c>
      <c r="D4584" s="63">
        <v>16</v>
      </c>
      <c r="E4584" s="64" t="s">
        <v>12106</v>
      </c>
    </row>
    <row r="4585" spans="1:5" ht="15" x14ac:dyDescent="0.2">
      <c r="A4585" s="60">
        <v>4584</v>
      </c>
      <c r="B4585" s="61">
        <v>15770</v>
      </c>
      <c r="C4585" s="62" t="s">
        <v>17248</v>
      </c>
      <c r="D4585" s="63">
        <v>17</v>
      </c>
      <c r="E4585" s="64" t="s">
        <v>12138</v>
      </c>
    </row>
    <row r="4586" spans="1:5" ht="15" x14ac:dyDescent="0.2">
      <c r="A4586" s="60">
        <v>4585</v>
      </c>
      <c r="B4586" s="61">
        <v>15808</v>
      </c>
      <c r="C4586" s="62" t="s">
        <v>17249</v>
      </c>
      <c r="D4586" s="63">
        <v>18</v>
      </c>
      <c r="E4586" s="65">
        <v>5</v>
      </c>
    </row>
    <row r="4587" spans="1:5" ht="15" x14ac:dyDescent="0.2">
      <c r="A4587" s="60">
        <v>4586</v>
      </c>
      <c r="B4587" s="61">
        <v>15830</v>
      </c>
      <c r="C4587" s="62" t="s">
        <v>17250</v>
      </c>
      <c r="D4587" s="63">
        <v>19</v>
      </c>
      <c r="E4587" s="64" t="s">
        <v>13308</v>
      </c>
    </row>
    <row r="4588" spans="1:5" ht="15" x14ac:dyDescent="0.2">
      <c r="A4588" s="60">
        <v>4587</v>
      </c>
      <c r="B4588" s="61">
        <v>15946</v>
      </c>
      <c r="C4588" s="62" t="s">
        <v>17251</v>
      </c>
      <c r="D4588" s="63">
        <v>20</v>
      </c>
      <c r="E4588" s="64" t="s">
        <v>12138</v>
      </c>
    </row>
    <row r="4589" spans="1:5" ht="15" x14ac:dyDescent="0.2">
      <c r="A4589" s="60">
        <v>4588</v>
      </c>
      <c r="B4589" s="61">
        <v>16017</v>
      </c>
      <c r="C4589" s="62" t="s">
        <v>17252</v>
      </c>
      <c r="D4589" s="63">
        <v>21</v>
      </c>
      <c r="E4589" s="64" t="s">
        <v>12019</v>
      </c>
    </row>
    <row r="4590" spans="1:5" ht="15" x14ac:dyDescent="0.2">
      <c r="A4590" s="60">
        <v>4589</v>
      </c>
      <c r="B4590" s="61">
        <v>16163</v>
      </c>
      <c r="C4590" s="62" t="s">
        <v>17253</v>
      </c>
      <c r="D4590" s="63">
        <v>22</v>
      </c>
      <c r="E4590" s="64" t="s">
        <v>12104</v>
      </c>
    </row>
    <row r="4591" spans="1:5" ht="15" x14ac:dyDescent="0.2">
      <c r="A4591" s="60">
        <v>4590</v>
      </c>
      <c r="B4591" s="61">
        <v>16955</v>
      </c>
      <c r="C4591" s="62" t="s">
        <v>17254</v>
      </c>
      <c r="D4591" s="63">
        <v>23</v>
      </c>
      <c r="E4591" s="65">
        <v>3</v>
      </c>
    </row>
    <row r="4592" spans="1:5" ht="15" x14ac:dyDescent="0.2">
      <c r="A4592" s="60">
        <v>4591</v>
      </c>
      <c r="B4592" s="61">
        <v>17174</v>
      </c>
      <c r="C4592" s="62" t="s">
        <v>17255</v>
      </c>
      <c r="D4592" s="63">
        <v>24</v>
      </c>
      <c r="E4592" s="64" t="s">
        <v>12142</v>
      </c>
    </row>
    <row r="4593" spans="1:5" ht="15" x14ac:dyDescent="0.2">
      <c r="A4593" s="60">
        <v>4592</v>
      </c>
      <c r="B4593" s="61">
        <v>17339</v>
      </c>
      <c r="C4593" s="62" t="s">
        <v>17256</v>
      </c>
      <c r="D4593" s="63">
        <v>25</v>
      </c>
      <c r="E4593" s="64" t="s">
        <v>12146</v>
      </c>
    </row>
    <row r="4594" spans="1:5" ht="15" x14ac:dyDescent="0.2">
      <c r="A4594" s="60">
        <v>4593</v>
      </c>
      <c r="B4594" s="61">
        <v>17503</v>
      </c>
      <c r="C4594" s="62" t="s">
        <v>17257</v>
      </c>
      <c r="D4594" s="63">
        <v>26</v>
      </c>
      <c r="E4594" s="64" t="s">
        <v>14095</v>
      </c>
    </row>
    <row r="4595" spans="1:5" ht="15" x14ac:dyDescent="0.2">
      <c r="A4595" s="60">
        <v>4594</v>
      </c>
      <c r="B4595" s="61">
        <v>17521</v>
      </c>
      <c r="C4595" s="62" t="s">
        <v>17258</v>
      </c>
      <c r="D4595" s="63">
        <v>27</v>
      </c>
      <c r="E4595" s="64" t="s">
        <v>14951</v>
      </c>
    </row>
    <row r="4596" spans="1:5" ht="15" x14ac:dyDescent="0.2">
      <c r="A4596" s="60">
        <v>4595</v>
      </c>
      <c r="B4596" s="61">
        <v>18111</v>
      </c>
      <c r="C4596" s="62" t="s">
        <v>17259</v>
      </c>
      <c r="D4596" s="63">
        <v>28</v>
      </c>
      <c r="E4596" s="64" t="s">
        <v>12146</v>
      </c>
    </row>
    <row r="4597" spans="1:5" ht="15" x14ac:dyDescent="0.2">
      <c r="A4597" s="60">
        <v>4596</v>
      </c>
      <c r="B4597" s="61">
        <v>18372</v>
      </c>
      <c r="C4597" s="62" t="s">
        <v>17260</v>
      </c>
      <c r="D4597" s="63">
        <v>29</v>
      </c>
      <c r="E4597" s="64" t="s">
        <v>12104</v>
      </c>
    </row>
    <row r="4598" spans="1:5" ht="15" x14ac:dyDescent="0.2">
      <c r="A4598" s="60">
        <v>4597</v>
      </c>
      <c r="B4598" s="61">
        <v>19226</v>
      </c>
      <c r="C4598" s="62" t="s">
        <v>17261</v>
      </c>
      <c r="D4598" s="63">
        <v>30</v>
      </c>
      <c r="E4598" s="65">
        <v>6</v>
      </c>
    </row>
    <row r="4599" spans="1:5" ht="15" x14ac:dyDescent="0.2">
      <c r="A4599" s="60">
        <v>4598</v>
      </c>
      <c r="B4599" s="61">
        <v>19542</v>
      </c>
      <c r="C4599" s="62" t="s">
        <v>17262</v>
      </c>
      <c r="D4599" s="63">
        <v>31</v>
      </c>
      <c r="E4599" s="64" t="s">
        <v>12104</v>
      </c>
    </row>
    <row r="4600" spans="1:5" ht="15" x14ac:dyDescent="0.2">
      <c r="A4600" s="60">
        <v>4599</v>
      </c>
      <c r="B4600" s="61">
        <v>19608</v>
      </c>
      <c r="C4600" s="62" t="s">
        <v>13831</v>
      </c>
      <c r="D4600" s="63">
        <v>32</v>
      </c>
      <c r="E4600" s="64" t="s">
        <v>14095</v>
      </c>
    </row>
    <row r="4601" spans="1:5" ht="45" x14ac:dyDescent="0.2">
      <c r="A4601" s="60">
        <v>4600</v>
      </c>
      <c r="B4601" s="61">
        <v>19205</v>
      </c>
      <c r="C4601" s="66" t="s">
        <v>13832</v>
      </c>
      <c r="D4601" s="63">
        <v>33</v>
      </c>
      <c r="E4601" s="64" t="s">
        <v>13833</v>
      </c>
    </row>
    <row r="4602" spans="1:5" ht="15" x14ac:dyDescent="0.2">
      <c r="A4602" s="60">
        <v>4601</v>
      </c>
      <c r="B4602" s="61">
        <v>13376</v>
      </c>
      <c r="C4602" s="62" t="s">
        <v>13834</v>
      </c>
      <c r="D4602" s="63">
        <v>34</v>
      </c>
      <c r="E4602" s="64" t="s">
        <v>12138</v>
      </c>
    </row>
    <row r="4603" spans="1:5" ht="15" x14ac:dyDescent="0.2">
      <c r="A4603" s="60">
        <v>4602</v>
      </c>
      <c r="B4603" s="61">
        <v>17169</v>
      </c>
      <c r="C4603" s="62" t="s">
        <v>13835</v>
      </c>
      <c r="D4603" s="63">
        <v>35</v>
      </c>
      <c r="E4603" s="64" t="s">
        <v>12142</v>
      </c>
    </row>
    <row r="4604" spans="1:5" ht="15" x14ac:dyDescent="0.2">
      <c r="A4604" s="60">
        <v>4603</v>
      </c>
      <c r="B4604" s="61">
        <v>18103</v>
      </c>
      <c r="C4604" s="62" t="s">
        <v>13836</v>
      </c>
      <c r="D4604" s="63">
        <v>36</v>
      </c>
      <c r="E4604" s="64" t="s">
        <v>14954</v>
      </c>
    </row>
    <row r="4605" spans="1:5" ht="15" x14ac:dyDescent="0.2">
      <c r="A4605" s="60">
        <v>4604</v>
      </c>
      <c r="B4605" s="61">
        <v>11748</v>
      </c>
      <c r="C4605" s="62" t="s">
        <v>13837</v>
      </c>
      <c r="D4605" s="63">
        <v>1</v>
      </c>
      <c r="E4605" s="64" t="s">
        <v>12138</v>
      </c>
    </row>
    <row r="4606" spans="1:5" ht="15" x14ac:dyDescent="0.2">
      <c r="A4606" s="60">
        <v>4605</v>
      </c>
      <c r="B4606" s="61">
        <v>12416</v>
      </c>
      <c r="C4606" s="62" t="s">
        <v>13838</v>
      </c>
      <c r="D4606" s="63">
        <v>2</v>
      </c>
      <c r="E4606" s="64" t="s">
        <v>12142</v>
      </c>
    </row>
    <row r="4607" spans="1:5" ht="15" x14ac:dyDescent="0.2">
      <c r="A4607" s="60">
        <v>4606</v>
      </c>
      <c r="B4607" s="61">
        <v>12437</v>
      </c>
      <c r="C4607" s="62" t="s">
        <v>13839</v>
      </c>
      <c r="D4607" s="63">
        <v>3</v>
      </c>
      <c r="E4607" s="64" t="s">
        <v>12144</v>
      </c>
    </row>
    <row r="4608" spans="1:5" ht="15" x14ac:dyDescent="0.2">
      <c r="A4608" s="60">
        <v>4607</v>
      </c>
      <c r="B4608" s="61">
        <v>12496</v>
      </c>
      <c r="C4608" s="62" t="s">
        <v>13840</v>
      </c>
      <c r="D4608" s="63">
        <v>4</v>
      </c>
      <c r="E4608" s="64" t="s">
        <v>12138</v>
      </c>
    </row>
    <row r="4609" spans="1:5" ht="15" x14ac:dyDescent="0.2">
      <c r="A4609" s="60">
        <v>4608</v>
      </c>
      <c r="B4609" s="61">
        <v>13007</v>
      </c>
      <c r="C4609" s="62" t="s">
        <v>13841</v>
      </c>
      <c r="D4609" s="63">
        <v>5</v>
      </c>
      <c r="E4609" s="64" t="s">
        <v>12138</v>
      </c>
    </row>
    <row r="4610" spans="1:5" ht="15" x14ac:dyDescent="0.2">
      <c r="A4610" s="60">
        <v>4609</v>
      </c>
      <c r="B4610" s="61">
        <v>13293</v>
      </c>
      <c r="C4610" s="62" t="s">
        <v>12616</v>
      </c>
      <c r="D4610" s="63">
        <v>6</v>
      </c>
      <c r="E4610" s="64" t="s">
        <v>12159</v>
      </c>
    </row>
    <row r="4611" spans="1:5" ht="15" x14ac:dyDescent="0.2">
      <c r="A4611" s="60">
        <v>4610</v>
      </c>
      <c r="B4611" s="61">
        <v>13338</v>
      </c>
      <c r="C4611" s="62" t="s">
        <v>12617</v>
      </c>
      <c r="D4611" s="63">
        <v>7</v>
      </c>
      <c r="E4611" s="64" t="s">
        <v>12140</v>
      </c>
    </row>
    <row r="4612" spans="1:5" ht="15" x14ac:dyDescent="0.2">
      <c r="A4612" s="60">
        <v>4611</v>
      </c>
      <c r="B4612" s="61">
        <v>14966</v>
      </c>
      <c r="C4612" s="62" t="s">
        <v>12618</v>
      </c>
      <c r="D4612" s="63">
        <v>8</v>
      </c>
      <c r="E4612" s="64" t="s">
        <v>12104</v>
      </c>
    </row>
    <row r="4613" spans="1:5" ht="15" x14ac:dyDescent="0.2">
      <c r="A4613" s="60">
        <v>4612</v>
      </c>
      <c r="B4613" s="61">
        <v>15513</v>
      </c>
      <c r="C4613" s="62" t="s">
        <v>12619</v>
      </c>
      <c r="D4613" s="63">
        <v>9</v>
      </c>
      <c r="E4613" s="64" t="s">
        <v>12138</v>
      </c>
    </row>
    <row r="4614" spans="1:5" ht="15" x14ac:dyDescent="0.2">
      <c r="A4614" s="60">
        <v>4613</v>
      </c>
      <c r="B4614" s="61">
        <v>15810</v>
      </c>
      <c r="C4614" s="62" t="s">
        <v>12620</v>
      </c>
      <c r="D4614" s="63">
        <v>10</v>
      </c>
      <c r="E4614" s="64" t="s">
        <v>12159</v>
      </c>
    </row>
    <row r="4615" spans="1:5" ht="15" x14ac:dyDescent="0.2">
      <c r="A4615" s="60">
        <v>4614</v>
      </c>
      <c r="B4615" s="61">
        <v>15814</v>
      </c>
      <c r="C4615" s="62" t="s">
        <v>12621</v>
      </c>
      <c r="D4615" s="63">
        <v>11</v>
      </c>
      <c r="E4615" s="64" t="s">
        <v>12138</v>
      </c>
    </row>
    <row r="4616" spans="1:5" ht="15" x14ac:dyDescent="0.2">
      <c r="A4616" s="60">
        <v>4615</v>
      </c>
      <c r="B4616" s="61">
        <v>15856</v>
      </c>
      <c r="C4616" s="62" t="s">
        <v>12622</v>
      </c>
      <c r="D4616" s="63">
        <v>12</v>
      </c>
      <c r="E4616" s="64" t="s">
        <v>12159</v>
      </c>
    </row>
    <row r="4617" spans="1:5" ht="15" x14ac:dyDescent="0.2">
      <c r="A4617" s="60">
        <v>4616</v>
      </c>
      <c r="B4617" s="61">
        <v>16251</v>
      </c>
      <c r="C4617" s="62" t="s">
        <v>12623</v>
      </c>
      <c r="D4617" s="63">
        <v>13</v>
      </c>
      <c r="E4617" s="64" t="s">
        <v>12138</v>
      </c>
    </row>
    <row r="4618" spans="1:5" ht="15" x14ac:dyDescent="0.2">
      <c r="A4618" s="60">
        <v>4617</v>
      </c>
      <c r="B4618" s="61">
        <v>16255</v>
      </c>
      <c r="C4618" s="66" t="s">
        <v>12624</v>
      </c>
      <c r="D4618" s="63">
        <v>14</v>
      </c>
      <c r="E4618" s="64" t="s">
        <v>12138</v>
      </c>
    </row>
    <row r="4619" spans="1:5" ht="15" x14ac:dyDescent="0.2">
      <c r="A4619" s="60">
        <v>4618</v>
      </c>
      <c r="B4619" s="61">
        <v>16621</v>
      </c>
      <c r="C4619" s="62" t="s">
        <v>12625</v>
      </c>
      <c r="D4619" s="63">
        <v>15</v>
      </c>
      <c r="E4619" s="64" t="s">
        <v>14951</v>
      </c>
    </row>
    <row r="4620" spans="1:5" ht="15" x14ac:dyDescent="0.2">
      <c r="A4620" s="60">
        <v>4619</v>
      </c>
      <c r="B4620" s="61">
        <v>16632</v>
      </c>
      <c r="C4620" s="62" t="s">
        <v>12626</v>
      </c>
      <c r="D4620" s="63">
        <v>16</v>
      </c>
      <c r="E4620" s="64" t="s">
        <v>14951</v>
      </c>
    </row>
    <row r="4621" spans="1:5" ht="15" x14ac:dyDescent="0.2">
      <c r="A4621" s="60">
        <v>4620</v>
      </c>
      <c r="B4621" s="61">
        <v>16816</v>
      </c>
      <c r="C4621" s="62" t="s">
        <v>12627</v>
      </c>
      <c r="D4621" s="63">
        <v>17</v>
      </c>
      <c r="E4621" s="64" t="s">
        <v>12138</v>
      </c>
    </row>
    <row r="4622" spans="1:5" ht="15" x14ac:dyDescent="0.2">
      <c r="A4622" s="60">
        <v>4621</v>
      </c>
      <c r="B4622" s="61">
        <v>17006</v>
      </c>
      <c r="C4622" s="62" t="s">
        <v>12628</v>
      </c>
      <c r="D4622" s="63">
        <v>18</v>
      </c>
      <c r="E4622" s="64" t="s">
        <v>12159</v>
      </c>
    </row>
    <row r="4623" spans="1:5" ht="15" x14ac:dyDescent="0.2">
      <c r="A4623" s="60">
        <v>4622</v>
      </c>
      <c r="B4623" s="61">
        <v>17065</v>
      </c>
      <c r="C4623" s="62" t="s">
        <v>12629</v>
      </c>
      <c r="D4623" s="63">
        <v>19</v>
      </c>
      <c r="E4623" s="64" t="s">
        <v>12138</v>
      </c>
    </row>
    <row r="4624" spans="1:5" ht="15" x14ac:dyDescent="0.2">
      <c r="A4624" s="60">
        <v>4623</v>
      </c>
      <c r="B4624" s="61">
        <v>17196</v>
      </c>
      <c r="C4624" s="62" t="s">
        <v>12630</v>
      </c>
      <c r="D4624" s="63">
        <v>20</v>
      </c>
      <c r="E4624" s="64" t="s">
        <v>12140</v>
      </c>
    </row>
    <row r="4625" spans="1:5" ht="15" x14ac:dyDescent="0.2">
      <c r="A4625" s="60">
        <v>4624</v>
      </c>
      <c r="B4625" s="61">
        <v>17409</v>
      </c>
      <c r="C4625" s="62" t="s">
        <v>12631</v>
      </c>
      <c r="D4625" s="63">
        <v>21</v>
      </c>
      <c r="E4625" s="64" t="s">
        <v>12140</v>
      </c>
    </row>
    <row r="4626" spans="1:5" ht="15" x14ac:dyDescent="0.2">
      <c r="A4626" s="60">
        <v>4625</v>
      </c>
      <c r="B4626" s="61">
        <v>17583</v>
      </c>
      <c r="C4626" s="62" t="s">
        <v>13111</v>
      </c>
      <c r="D4626" s="63">
        <v>22</v>
      </c>
      <c r="E4626" s="64" t="s">
        <v>12140</v>
      </c>
    </row>
    <row r="4627" spans="1:5" ht="15" x14ac:dyDescent="0.2">
      <c r="A4627" s="60">
        <v>4626</v>
      </c>
      <c r="B4627" s="61">
        <v>17779</v>
      </c>
      <c r="C4627" s="62" t="s">
        <v>13112</v>
      </c>
      <c r="D4627" s="63">
        <v>23</v>
      </c>
      <c r="E4627" s="64" t="s">
        <v>12142</v>
      </c>
    </row>
    <row r="4628" spans="1:5" ht="15" x14ac:dyDescent="0.2">
      <c r="A4628" s="60">
        <v>4627</v>
      </c>
      <c r="B4628" s="61">
        <v>18363</v>
      </c>
      <c r="C4628" s="62" t="s">
        <v>13113</v>
      </c>
      <c r="D4628" s="63">
        <v>24</v>
      </c>
      <c r="E4628" s="64" t="s">
        <v>12159</v>
      </c>
    </row>
    <row r="4629" spans="1:5" ht="15" x14ac:dyDescent="0.2">
      <c r="A4629" s="60">
        <v>4628</v>
      </c>
      <c r="B4629" s="61">
        <v>18424</v>
      </c>
      <c r="C4629" s="62" t="s">
        <v>13114</v>
      </c>
      <c r="D4629" s="63">
        <v>25</v>
      </c>
      <c r="E4629" s="64" t="s">
        <v>12159</v>
      </c>
    </row>
    <row r="4630" spans="1:5" ht="15" x14ac:dyDescent="0.2">
      <c r="A4630" s="60">
        <v>4629</v>
      </c>
      <c r="B4630" s="61">
        <v>18743</v>
      </c>
      <c r="C4630" s="62" t="s">
        <v>13115</v>
      </c>
      <c r="D4630" s="63">
        <v>26</v>
      </c>
      <c r="E4630" s="64" t="s">
        <v>12140</v>
      </c>
    </row>
    <row r="4631" spans="1:5" ht="15" x14ac:dyDescent="0.2">
      <c r="A4631" s="60">
        <v>4630</v>
      </c>
      <c r="B4631" s="61">
        <v>19486</v>
      </c>
      <c r="C4631" s="62" t="s">
        <v>13116</v>
      </c>
      <c r="D4631" s="63">
        <v>27</v>
      </c>
      <c r="E4631" s="64" t="s">
        <v>12159</v>
      </c>
    </row>
    <row r="4632" spans="1:5" ht="15" x14ac:dyDescent="0.2">
      <c r="A4632" s="60">
        <v>4631</v>
      </c>
      <c r="B4632" s="61">
        <v>19531</v>
      </c>
      <c r="C4632" s="62" t="s">
        <v>13117</v>
      </c>
      <c r="D4632" s="63">
        <v>28</v>
      </c>
      <c r="E4632" s="64" t="s">
        <v>12159</v>
      </c>
    </row>
    <row r="4633" spans="1:5" ht="15" x14ac:dyDescent="0.2">
      <c r="A4633" s="60">
        <v>4632</v>
      </c>
      <c r="B4633" s="61">
        <v>19576</v>
      </c>
      <c r="C4633" s="62" t="s">
        <v>13118</v>
      </c>
      <c r="D4633" s="63">
        <v>29</v>
      </c>
      <c r="E4633" s="64" t="s">
        <v>12142</v>
      </c>
    </row>
    <row r="4634" spans="1:5" ht="15" x14ac:dyDescent="0.2">
      <c r="A4634" s="60">
        <v>4633</v>
      </c>
      <c r="B4634" s="61">
        <v>19654</v>
      </c>
      <c r="C4634" s="62" t="s">
        <v>13119</v>
      </c>
      <c r="D4634" s="63">
        <v>30</v>
      </c>
      <c r="E4634" s="64" t="s">
        <v>12159</v>
      </c>
    </row>
    <row r="4635" spans="1:5" ht="15" x14ac:dyDescent="0.2">
      <c r="A4635" s="60">
        <v>4634</v>
      </c>
      <c r="B4635" s="61">
        <v>19975</v>
      </c>
      <c r="C4635" s="62" t="s">
        <v>13120</v>
      </c>
      <c r="D4635" s="63">
        <v>31</v>
      </c>
      <c r="E4635" s="64" t="s">
        <v>12159</v>
      </c>
    </row>
    <row r="4636" spans="1:5" ht="15" x14ac:dyDescent="0.2">
      <c r="A4636" s="60">
        <v>4635</v>
      </c>
      <c r="B4636" s="61">
        <v>20001</v>
      </c>
      <c r="C4636" s="62" t="s">
        <v>13121</v>
      </c>
      <c r="D4636" s="63">
        <v>1</v>
      </c>
      <c r="E4636" s="65">
        <v>3</v>
      </c>
    </row>
    <row r="4637" spans="1:5" ht="15" x14ac:dyDescent="0.2">
      <c r="A4637" s="60">
        <v>4636</v>
      </c>
      <c r="B4637" s="61">
        <v>20002</v>
      </c>
      <c r="C4637" s="62" t="s">
        <v>13122</v>
      </c>
      <c r="D4637" s="63">
        <v>2</v>
      </c>
      <c r="E4637" s="65">
        <v>3</v>
      </c>
    </row>
    <row r="4638" spans="1:5" ht="15" x14ac:dyDescent="0.2">
      <c r="A4638" s="60">
        <v>4637</v>
      </c>
      <c r="B4638" s="61">
        <v>20004</v>
      </c>
      <c r="C4638" s="62" t="s">
        <v>13123</v>
      </c>
      <c r="D4638" s="63">
        <v>3</v>
      </c>
      <c r="E4638" s="65">
        <v>3</v>
      </c>
    </row>
    <row r="4639" spans="1:5" ht="15" x14ac:dyDescent="0.2">
      <c r="A4639" s="60">
        <v>4638</v>
      </c>
      <c r="B4639" s="61">
        <v>20007</v>
      </c>
      <c r="C4639" s="62" t="s">
        <v>13124</v>
      </c>
      <c r="D4639" s="63">
        <v>4</v>
      </c>
      <c r="E4639" s="65">
        <v>3</v>
      </c>
    </row>
    <row r="4640" spans="1:5" ht="15" x14ac:dyDescent="0.2">
      <c r="A4640" s="60">
        <v>4639</v>
      </c>
      <c r="B4640" s="61">
        <v>20010</v>
      </c>
      <c r="C4640" s="62" t="s">
        <v>13125</v>
      </c>
      <c r="D4640" s="63">
        <v>5</v>
      </c>
      <c r="E4640" s="65">
        <v>3</v>
      </c>
    </row>
    <row r="4641" spans="1:5" ht="15" x14ac:dyDescent="0.2">
      <c r="A4641" s="60">
        <v>4640</v>
      </c>
      <c r="B4641" s="61">
        <v>20014</v>
      </c>
      <c r="C4641" s="62" t="s">
        <v>13126</v>
      </c>
      <c r="D4641" s="63">
        <v>6</v>
      </c>
      <c r="E4641" s="65">
        <v>3</v>
      </c>
    </row>
    <row r="4642" spans="1:5" ht="15" x14ac:dyDescent="0.2">
      <c r="A4642" s="60">
        <v>4641</v>
      </c>
      <c r="B4642" s="61">
        <v>20015</v>
      </c>
      <c r="C4642" s="62" t="s">
        <v>13127</v>
      </c>
      <c r="D4642" s="63">
        <v>7</v>
      </c>
      <c r="E4642" s="65">
        <v>3</v>
      </c>
    </row>
    <row r="4643" spans="1:5" ht="15" x14ac:dyDescent="0.2">
      <c r="A4643" s="60">
        <v>4642</v>
      </c>
      <c r="B4643" s="61">
        <v>20019</v>
      </c>
      <c r="C4643" s="62" t="s">
        <v>13128</v>
      </c>
      <c r="D4643" s="63">
        <v>8</v>
      </c>
      <c r="E4643" s="65">
        <v>3</v>
      </c>
    </row>
    <row r="4644" spans="1:5" ht="15" x14ac:dyDescent="0.2">
      <c r="A4644" s="60">
        <v>4643</v>
      </c>
      <c r="B4644" s="61">
        <v>20020</v>
      </c>
      <c r="C4644" s="66" t="s">
        <v>13129</v>
      </c>
      <c r="D4644" s="63">
        <v>9</v>
      </c>
      <c r="E4644" s="65">
        <v>3</v>
      </c>
    </row>
    <row r="4645" spans="1:5" ht="15" x14ac:dyDescent="0.2">
      <c r="A4645" s="60">
        <v>4644</v>
      </c>
      <c r="B4645" s="61">
        <v>20022</v>
      </c>
      <c r="C4645" s="62" t="s">
        <v>13130</v>
      </c>
      <c r="D4645" s="63">
        <v>10</v>
      </c>
      <c r="E4645" s="65">
        <v>3</v>
      </c>
    </row>
    <row r="4646" spans="1:5" ht="15" x14ac:dyDescent="0.2">
      <c r="A4646" s="60">
        <v>4645</v>
      </c>
      <c r="B4646" s="61">
        <v>20025</v>
      </c>
      <c r="C4646" s="62" t="s">
        <v>13131</v>
      </c>
      <c r="D4646" s="63">
        <v>11</v>
      </c>
      <c r="E4646" s="65">
        <v>3</v>
      </c>
    </row>
    <row r="4647" spans="1:5" ht="15" x14ac:dyDescent="0.2">
      <c r="A4647" s="60">
        <v>4646</v>
      </c>
      <c r="B4647" s="61">
        <v>20026</v>
      </c>
      <c r="C4647" s="62" t="s">
        <v>13132</v>
      </c>
      <c r="D4647" s="63">
        <v>12</v>
      </c>
      <c r="E4647" s="65">
        <v>3</v>
      </c>
    </row>
    <row r="4648" spans="1:5" ht="15" x14ac:dyDescent="0.2">
      <c r="A4648" s="60">
        <v>4647</v>
      </c>
      <c r="B4648" s="61">
        <v>20028</v>
      </c>
      <c r="C4648" s="62" t="s">
        <v>13133</v>
      </c>
      <c r="D4648" s="63">
        <v>13</v>
      </c>
      <c r="E4648" s="65">
        <v>3</v>
      </c>
    </row>
    <row r="4649" spans="1:5" ht="15" x14ac:dyDescent="0.2">
      <c r="A4649" s="60">
        <v>4648</v>
      </c>
      <c r="B4649" s="61">
        <v>20031</v>
      </c>
      <c r="C4649" s="62" t="s">
        <v>13134</v>
      </c>
      <c r="D4649" s="63">
        <v>14</v>
      </c>
      <c r="E4649" s="65">
        <v>3</v>
      </c>
    </row>
    <row r="4650" spans="1:5" ht="15" x14ac:dyDescent="0.2">
      <c r="A4650" s="60">
        <v>4649</v>
      </c>
      <c r="B4650" s="61">
        <v>20032</v>
      </c>
      <c r="C4650" s="62" t="s">
        <v>13135</v>
      </c>
      <c r="D4650" s="63">
        <v>15</v>
      </c>
      <c r="E4650" s="65">
        <v>3</v>
      </c>
    </row>
    <row r="4651" spans="1:5" ht="15" x14ac:dyDescent="0.2">
      <c r="A4651" s="60">
        <v>4650</v>
      </c>
      <c r="B4651" s="61">
        <v>20034</v>
      </c>
      <c r="C4651" s="62" t="s">
        <v>13136</v>
      </c>
      <c r="D4651" s="63">
        <v>16</v>
      </c>
      <c r="E4651" s="65">
        <v>3</v>
      </c>
    </row>
    <row r="4652" spans="1:5" ht="15" x14ac:dyDescent="0.2">
      <c r="A4652" s="60">
        <v>4651</v>
      </c>
      <c r="B4652" s="61">
        <v>20035</v>
      </c>
      <c r="C4652" s="62" t="s">
        <v>13137</v>
      </c>
      <c r="D4652" s="63">
        <v>17</v>
      </c>
      <c r="E4652" s="65">
        <v>3</v>
      </c>
    </row>
    <row r="4653" spans="1:5" ht="15" x14ac:dyDescent="0.2">
      <c r="A4653" s="60">
        <v>4652</v>
      </c>
      <c r="B4653" s="61">
        <v>20190</v>
      </c>
      <c r="C4653" s="62" t="s">
        <v>13138</v>
      </c>
      <c r="D4653" s="63">
        <v>18</v>
      </c>
      <c r="E4653" s="65">
        <v>3</v>
      </c>
    </row>
    <row r="4654" spans="1:5" ht="15" x14ac:dyDescent="0.2">
      <c r="A4654" s="60">
        <v>4653</v>
      </c>
      <c r="B4654" s="61">
        <v>20334</v>
      </c>
      <c r="C4654" s="62" t="s">
        <v>14570</v>
      </c>
      <c r="D4654" s="63">
        <v>19</v>
      </c>
      <c r="E4654" s="65">
        <v>3</v>
      </c>
    </row>
    <row r="4655" spans="1:5" ht="15" x14ac:dyDescent="0.2">
      <c r="A4655" s="60">
        <v>4654</v>
      </c>
      <c r="B4655" s="61">
        <v>21204</v>
      </c>
      <c r="C4655" s="62" t="s">
        <v>14571</v>
      </c>
      <c r="D4655" s="63">
        <v>20</v>
      </c>
      <c r="E4655" s="65">
        <v>3</v>
      </c>
    </row>
    <row r="4656" spans="1:5" ht="15" x14ac:dyDescent="0.2">
      <c r="A4656" s="60">
        <v>4655</v>
      </c>
      <c r="B4656" s="61">
        <v>21211</v>
      </c>
      <c r="C4656" s="66" t="s">
        <v>15781</v>
      </c>
      <c r="D4656" s="63">
        <v>21</v>
      </c>
      <c r="E4656" s="65">
        <v>3</v>
      </c>
    </row>
    <row r="4657" spans="1:5" ht="15" x14ac:dyDescent="0.2">
      <c r="A4657" s="60">
        <v>4656</v>
      </c>
      <c r="B4657" s="61">
        <v>21213</v>
      </c>
      <c r="C4657" s="62" t="s">
        <v>16763</v>
      </c>
      <c r="D4657" s="63">
        <v>22</v>
      </c>
      <c r="E4657" s="65">
        <v>3</v>
      </c>
    </row>
    <row r="4658" spans="1:5" ht="15" x14ac:dyDescent="0.2">
      <c r="A4658" s="60">
        <v>4657</v>
      </c>
      <c r="B4658" s="61">
        <v>21218</v>
      </c>
      <c r="C4658" s="62" t="s">
        <v>16764</v>
      </c>
      <c r="D4658" s="63">
        <v>23</v>
      </c>
      <c r="E4658" s="65">
        <v>3</v>
      </c>
    </row>
    <row r="4659" spans="1:5" ht="15" x14ac:dyDescent="0.2">
      <c r="A4659" s="60">
        <v>4658</v>
      </c>
      <c r="B4659" s="61">
        <v>21221</v>
      </c>
      <c r="C4659" s="62" t="s">
        <v>16765</v>
      </c>
      <c r="D4659" s="63">
        <v>24</v>
      </c>
      <c r="E4659" s="65">
        <v>3</v>
      </c>
    </row>
    <row r="4660" spans="1:5" ht="15" x14ac:dyDescent="0.2">
      <c r="A4660" s="60">
        <v>4659</v>
      </c>
      <c r="B4660" s="61">
        <v>21225</v>
      </c>
      <c r="C4660" s="62" t="s">
        <v>16766</v>
      </c>
      <c r="D4660" s="63">
        <v>25</v>
      </c>
      <c r="E4660" s="65">
        <v>3</v>
      </c>
    </row>
    <row r="4661" spans="1:5" ht="15" x14ac:dyDescent="0.2">
      <c r="A4661" s="60">
        <v>4660</v>
      </c>
      <c r="B4661" s="61">
        <v>21228</v>
      </c>
      <c r="C4661" s="62" t="s">
        <v>16767</v>
      </c>
      <c r="D4661" s="63">
        <v>26</v>
      </c>
      <c r="E4661" s="65">
        <v>3</v>
      </c>
    </row>
    <row r="4662" spans="1:5" ht="15" x14ac:dyDescent="0.2">
      <c r="A4662" s="60">
        <v>4661</v>
      </c>
      <c r="B4662" s="61">
        <v>21230</v>
      </c>
      <c r="C4662" s="62" t="s">
        <v>16768</v>
      </c>
      <c r="D4662" s="63">
        <v>27</v>
      </c>
      <c r="E4662" s="65">
        <v>3</v>
      </c>
    </row>
    <row r="4663" spans="1:5" ht="15" x14ac:dyDescent="0.2">
      <c r="A4663" s="60">
        <v>4662</v>
      </c>
      <c r="B4663" s="61">
        <v>21231</v>
      </c>
      <c r="C4663" s="62" t="s">
        <v>16769</v>
      </c>
      <c r="D4663" s="63">
        <v>28</v>
      </c>
      <c r="E4663" s="65">
        <v>3</v>
      </c>
    </row>
    <row r="4664" spans="1:5" ht="15" x14ac:dyDescent="0.2">
      <c r="A4664" s="60">
        <v>4663</v>
      </c>
      <c r="B4664" s="61">
        <v>21236</v>
      </c>
      <c r="C4664" s="62" t="s">
        <v>16770</v>
      </c>
      <c r="D4664" s="63">
        <v>29</v>
      </c>
      <c r="E4664" s="65">
        <v>3</v>
      </c>
    </row>
    <row r="4665" spans="1:5" ht="15" x14ac:dyDescent="0.2">
      <c r="A4665" s="60">
        <v>4664</v>
      </c>
      <c r="B4665" s="61">
        <v>21237</v>
      </c>
      <c r="C4665" s="62" t="s">
        <v>16771</v>
      </c>
      <c r="D4665" s="63">
        <v>30</v>
      </c>
      <c r="E4665" s="65">
        <v>3</v>
      </c>
    </row>
    <row r="4666" spans="1:5" ht="15" x14ac:dyDescent="0.2">
      <c r="A4666" s="60">
        <v>4665</v>
      </c>
      <c r="B4666" s="61">
        <v>21239</v>
      </c>
      <c r="C4666" s="62" t="s">
        <v>16772</v>
      </c>
      <c r="D4666" s="63">
        <v>31</v>
      </c>
      <c r="E4666" s="65">
        <v>3</v>
      </c>
    </row>
    <row r="4667" spans="1:5" ht="15" x14ac:dyDescent="0.2">
      <c r="A4667" s="60">
        <v>4666</v>
      </c>
      <c r="B4667" s="61">
        <v>21245</v>
      </c>
      <c r="C4667" s="62" t="s">
        <v>16773</v>
      </c>
      <c r="D4667" s="63">
        <v>32</v>
      </c>
      <c r="E4667" s="65">
        <v>3</v>
      </c>
    </row>
    <row r="4668" spans="1:5" ht="15" x14ac:dyDescent="0.2">
      <c r="A4668" s="60">
        <v>4667</v>
      </c>
      <c r="B4668" s="61">
        <v>21246</v>
      </c>
      <c r="C4668" s="62" t="s">
        <v>16774</v>
      </c>
      <c r="D4668" s="63">
        <v>33</v>
      </c>
      <c r="E4668" s="65">
        <v>3</v>
      </c>
    </row>
    <row r="4669" spans="1:5" ht="15" x14ac:dyDescent="0.2">
      <c r="A4669" s="60">
        <v>4668</v>
      </c>
      <c r="B4669" s="61">
        <v>21248</v>
      </c>
      <c r="C4669" s="62" t="s">
        <v>16775</v>
      </c>
      <c r="D4669" s="63">
        <v>34</v>
      </c>
      <c r="E4669" s="65">
        <v>3</v>
      </c>
    </row>
    <row r="4670" spans="1:5" ht="15" x14ac:dyDescent="0.2">
      <c r="A4670" s="60">
        <v>4669</v>
      </c>
      <c r="B4670" s="61">
        <v>21249</v>
      </c>
      <c r="C4670" s="62" t="s">
        <v>16776</v>
      </c>
      <c r="D4670" s="63">
        <v>35</v>
      </c>
      <c r="E4670" s="65">
        <v>3</v>
      </c>
    </row>
    <row r="4671" spans="1:5" ht="15" x14ac:dyDescent="0.2">
      <c r="A4671" s="60">
        <v>4670</v>
      </c>
      <c r="B4671" s="61">
        <v>21251</v>
      </c>
      <c r="C4671" s="66" t="s">
        <v>14595</v>
      </c>
      <c r="D4671" s="63">
        <v>37</v>
      </c>
      <c r="E4671" s="65">
        <v>3</v>
      </c>
    </row>
    <row r="4672" spans="1:5" ht="15" x14ac:dyDescent="0.2">
      <c r="A4672" s="60">
        <v>4671</v>
      </c>
      <c r="B4672" s="61">
        <v>21252</v>
      </c>
      <c r="C4672" s="62" t="s">
        <v>14596</v>
      </c>
      <c r="D4672" s="63">
        <v>38</v>
      </c>
      <c r="E4672" s="65">
        <v>3</v>
      </c>
    </row>
    <row r="4673" spans="1:5" ht="15" x14ac:dyDescent="0.2">
      <c r="A4673" s="60">
        <v>4672</v>
      </c>
      <c r="B4673" s="61">
        <v>21255</v>
      </c>
      <c r="C4673" s="66" t="s">
        <v>14597</v>
      </c>
      <c r="D4673" s="63">
        <v>39</v>
      </c>
      <c r="E4673" s="65">
        <v>3</v>
      </c>
    </row>
    <row r="4674" spans="1:5" ht="15" x14ac:dyDescent="0.2">
      <c r="A4674" s="60">
        <v>4673</v>
      </c>
      <c r="B4674" s="61">
        <v>21257</v>
      </c>
      <c r="C4674" s="62" t="s">
        <v>14598</v>
      </c>
      <c r="D4674" s="63">
        <v>40</v>
      </c>
      <c r="E4674" s="65">
        <v>3</v>
      </c>
    </row>
    <row r="4675" spans="1:5" ht="15" x14ac:dyDescent="0.2">
      <c r="A4675" s="60">
        <v>4674</v>
      </c>
      <c r="B4675" s="61">
        <v>21261</v>
      </c>
      <c r="C4675" s="62" t="s">
        <v>14599</v>
      </c>
      <c r="D4675" s="63">
        <v>41</v>
      </c>
      <c r="E4675" s="65">
        <v>3</v>
      </c>
    </row>
    <row r="4676" spans="1:5" ht="15" x14ac:dyDescent="0.2">
      <c r="A4676" s="60">
        <v>4675</v>
      </c>
      <c r="B4676" s="61">
        <v>21263</v>
      </c>
      <c r="C4676" s="62" t="s">
        <v>14600</v>
      </c>
      <c r="D4676" s="63">
        <v>42</v>
      </c>
      <c r="E4676" s="65">
        <v>3</v>
      </c>
    </row>
    <row r="4677" spans="1:5" ht="15" x14ac:dyDescent="0.2">
      <c r="A4677" s="60">
        <v>4676</v>
      </c>
      <c r="B4677" s="61">
        <v>21264</v>
      </c>
      <c r="C4677" s="62" t="s">
        <v>14601</v>
      </c>
      <c r="D4677" s="63">
        <v>43</v>
      </c>
      <c r="E4677" s="65">
        <v>3</v>
      </c>
    </row>
    <row r="4678" spans="1:5" ht="15" x14ac:dyDescent="0.2">
      <c r="A4678" s="60">
        <v>4677</v>
      </c>
      <c r="B4678" s="61">
        <v>21266</v>
      </c>
      <c r="C4678" s="66" t="s">
        <v>14602</v>
      </c>
      <c r="D4678" s="63">
        <v>44</v>
      </c>
      <c r="E4678" s="65">
        <v>3</v>
      </c>
    </row>
    <row r="4679" spans="1:5" ht="15" x14ac:dyDescent="0.2">
      <c r="A4679" s="60">
        <v>4678</v>
      </c>
      <c r="B4679" s="61">
        <v>21269</v>
      </c>
      <c r="C4679" s="62" t="s">
        <v>14603</v>
      </c>
      <c r="D4679" s="63">
        <v>45</v>
      </c>
      <c r="E4679" s="65">
        <v>3</v>
      </c>
    </row>
    <row r="4680" spans="1:5" ht="15" x14ac:dyDescent="0.2">
      <c r="A4680" s="60">
        <v>4679</v>
      </c>
      <c r="B4680" s="61">
        <v>21270</v>
      </c>
      <c r="C4680" s="62" t="s">
        <v>14604</v>
      </c>
      <c r="D4680" s="63">
        <v>46</v>
      </c>
      <c r="E4680" s="65">
        <v>3</v>
      </c>
    </row>
    <row r="4681" spans="1:5" ht="15" x14ac:dyDescent="0.2">
      <c r="A4681" s="60">
        <v>4680</v>
      </c>
      <c r="B4681" s="61">
        <v>21271</v>
      </c>
      <c r="C4681" s="62" t="s">
        <v>14605</v>
      </c>
      <c r="D4681" s="63">
        <v>47</v>
      </c>
      <c r="E4681" s="65">
        <v>3</v>
      </c>
    </row>
    <row r="4682" spans="1:5" ht="15" x14ac:dyDescent="0.2">
      <c r="A4682" s="60">
        <v>4681</v>
      </c>
      <c r="B4682" s="61">
        <v>21299</v>
      </c>
      <c r="C4682" s="62" t="s">
        <v>14606</v>
      </c>
      <c r="D4682" s="63">
        <v>48</v>
      </c>
      <c r="E4682" s="65">
        <v>3</v>
      </c>
    </row>
    <row r="4683" spans="1:5" ht="15" x14ac:dyDescent="0.2">
      <c r="A4683" s="60">
        <v>4682</v>
      </c>
      <c r="B4683" s="61">
        <v>22890</v>
      </c>
      <c r="C4683" s="62" t="s">
        <v>14607</v>
      </c>
      <c r="D4683" s="63">
        <v>49</v>
      </c>
      <c r="E4683" s="65">
        <v>3</v>
      </c>
    </row>
    <row r="4684" spans="1:5" ht="15" x14ac:dyDescent="0.2">
      <c r="A4684" s="60">
        <v>4683</v>
      </c>
      <c r="B4684" s="61">
        <v>23311</v>
      </c>
      <c r="C4684" s="62" t="s">
        <v>14608</v>
      </c>
      <c r="D4684" s="63">
        <v>50</v>
      </c>
      <c r="E4684" s="65">
        <v>3</v>
      </c>
    </row>
    <row r="4685" spans="1:5" ht="15" x14ac:dyDescent="0.2">
      <c r="A4685" s="60">
        <v>4684</v>
      </c>
      <c r="B4685" s="61">
        <v>23367</v>
      </c>
      <c r="C4685" s="62" t="s">
        <v>14609</v>
      </c>
      <c r="D4685" s="63">
        <v>51</v>
      </c>
      <c r="E4685" s="65">
        <v>3</v>
      </c>
    </row>
    <row r="4686" spans="1:5" ht="15" x14ac:dyDescent="0.2">
      <c r="A4686" s="60">
        <v>4685</v>
      </c>
      <c r="B4686" s="61">
        <v>23369</v>
      </c>
      <c r="C4686" s="62" t="s">
        <v>14610</v>
      </c>
      <c r="D4686" s="63">
        <v>52</v>
      </c>
      <c r="E4686" s="65">
        <v>3</v>
      </c>
    </row>
    <row r="4687" spans="1:5" ht="15" x14ac:dyDescent="0.2">
      <c r="A4687" s="60">
        <v>4686</v>
      </c>
      <c r="B4687" s="61">
        <v>23372</v>
      </c>
      <c r="C4687" s="62" t="s">
        <v>14611</v>
      </c>
      <c r="D4687" s="63">
        <v>53</v>
      </c>
      <c r="E4687" s="65">
        <v>3</v>
      </c>
    </row>
    <row r="4688" spans="1:5" ht="15" x14ac:dyDescent="0.2">
      <c r="A4688" s="60">
        <v>4687</v>
      </c>
      <c r="B4688" s="61">
        <v>23375</v>
      </c>
      <c r="C4688" s="62" t="s">
        <v>14612</v>
      </c>
      <c r="D4688" s="63">
        <v>54</v>
      </c>
      <c r="E4688" s="65">
        <v>3</v>
      </c>
    </row>
    <row r="4689" spans="1:5" ht="15" x14ac:dyDescent="0.2">
      <c r="A4689" s="60">
        <v>4688</v>
      </c>
      <c r="B4689" s="61">
        <v>23378</v>
      </c>
      <c r="C4689" s="66" t="s">
        <v>14613</v>
      </c>
      <c r="D4689" s="63">
        <v>55</v>
      </c>
      <c r="E4689" s="65">
        <v>3</v>
      </c>
    </row>
    <row r="4690" spans="1:5" ht="15" x14ac:dyDescent="0.2">
      <c r="A4690" s="60">
        <v>4689</v>
      </c>
      <c r="B4690" s="61">
        <v>23403</v>
      </c>
      <c r="C4690" s="62" t="s">
        <v>14614</v>
      </c>
      <c r="D4690" s="63">
        <v>56</v>
      </c>
      <c r="E4690" s="65">
        <v>3</v>
      </c>
    </row>
    <row r="4691" spans="1:5" ht="15" x14ac:dyDescent="0.2">
      <c r="A4691" s="60">
        <v>4690</v>
      </c>
      <c r="B4691" s="61">
        <v>23406</v>
      </c>
      <c r="C4691" s="62" t="s">
        <v>14615</v>
      </c>
      <c r="D4691" s="63">
        <v>57</v>
      </c>
      <c r="E4691" s="65">
        <v>3</v>
      </c>
    </row>
    <row r="4692" spans="1:5" ht="15" x14ac:dyDescent="0.2">
      <c r="A4692" s="60">
        <v>4691</v>
      </c>
      <c r="B4692" s="61">
        <v>23468</v>
      </c>
      <c r="C4692" s="62" t="s">
        <v>14616</v>
      </c>
      <c r="D4692" s="63">
        <v>58</v>
      </c>
      <c r="E4692" s="65">
        <v>3</v>
      </c>
    </row>
    <row r="4693" spans="1:5" ht="15" x14ac:dyDescent="0.2">
      <c r="A4693" s="60">
        <v>4692</v>
      </c>
      <c r="B4693" s="61">
        <v>23472</v>
      </c>
      <c r="C4693" s="62" t="s">
        <v>14617</v>
      </c>
      <c r="D4693" s="63">
        <v>59</v>
      </c>
      <c r="E4693" s="65">
        <v>3</v>
      </c>
    </row>
    <row r="4694" spans="1:5" ht="15" x14ac:dyDescent="0.2">
      <c r="A4694" s="60">
        <v>4693</v>
      </c>
      <c r="B4694" s="61">
        <v>23475</v>
      </c>
      <c r="C4694" s="62" t="s">
        <v>14618</v>
      </c>
      <c r="D4694" s="63">
        <v>60</v>
      </c>
      <c r="E4694" s="65">
        <v>3</v>
      </c>
    </row>
    <row r="4695" spans="1:5" ht="15" x14ac:dyDescent="0.2">
      <c r="A4695" s="60">
        <v>4694</v>
      </c>
      <c r="B4695" s="61">
        <v>23481</v>
      </c>
      <c r="C4695" s="62" t="s">
        <v>14619</v>
      </c>
      <c r="D4695" s="63">
        <v>61</v>
      </c>
      <c r="E4695" s="65">
        <v>3</v>
      </c>
    </row>
    <row r="4696" spans="1:5" ht="15" x14ac:dyDescent="0.2">
      <c r="A4696" s="60">
        <v>4695</v>
      </c>
      <c r="B4696" s="61">
        <v>23483</v>
      </c>
      <c r="C4696" s="62" t="s">
        <v>14620</v>
      </c>
      <c r="D4696" s="63">
        <v>62</v>
      </c>
      <c r="E4696" s="65">
        <v>3</v>
      </c>
    </row>
    <row r="4697" spans="1:5" ht="15" x14ac:dyDescent="0.2">
      <c r="A4697" s="60">
        <v>4696</v>
      </c>
      <c r="B4697" s="61">
        <v>23486</v>
      </c>
      <c r="C4697" s="62" t="s">
        <v>14621</v>
      </c>
      <c r="D4697" s="63">
        <v>63</v>
      </c>
      <c r="E4697" s="65">
        <v>3</v>
      </c>
    </row>
    <row r="4698" spans="1:5" ht="15" x14ac:dyDescent="0.2">
      <c r="A4698" s="60">
        <v>4697</v>
      </c>
      <c r="B4698" s="61">
        <v>23496</v>
      </c>
      <c r="C4698" s="62" t="s">
        <v>14622</v>
      </c>
      <c r="D4698" s="63">
        <v>64</v>
      </c>
      <c r="E4698" s="65">
        <v>3</v>
      </c>
    </row>
    <row r="4699" spans="1:5" ht="15" x14ac:dyDescent="0.2">
      <c r="A4699" s="60">
        <v>4698</v>
      </c>
      <c r="B4699" s="61">
        <v>23548</v>
      </c>
      <c r="C4699" s="62" t="s">
        <v>14623</v>
      </c>
      <c r="D4699" s="63">
        <v>65</v>
      </c>
      <c r="E4699" s="65">
        <v>3</v>
      </c>
    </row>
    <row r="4700" spans="1:5" ht="15" x14ac:dyDescent="0.2">
      <c r="A4700" s="60">
        <v>4699</v>
      </c>
      <c r="B4700" s="61">
        <v>23551</v>
      </c>
      <c r="C4700" s="62" t="s">
        <v>14624</v>
      </c>
      <c r="D4700" s="63">
        <v>66</v>
      </c>
      <c r="E4700" s="65">
        <v>3</v>
      </c>
    </row>
    <row r="4701" spans="1:5" ht="15" x14ac:dyDescent="0.2">
      <c r="A4701" s="60">
        <v>4700</v>
      </c>
      <c r="B4701" s="61">
        <v>23554</v>
      </c>
      <c r="C4701" s="62" t="s">
        <v>14625</v>
      </c>
      <c r="D4701" s="63">
        <v>67</v>
      </c>
      <c r="E4701" s="65">
        <v>3</v>
      </c>
    </row>
    <row r="4702" spans="1:5" ht="15" x14ac:dyDescent="0.2">
      <c r="A4702" s="60">
        <v>4701</v>
      </c>
      <c r="B4702" s="61">
        <v>23557</v>
      </c>
      <c r="C4702" s="62" t="s">
        <v>15959</v>
      </c>
      <c r="D4702" s="63">
        <v>68</v>
      </c>
      <c r="E4702" s="65">
        <v>3</v>
      </c>
    </row>
    <row r="4703" spans="1:5" ht="15" x14ac:dyDescent="0.2">
      <c r="A4703" s="60">
        <v>4702</v>
      </c>
      <c r="B4703" s="61">
        <v>23560</v>
      </c>
      <c r="C4703" s="62" t="s">
        <v>15960</v>
      </c>
      <c r="D4703" s="63">
        <v>69</v>
      </c>
      <c r="E4703" s="65">
        <v>3</v>
      </c>
    </row>
    <row r="4704" spans="1:5" ht="15" x14ac:dyDescent="0.2">
      <c r="A4704" s="60">
        <v>4703</v>
      </c>
      <c r="B4704" s="61">
        <v>23563</v>
      </c>
      <c r="C4704" s="66" t="s">
        <v>15961</v>
      </c>
      <c r="D4704" s="63">
        <v>70</v>
      </c>
      <c r="E4704" s="65">
        <v>3</v>
      </c>
    </row>
    <row r="4705" spans="1:5" ht="15" x14ac:dyDescent="0.2">
      <c r="A4705" s="60">
        <v>4704</v>
      </c>
      <c r="B4705" s="61">
        <v>23566</v>
      </c>
      <c r="C4705" s="62" t="s">
        <v>15962</v>
      </c>
      <c r="D4705" s="63">
        <v>71</v>
      </c>
      <c r="E4705" s="65">
        <v>3</v>
      </c>
    </row>
    <row r="4706" spans="1:5" ht="15" x14ac:dyDescent="0.2">
      <c r="A4706" s="60">
        <v>4705</v>
      </c>
      <c r="B4706" s="61">
        <v>23569</v>
      </c>
      <c r="C4706" s="62" t="s">
        <v>15963</v>
      </c>
      <c r="D4706" s="63">
        <v>72</v>
      </c>
      <c r="E4706" s="65">
        <v>3</v>
      </c>
    </row>
    <row r="4707" spans="1:5" ht="15" x14ac:dyDescent="0.2">
      <c r="A4707" s="60">
        <v>4706</v>
      </c>
      <c r="B4707" s="61">
        <v>23572</v>
      </c>
      <c r="C4707" s="62" t="s">
        <v>15964</v>
      </c>
      <c r="D4707" s="63">
        <v>73</v>
      </c>
      <c r="E4707" s="65">
        <v>3</v>
      </c>
    </row>
    <row r="4708" spans="1:5" ht="15" x14ac:dyDescent="0.2">
      <c r="A4708" s="60">
        <v>4707</v>
      </c>
      <c r="B4708" s="61">
        <v>23574</v>
      </c>
      <c r="C4708" s="62" t="s">
        <v>15965</v>
      </c>
      <c r="D4708" s="63">
        <v>74</v>
      </c>
      <c r="E4708" s="65">
        <v>3</v>
      </c>
    </row>
    <row r="4709" spans="1:5" ht="15" x14ac:dyDescent="0.2">
      <c r="A4709" s="60">
        <v>4708</v>
      </c>
      <c r="B4709" s="61">
        <v>23590</v>
      </c>
      <c r="C4709" s="62" t="s">
        <v>10675</v>
      </c>
      <c r="D4709" s="63">
        <v>75</v>
      </c>
      <c r="E4709" s="65">
        <v>3</v>
      </c>
    </row>
    <row r="4710" spans="1:5" ht="15" x14ac:dyDescent="0.2">
      <c r="A4710" s="60">
        <v>4709</v>
      </c>
      <c r="B4710" s="61">
        <v>23624</v>
      </c>
      <c r="C4710" s="62" t="s">
        <v>15966</v>
      </c>
      <c r="D4710" s="63">
        <v>76</v>
      </c>
      <c r="E4710" s="65">
        <v>3</v>
      </c>
    </row>
    <row r="4711" spans="1:5" ht="15" x14ac:dyDescent="0.2">
      <c r="A4711" s="60">
        <v>4710</v>
      </c>
      <c r="B4711" s="61">
        <v>24031</v>
      </c>
      <c r="C4711" s="62" t="s">
        <v>15967</v>
      </c>
      <c r="D4711" s="63">
        <v>77</v>
      </c>
      <c r="E4711" s="65">
        <v>3</v>
      </c>
    </row>
    <row r="4712" spans="1:5" ht="15" x14ac:dyDescent="0.2">
      <c r="A4712" s="60">
        <v>4711</v>
      </c>
      <c r="B4712" s="61">
        <v>24033</v>
      </c>
      <c r="C4712" s="62" t="s">
        <v>15968</v>
      </c>
      <c r="D4712" s="63">
        <v>78</v>
      </c>
      <c r="E4712" s="65">
        <v>3</v>
      </c>
    </row>
    <row r="4713" spans="1:5" ht="15" x14ac:dyDescent="0.2">
      <c r="A4713" s="60">
        <v>4712</v>
      </c>
      <c r="B4713" s="61">
        <v>24035</v>
      </c>
      <c r="C4713" s="62" t="s">
        <v>15969</v>
      </c>
      <c r="D4713" s="63">
        <v>79</v>
      </c>
      <c r="E4713" s="65">
        <v>3</v>
      </c>
    </row>
    <row r="4714" spans="1:5" ht="15" x14ac:dyDescent="0.2">
      <c r="A4714" s="60">
        <v>4713</v>
      </c>
      <c r="B4714" s="61">
        <v>24040</v>
      </c>
      <c r="C4714" s="62" t="s">
        <v>15970</v>
      </c>
      <c r="D4714" s="63">
        <v>80</v>
      </c>
      <c r="E4714" s="65">
        <v>3</v>
      </c>
    </row>
    <row r="4715" spans="1:5" ht="15" x14ac:dyDescent="0.2">
      <c r="A4715" s="60">
        <v>4714</v>
      </c>
      <c r="B4715" s="61">
        <v>24042</v>
      </c>
      <c r="C4715" s="62" t="s">
        <v>15971</v>
      </c>
      <c r="D4715" s="63">
        <v>81</v>
      </c>
      <c r="E4715" s="65">
        <v>3</v>
      </c>
    </row>
    <row r="4716" spans="1:5" ht="15" x14ac:dyDescent="0.2">
      <c r="A4716" s="60">
        <v>4715</v>
      </c>
      <c r="B4716" s="61">
        <v>24045</v>
      </c>
      <c r="C4716" s="62" t="s">
        <v>15972</v>
      </c>
      <c r="D4716" s="63">
        <v>82</v>
      </c>
      <c r="E4716" s="65">
        <v>3</v>
      </c>
    </row>
    <row r="4717" spans="1:5" ht="15" x14ac:dyDescent="0.2">
      <c r="A4717" s="60">
        <v>4716</v>
      </c>
      <c r="B4717" s="61">
        <v>24232</v>
      </c>
      <c r="C4717" s="62" t="s">
        <v>15973</v>
      </c>
      <c r="D4717" s="63">
        <v>83</v>
      </c>
      <c r="E4717" s="65">
        <v>3</v>
      </c>
    </row>
    <row r="4718" spans="1:5" ht="15" x14ac:dyDescent="0.2">
      <c r="A4718" s="60">
        <v>4717</v>
      </c>
      <c r="B4718" s="61">
        <v>24234</v>
      </c>
      <c r="C4718" s="62" t="s">
        <v>15974</v>
      </c>
      <c r="D4718" s="63">
        <v>84</v>
      </c>
      <c r="E4718" s="65">
        <v>3</v>
      </c>
    </row>
    <row r="4719" spans="1:5" ht="15" x14ac:dyDescent="0.2">
      <c r="A4719" s="60">
        <v>4718</v>
      </c>
      <c r="B4719" s="61">
        <v>24236</v>
      </c>
      <c r="C4719" s="62" t="s">
        <v>15975</v>
      </c>
      <c r="D4719" s="63">
        <v>85</v>
      </c>
      <c r="E4719" s="65">
        <v>3</v>
      </c>
    </row>
    <row r="4720" spans="1:5" ht="15" x14ac:dyDescent="0.2">
      <c r="A4720" s="60">
        <v>4719</v>
      </c>
      <c r="B4720" s="61">
        <v>24237</v>
      </c>
      <c r="C4720" s="62" t="s">
        <v>15976</v>
      </c>
      <c r="D4720" s="63">
        <v>86</v>
      </c>
      <c r="E4720" s="65">
        <v>3</v>
      </c>
    </row>
    <row r="4721" spans="1:5" ht="15" x14ac:dyDescent="0.2">
      <c r="A4721" s="60">
        <v>4720</v>
      </c>
      <c r="B4721" s="61">
        <v>24248</v>
      </c>
      <c r="C4721" s="62" t="s">
        <v>14629</v>
      </c>
      <c r="D4721" s="63">
        <v>87</v>
      </c>
      <c r="E4721" s="65">
        <v>3</v>
      </c>
    </row>
    <row r="4722" spans="1:5" ht="15" x14ac:dyDescent="0.2">
      <c r="A4722" s="60">
        <v>4721</v>
      </c>
      <c r="B4722" s="61">
        <v>24364</v>
      </c>
      <c r="C4722" s="62" t="s">
        <v>14630</v>
      </c>
      <c r="D4722" s="63">
        <v>88</v>
      </c>
      <c r="E4722" s="65">
        <v>3</v>
      </c>
    </row>
    <row r="4723" spans="1:5" ht="15" x14ac:dyDescent="0.2">
      <c r="A4723" s="60">
        <v>4722</v>
      </c>
      <c r="B4723" s="61">
        <v>24365</v>
      </c>
      <c r="C4723" s="62" t="s">
        <v>14631</v>
      </c>
      <c r="D4723" s="63">
        <v>89</v>
      </c>
      <c r="E4723" s="65">
        <v>3</v>
      </c>
    </row>
    <row r="4724" spans="1:5" ht="15" x14ac:dyDescent="0.2">
      <c r="A4724" s="60">
        <v>4723</v>
      </c>
      <c r="B4724" s="61">
        <v>24367</v>
      </c>
      <c r="C4724" s="62" t="s">
        <v>14632</v>
      </c>
      <c r="D4724" s="63">
        <v>90</v>
      </c>
      <c r="E4724" s="65">
        <v>3</v>
      </c>
    </row>
    <row r="4725" spans="1:5" ht="15" x14ac:dyDescent="0.2">
      <c r="A4725" s="60">
        <v>4724</v>
      </c>
      <c r="B4725" s="61">
        <v>25292</v>
      </c>
      <c r="C4725" s="62" t="s">
        <v>14633</v>
      </c>
      <c r="D4725" s="63">
        <v>91</v>
      </c>
      <c r="E4725" s="65">
        <v>3</v>
      </c>
    </row>
    <row r="4726" spans="1:5" ht="15" x14ac:dyDescent="0.2">
      <c r="A4726" s="60">
        <v>4725</v>
      </c>
      <c r="B4726" s="61">
        <v>25294</v>
      </c>
      <c r="C4726" s="62" t="s">
        <v>14634</v>
      </c>
      <c r="D4726" s="63">
        <v>92</v>
      </c>
      <c r="E4726" s="65">
        <v>3</v>
      </c>
    </row>
    <row r="4727" spans="1:5" ht="15" x14ac:dyDescent="0.2">
      <c r="A4727" s="60">
        <v>4726</v>
      </c>
      <c r="B4727" s="61">
        <v>25297</v>
      </c>
      <c r="C4727" s="62" t="s">
        <v>14635</v>
      </c>
      <c r="D4727" s="63">
        <v>93</v>
      </c>
      <c r="E4727" s="65">
        <v>3</v>
      </c>
    </row>
    <row r="4728" spans="1:5" ht="15" x14ac:dyDescent="0.2">
      <c r="A4728" s="60">
        <v>4727</v>
      </c>
      <c r="B4728" s="61">
        <v>25303</v>
      </c>
      <c r="C4728" s="62" t="s">
        <v>14636</v>
      </c>
      <c r="D4728" s="63">
        <v>94</v>
      </c>
      <c r="E4728" s="65">
        <v>3</v>
      </c>
    </row>
    <row r="4729" spans="1:5" ht="15" x14ac:dyDescent="0.2">
      <c r="A4729" s="60">
        <v>4728</v>
      </c>
      <c r="B4729" s="61">
        <v>25306</v>
      </c>
      <c r="C4729" s="66" t="s">
        <v>14637</v>
      </c>
      <c r="D4729" s="63">
        <v>95</v>
      </c>
      <c r="E4729" s="65">
        <v>3</v>
      </c>
    </row>
    <row r="4730" spans="1:5" ht="15" x14ac:dyDescent="0.2">
      <c r="A4730" s="60">
        <v>4729</v>
      </c>
      <c r="B4730" s="61">
        <v>25308</v>
      </c>
      <c r="C4730" s="66" t="s">
        <v>14638</v>
      </c>
      <c r="D4730" s="63">
        <v>96</v>
      </c>
      <c r="E4730" s="65">
        <v>3</v>
      </c>
    </row>
    <row r="4731" spans="1:5" ht="15" x14ac:dyDescent="0.2">
      <c r="A4731" s="60">
        <v>4730</v>
      </c>
      <c r="B4731" s="61">
        <v>25327</v>
      </c>
      <c r="C4731" s="62" t="s">
        <v>14639</v>
      </c>
      <c r="D4731" s="63">
        <v>100</v>
      </c>
      <c r="E4731" s="65">
        <v>3</v>
      </c>
    </row>
    <row r="4732" spans="1:5" ht="15" x14ac:dyDescent="0.2">
      <c r="A4732" s="60">
        <v>4731</v>
      </c>
      <c r="B4732" s="61">
        <v>25334</v>
      </c>
      <c r="C4732" s="62" t="s">
        <v>14640</v>
      </c>
      <c r="D4732" s="63">
        <v>101</v>
      </c>
      <c r="E4732" s="65">
        <v>3</v>
      </c>
    </row>
    <row r="4733" spans="1:5" ht="15" x14ac:dyDescent="0.2">
      <c r="A4733" s="60">
        <v>4732</v>
      </c>
      <c r="B4733" s="61">
        <v>25337</v>
      </c>
      <c r="C4733" s="62" t="s">
        <v>14641</v>
      </c>
      <c r="D4733" s="63">
        <v>102</v>
      </c>
      <c r="E4733" s="65">
        <v>3</v>
      </c>
    </row>
    <row r="4734" spans="1:5" ht="15" x14ac:dyDescent="0.2">
      <c r="A4734" s="60">
        <v>4733</v>
      </c>
      <c r="B4734" s="61">
        <v>25340</v>
      </c>
      <c r="C4734" s="62" t="s">
        <v>17047</v>
      </c>
      <c r="D4734" s="63">
        <v>103</v>
      </c>
      <c r="E4734" s="65">
        <v>3</v>
      </c>
    </row>
    <row r="4735" spans="1:5" ht="15" x14ac:dyDescent="0.2">
      <c r="A4735" s="60">
        <v>4734</v>
      </c>
      <c r="B4735" s="61">
        <v>25345</v>
      </c>
      <c r="C4735" s="66" t="s">
        <v>13211</v>
      </c>
      <c r="D4735" s="63">
        <v>104</v>
      </c>
      <c r="E4735" s="65">
        <v>3</v>
      </c>
    </row>
    <row r="4736" spans="1:5" ht="15" x14ac:dyDescent="0.2">
      <c r="A4736" s="60">
        <v>4735</v>
      </c>
      <c r="B4736" s="61">
        <v>25348</v>
      </c>
      <c r="C4736" s="62" t="s">
        <v>13212</v>
      </c>
      <c r="D4736" s="63">
        <v>105</v>
      </c>
      <c r="E4736" s="65">
        <v>3</v>
      </c>
    </row>
    <row r="4737" spans="1:5" ht="15" x14ac:dyDescent="0.2">
      <c r="A4737" s="60">
        <v>4736</v>
      </c>
      <c r="B4737" s="61">
        <v>25354</v>
      </c>
      <c r="C4737" s="62" t="s">
        <v>14642</v>
      </c>
      <c r="D4737" s="63">
        <v>106</v>
      </c>
      <c r="E4737" s="65">
        <v>3</v>
      </c>
    </row>
    <row r="4738" spans="1:5" ht="15" x14ac:dyDescent="0.2">
      <c r="A4738" s="60">
        <v>4737</v>
      </c>
      <c r="B4738" s="61">
        <v>25358</v>
      </c>
      <c r="C4738" s="62" t="s">
        <v>14643</v>
      </c>
      <c r="D4738" s="63">
        <v>107</v>
      </c>
      <c r="E4738" s="65">
        <v>3</v>
      </c>
    </row>
    <row r="4739" spans="1:5" ht="15" x14ac:dyDescent="0.2">
      <c r="A4739" s="60">
        <v>4738</v>
      </c>
      <c r="B4739" s="61">
        <v>25363</v>
      </c>
      <c r="C4739" s="66" t="s">
        <v>11776</v>
      </c>
      <c r="D4739" s="63">
        <v>108</v>
      </c>
      <c r="E4739" s="65">
        <v>3</v>
      </c>
    </row>
    <row r="4740" spans="1:5" ht="15" x14ac:dyDescent="0.2">
      <c r="A4740" s="60">
        <v>4739</v>
      </c>
      <c r="B4740" s="61">
        <v>25369</v>
      </c>
      <c r="C4740" s="62" t="s">
        <v>11777</v>
      </c>
      <c r="D4740" s="63">
        <v>109</v>
      </c>
      <c r="E4740" s="65">
        <v>3</v>
      </c>
    </row>
    <row r="4741" spans="1:5" ht="15" x14ac:dyDescent="0.2">
      <c r="A4741" s="60">
        <v>4740</v>
      </c>
      <c r="B4741" s="61">
        <v>25416</v>
      </c>
      <c r="C4741" s="62" t="s">
        <v>11778</v>
      </c>
      <c r="D4741" s="63">
        <v>110</v>
      </c>
      <c r="E4741" s="65">
        <v>3</v>
      </c>
    </row>
    <row r="4742" spans="1:5" ht="15" x14ac:dyDescent="0.2">
      <c r="A4742" s="60">
        <v>4741</v>
      </c>
      <c r="B4742" s="61">
        <v>25474</v>
      </c>
      <c r="C4742" s="62" t="s">
        <v>11779</v>
      </c>
      <c r="D4742" s="63">
        <v>111</v>
      </c>
      <c r="E4742" s="65">
        <v>3</v>
      </c>
    </row>
    <row r="4743" spans="1:5" ht="15" x14ac:dyDescent="0.2">
      <c r="A4743" s="60">
        <v>4742</v>
      </c>
      <c r="B4743" s="61">
        <v>25552</v>
      </c>
      <c r="C4743" s="62" t="s">
        <v>11780</v>
      </c>
      <c r="D4743" s="63">
        <v>112</v>
      </c>
      <c r="E4743" s="65">
        <v>3</v>
      </c>
    </row>
    <row r="4744" spans="1:5" ht="15" x14ac:dyDescent="0.2">
      <c r="A4744" s="60">
        <v>4743</v>
      </c>
      <c r="B4744" s="61">
        <v>25627</v>
      </c>
      <c r="C4744" s="62" t="s">
        <v>11781</v>
      </c>
      <c r="D4744" s="63">
        <v>113</v>
      </c>
      <c r="E4744" s="65">
        <v>3</v>
      </c>
    </row>
    <row r="4745" spans="1:5" ht="15" x14ac:dyDescent="0.2">
      <c r="A4745" s="60">
        <v>4744</v>
      </c>
      <c r="B4745" s="61">
        <v>26021</v>
      </c>
      <c r="C4745" s="62" t="s">
        <v>11782</v>
      </c>
      <c r="D4745" s="63">
        <v>114</v>
      </c>
      <c r="E4745" s="65">
        <v>3</v>
      </c>
    </row>
    <row r="4746" spans="1:5" ht="15" x14ac:dyDescent="0.2">
      <c r="A4746" s="60">
        <v>4745</v>
      </c>
      <c r="B4746" s="61">
        <v>26341</v>
      </c>
      <c r="C4746" s="62" t="s">
        <v>11783</v>
      </c>
      <c r="D4746" s="63">
        <v>115</v>
      </c>
      <c r="E4746" s="65">
        <v>3</v>
      </c>
    </row>
    <row r="4747" spans="1:5" ht="15" x14ac:dyDescent="0.2">
      <c r="A4747" s="60">
        <v>4746</v>
      </c>
      <c r="B4747" s="61">
        <v>26353</v>
      </c>
      <c r="C4747" s="66" t="s">
        <v>11784</v>
      </c>
      <c r="D4747" s="63">
        <v>116</v>
      </c>
      <c r="E4747" s="65">
        <v>3</v>
      </c>
    </row>
    <row r="4748" spans="1:5" ht="15" x14ac:dyDescent="0.2">
      <c r="A4748" s="60">
        <v>4747</v>
      </c>
      <c r="B4748" s="61">
        <v>26357</v>
      </c>
      <c r="C4748" s="62" t="s">
        <v>11785</v>
      </c>
      <c r="D4748" s="63">
        <v>117</v>
      </c>
      <c r="E4748" s="65">
        <v>3</v>
      </c>
    </row>
    <row r="4749" spans="1:5" ht="15" x14ac:dyDescent="0.2">
      <c r="A4749" s="60">
        <v>4748</v>
      </c>
      <c r="B4749" s="61">
        <v>26405</v>
      </c>
      <c r="C4749" s="66" t="s">
        <v>10416</v>
      </c>
      <c r="D4749" s="63">
        <v>118</v>
      </c>
      <c r="E4749" s="65">
        <v>3</v>
      </c>
    </row>
    <row r="4750" spans="1:5" ht="15" x14ac:dyDescent="0.2">
      <c r="A4750" s="60">
        <v>4749</v>
      </c>
      <c r="B4750" s="61">
        <v>26409</v>
      </c>
      <c r="C4750" s="62" t="s">
        <v>10417</v>
      </c>
      <c r="D4750" s="63">
        <v>119</v>
      </c>
      <c r="E4750" s="65">
        <v>3</v>
      </c>
    </row>
    <row r="4751" spans="1:5" ht="15" x14ac:dyDescent="0.2">
      <c r="A4751" s="60">
        <v>4750</v>
      </c>
      <c r="B4751" s="61">
        <v>26426</v>
      </c>
      <c r="C4751" s="62" t="s">
        <v>10418</v>
      </c>
      <c r="D4751" s="63">
        <v>120</v>
      </c>
      <c r="E4751" s="65">
        <v>3</v>
      </c>
    </row>
    <row r="4752" spans="1:5" ht="15" x14ac:dyDescent="0.2">
      <c r="A4752" s="60">
        <v>4751</v>
      </c>
      <c r="B4752" s="61">
        <v>26470</v>
      </c>
      <c r="C4752" s="62" t="s">
        <v>10419</v>
      </c>
      <c r="D4752" s="63">
        <v>121</v>
      </c>
      <c r="E4752" s="65">
        <v>3</v>
      </c>
    </row>
    <row r="4753" spans="1:5" ht="15" x14ac:dyDescent="0.2">
      <c r="A4753" s="60">
        <v>4752</v>
      </c>
      <c r="B4753" s="61">
        <v>26473</v>
      </c>
      <c r="C4753" s="62" t="s">
        <v>10420</v>
      </c>
      <c r="D4753" s="63">
        <v>123</v>
      </c>
      <c r="E4753" s="65">
        <v>3</v>
      </c>
    </row>
    <row r="4754" spans="1:5" ht="15" x14ac:dyDescent="0.2">
      <c r="A4754" s="60">
        <v>4753</v>
      </c>
      <c r="B4754" s="61">
        <v>26476</v>
      </c>
      <c r="C4754" s="62" t="s">
        <v>10421</v>
      </c>
      <c r="D4754" s="63">
        <v>124</v>
      </c>
      <c r="E4754" s="65">
        <v>3</v>
      </c>
    </row>
    <row r="4755" spans="1:5" ht="15" x14ac:dyDescent="0.2">
      <c r="A4755" s="60">
        <v>4754</v>
      </c>
      <c r="B4755" s="61">
        <v>26527</v>
      </c>
      <c r="C4755" s="62" t="s">
        <v>10422</v>
      </c>
      <c r="D4755" s="63">
        <v>125</v>
      </c>
      <c r="E4755" s="65">
        <v>3</v>
      </c>
    </row>
    <row r="4756" spans="1:5" ht="15" x14ac:dyDescent="0.2">
      <c r="A4756" s="60">
        <v>4755</v>
      </c>
      <c r="B4756" s="61">
        <v>26705</v>
      </c>
      <c r="C4756" s="62" t="s">
        <v>15605</v>
      </c>
      <c r="D4756" s="63">
        <v>126</v>
      </c>
      <c r="E4756" s="65">
        <v>3</v>
      </c>
    </row>
    <row r="4757" spans="1:5" ht="15" x14ac:dyDescent="0.2">
      <c r="A4757" s="60">
        <v>4756</v>
      </c>
      <c r="B4757" s="61">
        <v>26739</v>
      </c>
      <c r="C4757" s="62" t="s">
        <v>15606</v>
      </c>
      <c r="D4757" s="63">
        <v>127</v>
      </c>
      <c r="E4757" s="65">
        <v>3</v>
      </c>
    </row>
    <row r="4758" spans="1:5" ht="15" x14ac:dyDescent="0.2">
      <c r="A4758" s="60">
        <v>4757</v>
      </c>
      <c r="B4758" s="61">
        <v>26743</v>
      </c>
      <c r="C4758" s="62" t="s">
        <v>15607</v>
      </c>
      <c r="D4758" s="63">
        <v>128</v>
      </c>
      <c r="E4758" s="65">
        <v>3</v>
      </c>
    </row>
    <row r="4759" spans="1:5" ht="15" x14ac:dyDescent="0.2">
      <c r="A4759" s="60">
        <v>4758</v>
      </c>
      <c r="B4759" s="61">
        <v>26804</v>
      </c>
      <c r="C4759" s="62" t="s">
        <v>15608</v>
      </c>
      <c r="D4759" s="63">
        <v>129</v>
      </c>
      <c r="E4759" s="65">
        <v>3</v>
      </c>
    </row>
    <row r="4760" spans="1:5" ht="15" x14ac:dyDescent="0.2">
      <c r="A4760" s="60">
        <v>4759</v>
      </c>
      <c r="B4760" s="61">
        <v>26904</v>
      </c>
      <c r="C4760" s="62" t="s">
        <v>15609</v>
      </c>
      <c r="D4760" s="63">
        <v>130</v>
      </c>
      <c r="E4760" s="65">
        <v>3</v>
      </c>
    </row>
    <row r="4761" spans="1:5" ht="15" x14ac:dyDescent="0.2">
      <c r="A4761" s="60">
        <v>4760</v>
      </c>
      <c r="B4761" s="61">
        <v>26908</v>
      </c>
      <c r="C4761" s="62" t="s">
        <v>15610</v>
      </c>
      <c r="D4761" s="63">
        <v>131</v>
      </c>
      <c r="E4761" s="65">
        <v>3</v>
      </c>
    </row>
    <row r="4762" spans="1:5" ht="15" x14ac:dyDescent="0.2">
      <c r="A4762" s="60">
        <v>4761</v>
      </c>
      <c r="B4762" s="61">
        <v>26910</v>
      </c>
      <c r="C4762" s="62" t="s">
        <v>15611</v>
      </c>
      <c r="D4762" s="63">
        <v>132</v>
      </c>
      <c r="E4762" s="65">
        <v>3</v>
      </c>
    </row>
    <row r="4763" spans="1:5" ht="15" x14ac:dyDescent="0.2">
      <c r="A4763" s="60">
        <v>4762</v>
      </c>
      <c r="B4763" s="61">
        <v>26913</v>
      </c>
      <c r="C4763" s="62" t="s">
        <v>15464</v>
      </c>
      <c r="D4763" s="63">
        <v>133</v>
      </c>
      <c r="E4763" s="65">
        <v>3</v>
      </c>
    </row>
    <row r="4764" spans="1:5" ht="15" x14ac:dyDescent="0.2">
      <c r="A4764" s="60">
        <v>4763</v>
      </c>
      <c r="B4764" s="61">
        <v>27238</v>
      </c>
      <c r="C4764" s="62" t="s">
        <v>15465</v>
      </c>
      <c r="D4764" s="63">
        <v>134</v>
      </c>
      <c r="E4764" s="65">
        <v>3</v>
      </c>
    </row>
    <row r="4765" spans="1:5" ht="15" x14ac:dyDescent="0.2">
      <c r="A4765" s="60">
        <v>4764</v>
      </c>
      <c r="B4765" s="61">
        <v>27311</v>
      </c>
      <c r="C4765" s="62" t="s">
        <v>15466</v>
      </c>
      <c r="D4765" s="63">
        <v>135</v>
      </c>
      <c r="E4765" s="65">
        <v>3</v>
      </c>
    </row>
    <row r="4766" spans="1:5" ht="15" x14ac:dyDescent="0.2">
      <c r="A4766" s="60">
        <v>4765</v>
      </c>
      <c r="B4766" s="61">
        <v>27530</v>
      </c>
      <c r="C4766" s="62" t="s">
        <v>15467</v>
      </c>
      <c r="D4766" s="63">
        <v>136</v>
      </c>
      <c r="E4766" s="65">
        <v>3</v>
      </c>
    </row>
    <row r="4767" spans="1:5" ht="15" x14ac:dyDescent="0.2">
      <c r="A4767" s="60">
        <v>4766</v>
      </c>
      <c r="B4767" s="61">
        <v>27534</v>
      </c>
      <c r="C4767" s="66" t="s">
        <v>15468</v>
      </c>
      <c r="D4767" s="63">
        <v>137</v>
      </c>
      <c r="E4767" s="65">
        <v>3</v>
      </c>
    </row>
    <row r="4768" spans="1:5" ht="15" x14ac:dyDescent="0.2">
      <c r="A4768" s="60">
        <v>4767</v>
      </c>
      <c r="B4768" s="61">
        <v>27575</v>
      </c>
      <c r="C4768" s="62" t="s">
        <v>15469</v>
      </c>
      <c r="D4768" s="63">
        <v>138</v>
      </c>
      <c r="E4768" s="65">
        <v>3</v>
      </c>
    </row>
    <row r="4769" spans="1:5" ht="15" x14ac:dyDescent="0.2">
      <c r="A4769" s="60">
        <v>4768</v>
      </c>
      <c r="B4769" s="61">
        <v>27614</v>
      </c>
      <c r="C4769" s="62" t="s">
        <v>15470</v>
      </c>
      <c r="D4769" s="63">
        <v>139</v>
      </c>
      <c r="E4769" s="65">
        <v>3</v>
      </c>
    </row>
    <row r="4770" spans="1:5" ht="15" x14ac:dyDescent="0.2">
      <c r="A4770" s="60">
        <v>4769</v>
      </c>
      <c r="B4770" s="61">
        <v>27618</v>
      </c>
      <c r="C4770" s="62" t="s">
        <v>15471</v>
      </c>
      <c r="D4770" s="63">
        <v>140</v>
      </c>
      <c r="E4770" s="65">
        <v>3</v>
      </c>
    </row>
    <row r="4771" spans="1:5" ht="15" x14ac:dyDescent="0.2">
      <c r="A4771" s="60">
        <v>4770</v>
      </c>
      <c r="B4771" s="61">
        <v>27770</v>
      </c>
      <c r="C4771" s="62" t="s">
        <v>15472</v>
      </c>
      <c r="D4771" s="63">
        <v>141</v>
      </c>
      <c r="E4771" s="65">
        <v>3</v>
      </c>
    </row>
    <row r="4772" spans="1:5" ht="15" x14ac:dyDescent="0.2">
      <c r="A4772" s="60">
        <v>4771</v>
      </c>
      <c r="B4772" s="61">
        <v>27772</v>
      </c>
      <c r="C4772" s="62" t="s">
        <v>15473</v>
      </c>
      <c r="D4772" s="63">
        <v>142</v>
      </c>
      <c r="E4772" s="65">
        <v>3</v>
      </c>
    </row>
    <row r="4773" spans="1:5" ht="15" x14ac:dyDescent="0.2">
      <c r="A4773" s="60">
        <v>4772</v>
      </c>
      <c r="B4773" s="61">
        <v>99999</v>
      </c>
      <c r="C4773" s="62" t="s">
        <v>13543</v>
      </c>
      <c r="D4773" s="63">
        <v>0</v>
      </c>
      <c r="E4773" s="65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6337"/>
  <sheetViews>
    <sheetView workbookViewId="0">
      <selection activeCell="E16225" sqref="E16225"/>
    </sheetView>
  </sheetViews>
  <sheetFormatPr defaultRowHeight="12.75" x14ac:dyDescent="0.2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 x14ac:dyDescent="0.2">
      <c r="A1" s="117" t="s">
        <v>11936</v>
      </c>
      <c r="B1" s="142"/>
      <c r="C1" s="142"/>
      <c r="D1" s="117"/>
      <c r="E1" s="142"/>
      <c r="F1" s="142"/>
      <c r="G1" s="142"/>
      <c r="H1" s="142"/>
      <c r="J1" s="117" t="s">
        <v>11937</v>
      </c>
      <c r="K1" s="117"/>
      <c r="L1" s="118"/>
      <c r="M1" s="118"/>
      <c r="O1" s="117" t="s">
        <v>11938</v>
      </c>
      <c r="P1" s="118"/>
    </row>
    <row r="2" spans="1:16" x14ac:dyDescent="0.2">
      <c r="A2" s="110" t="s">
        <v>11939</v>
      </c>
      <c r="B2" s="110" t="s">
        <v>11940</v>
      </c>
      <c r="C2" s="110" t="s">
        <v>11941</v>
      </c>
      <c r="D2" s="110" t="s">
        <v>11949</v>
      </c>
      <c r="E2" s="110" t="s">
        <v>11950</v>
      </c>
      <c r="F2" s="110" t="s">
        <v>11951</v>
      </c>
      <c r="G2" s="110" t="s">
        <v>11952</v>
      </c>
      <c r="H2" s="110" t="s">
        <v>11953</v>
      </c>
      <c r="J2" s="110" t="s">
        <v>11954</v>
      </c>
      <c r="K2" s="110" t="s">
        <v>11955</v>
      </c>
      <c r="L2" s="110" t="s">
        <v>11950</v>
      </c>
      <c r="M2" s="110" t="s">
        <v>11956</v>
      </c>
      <c r="O2" s="105" t="s">
        <v>11957</v>
      </c>
      <c r="P2" s="105" t="s">
        <v>11958</v>
      </c>
    </row>
    <row r="3" spans="1:16" x14ac:dyDescent="0.2">
      <c r="A3" s="107">
        <f t="shared" ref="A3:A68" si="0">P_3</f>
        <v>609562</v>
      </c>
      <c r="B3" s="107">
        <v>0</v>
      </c>
      <c r="C3" s="107">
        <v>0</v>
      </c>
      <c r="D3" s="107">
        <v>0</v>
      </c>
      <c r="E3" s="107" t="str">
        <f>CONCATENATE("Количество ошибок в документе: ",H3)</f>
        <v>Количество ошибок в документе: 21</v>
      </c>
      <c r="F3" s="107"/>
      <c r="G3" s="107"/>
      <c r="H3" s="108">
        <f>SUM(J15:J18)</f>
        <v>21</v>
      </c>
      <c r="J3" s="6" t="s">
        <v>11959</v>
      </c>
      <c r="K3" s="6">
        <v>1</v>
      </c>
      <c r="L3" s="6" t="s">
        <v>11960</v>
      </c>
      <c r="M3" s="6" t="s">
        <v>13198</v>
      </c>
    </row>
    <row r="4" spans="1:16" x14ac:dyDescent="0.2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11961</v>
      </c>
      <c r="H4" s="6">
        <f>IF(LEN(P_1)&lt;&gt;0,0,1)</f>
        <v>0</v>
      </c>
      <c r="J4" s="6" t="s">
        <v>11962</v>
      </c>
      <c r="K4" s="6">
        <v>2</v>
      </c>
      <c r="L4" s="6" t="s">
        <v>11963</v>
      </c>
      <c r="M4" s="6" t="str">
        <f>IF(P_1=0,"Нет данных",P_1)</f>
        <v>МБОУ Масловская СОШ</v>
      </c>
      <c r="O4" s="119">
        <f ca="1">TODAY()</f>
        <v>43023</v>
      </c>
      <c r="P4" s="6">
        <v>6</v>
      </c>
    </row>
    <row r="5" spans="1:16" x14ac:dyDescent="0.2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11964</v>
      </c>
      <c r="H5" s="6">
        <f>IF(LEN(P_2)&lt;&gt;0,0,1)</f>
        <v>0</v>
      </c>
      <c r="J5" s="6" t="s">
        <v>11965</v>
      </c>
      <c r="K5" s="6">
        <v>3</v>
      </c>
      <c r="L5" s="6" t="s">
        <v>11966</v>
      </c>
      <c r="M5" s="6" t="str">
        <f>IF(P_2=0,"Нет данных",P_2)</f>
        <v>172066Тверская область Торжокский район леревня Маслово улица Черёмушки дом 3</v>
      </c>
    </row>
    <row r="6" spans="1:16" x14ac:dyDescent="0.2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11967</v>
      </c>
      <c r="H6" s="6">
        <f>IF(LEN(P_3)&lt;&gt;0,0,1)</f>
        <v>0</v>
      </c>
      <c r="J6" s="6" t="s">
        <v>11968</v>
      </c>
      <c r="K6" s="6">
        <v>4</v>
      </c>
      <c r="L6" s="6" t="s">
        <v>11969</v>
      </c>
      <c r="M6" s="6" t="str">
        <f>TEXT(P_3,"0000000")</f>
        <v>0609562</v>
      </c>
    </row>
    <row r="7" spans="1:16" x14ac:dyDescent="0.2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13097</v>
      </c>
      <c r="H7" s="6">
        <f>IF(LEN(P_4)&lt;&gt;0,0,1)</f>
        <v>0</v>
      </c>
      <c r="J7" s="6" t="s">
        <v>13098</v>
      </c>
      <c r="K7" s="6">
        <v>5</v>
      </c>
      <c r="L7" s="6" t="s">
        <v>13099</v>
      </c>
      <c r="M7" s="6" t="str">
        <f>IF(P_4=0,"Нет данных",P_4)</f>
        <v>47038613</v>
      </c>
      <c r="O7" s="118" t="s">
        <v>1048</v>
      </c>
    </row>
    <row r="8" spans="1:16" x14ac:dyDescent="0.2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13976</v>
      </c>
      <c r="H8" s="6">
        <f>IF(LEN(P_5)&lt;&gt;0,0,1)</f>
        <v>0</v>
      </c>
      <c r="J8" s="6" t="s">
        <v>16509</v>
      </c>
      <c r="K8" s="6">
        <v>6</v>
      </c>
      <c r="L8" s="6" t="s">
        <v>12487</v>
      </c>
      <c r="M8" s="6" t="str">
        <f>IF(P_5=0,"Нет данных",P_5)</f>
        <v>6943004500</v>
      </c>
    </row>
    <row r="9" spans="1:16" x14ac:dyDescent="0.2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13977</v>
      </c>
      <c r="H9" s="6">
        <f>IF(LEN(P_6)&lt;&gt;0,0,1)</f>
        <v>0</v>
      </c>
      <c r="J9" s="6" t="s">
        <v>16510</v>
      </c>
      <c r="K9" s="6">
        <v>7</v>
      </c>
      <c r="L9" s="6" t="s">
        <v>12488</v>
      </c>
      <c r="M9" s="6" t="str">
        <f>IF(P_6=0,"Нет данных",P_6)</f>
        <v>691501001</v>
      </c>
      <c r="O9" s="6">
        <v>100027</v>
      </c>
    </row>
    <row r="10" spans="1:16" x14ac:dyDescent="0.2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12490</v>
      </c>
      <c r="H10" s="116">
        <f>IF(LEN(P_7)&lt;&gt;0,0,1)</f>
        <v>0</v>
      </c>
      <c r="J10" s="6" t="s">
        <v>16511</v>
      </c>
      <c r="K10" s="6">
        <v>8</v>
      </c>
      <c r="L10" s="6" t="s">
        <v>12489</v>
      </c>
      <c r="M10" s="6" t="str">
        <f>IF(P_7=0,"Нет данных",P_7)</f>
        <v>1026901914962</v>
      </c>
    </row>
    <row r="11" spans="1:16" x14ac:dyDescent="0.2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13100</v>
      </c>
      <c r="H11" s="6">
        <f>IF(LEN(R_1)&lt;&gt;0,0,1)</f>
        <v>1</v>
      </c>
      <c r="J11" s="106" t="s">
        <v>13101</v>
      </c>
    </row>
    <row r="12" spans="1:16" x14ac:dyDescent="0.2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13102</v>
      </c>
      <c r="H12" s="6">
        <f>IF(LEN(R_2)&lt;&gt;0,0,1)</f>
        <v>1</v>
      </c>
    </row>
    <row r="13" spans="1:16" x14ac:dyDescent="0.2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13103</v>
      </c>
      <c r="H13" s="6">
        <f>IF(LEN(R_3)&lt;&gt;0,0,1)</f>
        <v>1</v>
      </c>
    </row>
    <row r="14" spans="1:16" x14ac:dyDescent="0.2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13104</v>
      </c>
      <c r="H14" s="6">
        <f>IF(LEN(R_4)&lt;&gt;0,0,1)</f>
        <v>1</v>
      </c>
    </row>
    <row r="15" spans="1:16" x14ac:dyDescent="0.2">
      <c r="A15" s="107">
        <f t="shared" si="0"/>
        <v>609562</v>
      </c>
      <c r="B15" s="107">
        <v>1</v>
      </c>
      <c r="C15" s="107">
        <v>0</v>
      </c>
      <c r="D15" s="107">
        <v>0</v>
      </c>
      <c r="E15" s="107" t="str">
        <f>CONCATENATE("Количество ошибок в разделе 1.1: ", H15)</f>
        <v>Количество ошибок в разделе 1.1: 0</v>
      </c>
      <c r="F15" s="107"/>
      <c r="G15" s="107"/>
      <c r="H15" s="107">
        <f>SUM(H16)</f>
        <v>0</v>
      </c>
      <c r="J15" s="6">
        <f>SUM(H4:H14)</f>
        <v>4</v>
      </c>
    </row>
    <row r="16" spans="1:16" x14ac:dyDescent="0.2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6274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 x14ac:dyDescent="0.2">
      <c r="A17" s="107">
        <f t="shared" si="0"/>
        <v>609562</v>
      </c>
      <c r="B17" s="107">
        <v>2</v>
      </c>
      <c r="C17" s="107">
        <v>0</v>
      </c>
      <c r="D17" s="107">
        <v>0</v>
      </c>
      <c r="E17" s="107" t="str">
        <f>CONCATENATE("Количество ошибок в разделе 1.2: ", H17)</f>
        <v>Количество ошибок в разделе 1.2: 0</v>
      </c>
      <c r="F17" s="107"/>
      <c r="G17" s="107"/>
      <c r="H17" s="107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 x14ac:dyDescent="0.2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6273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17</v>
      </c>
    </row>
    <row r="19" spans="1:10" x14ac:dyDescent="0.2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18090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 x14ac:dyDescent="0.2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18091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 x14ac:dyDescent="0.2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18092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 x14ac:dyDescent="0.2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18093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 x14ac:dyDescent="0.2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18094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 x14ac:dyDescent="0.2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4971</v>
      </c>
      <c r="H24" s="6">
        <f>IF(OR(AND('Раздел 1.2'!P60&gt;0,SUM('Раздел 1.2'!P21:P59)=0),AND('Раздел 1.2'!P60=0,SUM('Раздел 1.2'!P21:P59)&gt;0)),0,1)</f>
        <v>0</v>
      </c>
    </row>
    <row r="25" spans="1:10" x14ac:dyDescent="0.2">
      <c r="A25" s="107">
        <f t="shared" si="0"/>
        <v>609562</v>
      </c>
      <c r="B25" s="107">
        <v>3</v>
      </c>
      <c r="C25" s="107">
        <v>0</v>
      </c>
      <c r="D25" s="107">
        <v>0</v>
      </c>
      <c r="E25" s="107" t="str">
        <f>CONCATENATE("Количество ошибок в разделе 1.3: ",H25)</f>
        <v>Количество ошибок в разделе 1.3: 0</v>
      </c>
      <c r="F25" s="107"/>
      <c r="G25" s="107"/>
      <c r="H25" s="107">
        <f>SUM(H26:H230)</f>
        <v>0</v>
      </c>
    </row>
    <row r="26" spans="1:10" x14ac:dyDescent="0.2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13975</v>
      </c>
      <c r="H26" s="6">
        <f>IF('Раздел 1.3'!P22=SUM('Раздел 1.3'!P23:P30),0,1)</f>
        <v>0</v>
      </c>
    </row>
    <row r="27" spans="1:10" x14ac:dyDescent="0.2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8901</v>
      </c>
      <c r="H27" s="6">
        <f>IF('Раздел 1.3'!Q22=SUM('Раздел 1.3'!Q23:Q30),0,1)</f>
        <v>0</v>
      </c>
    </row>
    <row r="28" spans="1:10" x14ac:dyDescent="0.2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9798</v>
      </c>
      <c r="H28" s="6">
        <f>IF('Раздел 1.3'!R22=SUM('Раздел 1.3'!R23:R30),0,1)</f>
        <v>0</v>
      </c>
    </row>
    <row r="29" spans="1:10" x14ac:dyDescent="0.2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9799</v>
      </c>
      <c r="H29" s="6">
        <f>IF('Раздел 1.3'!S22=SUM('Раздел 1.3'!S23:S30),0,1)</f>
        <v>0</v>
      </c>
    </row>
    <row r="30" spans="1:10" x14ac:dyDescent="0.2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9800</v>
      </c>
      <c r="H30" s="6">
        <f>IF('Раздел 1.3'!T22=SUM('Раздел 1.3'!T23:T30),0,1)</f>
        <v>0</v>
      </c>
    </row>
    <row r="31" spans="1:10" x14ac:dyDescent="0.2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9801</v>
      </c>
      <c r="H31" s="6">
        <f>IF('Раздел 1.3'!U22=SUM('Раздел 1.3'!U23:U30),0,1)</f>
        <v>0</v>
      </c>
    </row>
    <row r="32" spans="1:10" x14ac:dyDescent="0.2">
      <c r="A32" s="6">
        <f t="shared" si="0"/>
        <v>609562</v>
      </c>
      <c r="B32" s="6">
        <v>3</v>
      </c>
      <c r="C32" s="109">
        <v>1</v>
      </c>
      <c r="D32" s="109">
        <v>7</v>
      </c>
      <c r="E32" s="109" t="s">
        <v>9802</v>
      </c>
      <c r="F32" s="109"/>
      <c r="G32" s="109"/>
      <c r="H32" s="109">
        <f>IF('Раздел 1.3'!V22=SUM('Раздел 1.3'!V23:V30),0,1)</f>
        <v>0</v>
      </c>
    </row>
    <row r="33" spans="1:8" x14ac:dyDescent="0.2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9803</v>
      </c>
      <c r="H33" s="6">
        <f>IF('Раздел 1.3'!P32=SUM('Раздел 1.3'!P33:P40),0,1)</f>
        <v>0</v>
      </c>
    </row>
    <row r="34" spans="1:8" x14ac:dyDescent="0.2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9804</v>
      </c>
      <c r="H34" s="6">
        <f>IF('Раздел 1.3'!Q32=SUM('Раздел 1.3'!Q33:Q40),0,1)</f>
        <v>0</v>
      </c>
    </row>
    <row r="35" spans="1:8" x14ac:dyDescent="0.2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9805</v>
      </c>
      <c r="H35" s="6">
        <f>IF('Раздел 1.3'!R32=SUM('Раздел 1.3'!R33:R40),0,1)</f>
        <v>0</v>
      </c>
    </row>
    <row r="36" spans="1:8" x14ac:dyDescent="0.2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9806</v>
      </c>
      <c r="H36" s="6">
        <f>IF('Раздел 1.3'!S32=SUM('Раздел 1.3'!S33:S40),0,1)</f>
        <v>0</v>
      </c>
    </row>
    <row r="37" spans="1:8" x14ac:dyDescent="0.2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9807</v>
      </c>
      <c r="H37" s="6">
        <f>IF('Раздел 1.3'!T32=SUM('Раздел 1.3'!T33:T40),0,1)</f>
        <v>0</v>
      </c>
    </row>
    <row r="38" spans="1:8" x14ac:dyDescent="0.2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9808</v>
      </c>
      <c r="H38" s="6">
        <f>IF('Раздел 1.3'!U32=SUM('Раздел 1.3'!U33:U40),0,1)</f>
        <v>0</v>
      </c>
    </row>
    <row r="39" spans="1:8" x14ac:dyDescent="0.2">
      <c r="A39" s="6">
        <f t="shared" si="0"/>
        <v>609562</v>
      </c>
      <c r="B39" s="6">
        <v>3</v>
      </c>
      <c r="C39" s="109">
        <v>2</v>
      </c>
      <c r="D39" s="109">
        <v>14</v>
      </c>
      <c r="E39" s="109" t="s">
        <v>9809</v>
      </c>
      <c r="F39" s="109"/>
      <c r="G39" s="109"/>
      <c r="H39" s="109">
        <f>IF('Раздел 1.3'!V32=SUM('Раздел 1.3'!V33:V40),0,1)</f>
        <v>0</v>
      </c>
    </row>
    <row r="40" spans="1:8" x14ac:dyDescent="0.2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9810</v>
      </c>
      <c r="H40" s="6">
        <f>IF('Раздел 1.3'!P42=SUM('Раздел 1.3'!P43:P50),0,1)</f>
        <v>0</v>
      </c>
    </row>
    <row r="41" spans="1:8" x14ac:dyDescent="0.2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9811</v>
      </c>
      <c r="H41" s="6">
        <f>IF('Раздел 1.3'!Q42=SUM('Раздел 1.3'!Q43:Q50),0,1)</f>
        <v>0</v>
      </c>
    </row>
    <row r="42" spans="1:8" x14ac:dyDescent="0.2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9812</v>
      </c>
      <c r="H42" s="6">
        <f>IF('Раздел 1.3'!R42=SUM('Раздел 1.3'!R43:R50),0,1)</f>
        <v>0</v>
      </c>
    </row>
    <row r="43" spans="1:8" x14ac:dyDescent="0.2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9813</v>
      </c>
      <c r="H43" s="6">
        <f>IF('Раздел 1.3'!S42=SUM('Раздел 1.3'!S43:S50),0,1)</f>
        <v>0</v>
      </c>
    </row>
    <row r="44" spans="1:8" x14ac:dyDescent="0.2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12424</v>
      </c>
      <c r="H44" s="6">
        <f>IF('Раздел 1.3'!T42=SUM('Раздел 1.3'!T43:T50),0,1)</f>
        <v>0</v>
      </c>
    </row>
    <row r="45" spans="1:8" x14ac:dyDescent="0.2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12425</v>
      </c>
      <c r="H45" s="6">
        <f>IF('Раздел 1.3'!U42=SUM('Раздел 1.3'!U43:U50),0,1)</f>
        <v>0</v>
      </c>
    </row>
    <row r="46" spans="1:8" x14ac:dyDescent="0.2">
      <c r="A46" s="6">
        <f t="shared" si="0"/>
        <v>609562</v>
      </c>
      <c r="B46" s="6">
        <v>3</v>
      </c>
      <c r="C46" s="109">
        <v>3</v>
      </c>
      <c r="D46" s="109">
        <v>21</v>
      </c>
      <c r="E46" s="109" t="s">
        <v>12426</v>
      </c>
      <c r="F46" s="109"/>
      <c r="G46" s="109"/>
      <c r="H46" s="109">
        <f>IF('Раздел 1.3'!V42=SUM('Раздел 1.3'!V43:V50),0,1)</f>
        <v>0</v>
      </c>
    </row>
    <row r="47" spans="1:8" x14ac:dyDescent="0.2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16777</v>
      </c>
      <c r="H47" s="6">
        <f>IF('Раздел 1.3'!P21&gt;='Раздел 1.3'!Q21,0,1)</f>
        <v>0</v>
      </c>
    </row>
    <row r="48" spans="1:8" x14ac:dyDescent="0.2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18444</v>
      </c>
      <c r="H48" s="6">
        <f>IF('Раздел 1.3'!P22&gt;='Раздел 1.3'!Q22,0,1)</f>
        <v>0</v>
      </c>
    </row>
    <row r="49" spans="1:8" x14ac:dyDescent="0.2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18445</v>
      </c>
      <c r="H49" s="6">
        <f>IF('Раздел 1.3'!P23&gt;='Раздел 1.3'!Q23,0,1)</f>
        <v>0</v>
      </c>
    </row>
    <row r="50" spans="1:8" x14ac:dyDescent="0.2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18446</v>
      </c>
      <c r="H50" s="6">
        <f>IF('Раздел 1.3'!P24&gt;='Раздел 1.3'!Q24,0,1)</f>
        <v>0</v>
      </c>
    </row>
    <row r="51" spans="1:8" x14ac:dyDescent="0.2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18447</v>
      </c>
      <c r="H51" s="6">
        <f>IF('Раздел 1.3'!P25&gt;='Раздел 1.3'!Q25,0,1)</f>
        <v>0</v>
      </c>
    </row>
    <row r="52" spans="1:8" x14ac:dyDescent="0.2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18448</v>
      </c>
      <c r="H52" s="6">
        <f>IF('Раздел 1.3'!P26&gt;='Раздел 1.3'!Q26,0,1)</f>
        <v>0</v>
      </c>
    </row>
    <row r="53" spans="1:8" x14ac:dyDescent="0.2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16786</v>
      </c>
      <c r="H53" s="6">
        <f>IF('Раздел 1.3'!P27&gt;='Раздел 1.3'!Q27,0,1)</f>
        <v>0</v>
      </c>
    </row>
    <row r="54" spans="1:8" x14ac:dyDescent="0.2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16787</v>
      </c>
      <c r="H54" s="6">
        <f>IF('Раздел 1.3'!P28&gt;='Раздел 1.3'!Q28,0,1)</f>
        <v>0</v>
      </c>
    </row>
    <row r="55" spans="1:8" x14ac:dyDescent="0.2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16788</v>
      </c>
      <c r="H55" s="6">
        <f>IF('Раздел 1.3'!P29&gt;='Раздел 1.3'!Q29,0,1)</f>
        <v>0</v>
      </c>
    </row>
    <row r="56" spans="1:8" x14ac:dyDescent="0.2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15648</v>
      </c>
      <c r="H56" s="6">
        <f>IF('Раздел 1.3'!P30&gt;='Раздел 1.3'!Q30,0,1)</f>
        <v>0</v>
      </c>
    </row>
    <row r="57" spans="1:8" x14ac:dyDescent="0.2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15649</v>
      </c>
      <c r="H57" s="6">
        <f>IF('Раздел 1.3'!P31&gt;='Раздел 1.3'!Q31,0,1)</f>
        <v>0</v>
      </c>
    </row>
    <row r="58" spans="1:8" x14ac:dyDescent="0.2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15650</v>
      </c>
      <c r="H58" s="6">
        <f>IF('Раздел 1.3'!P32&gt;='Раздел 1.3'!Q32,0,1)</f>
        <v>0</v>
      </c>
    </row>
    <row r="59" spans="1:8" x14ac:dyDescent="0.2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15651</v>
      </c>
      <c r="H59" s="6">
        <f>IF('Раздел 1.3'!P33&gt;='Раздел 1.3'!Q33,0,1)</f>
        <v>0</v>
      </c>
    </row>
    <row r="60" spans="1:8" x14ac:dyDescent="0.2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15673</v>
      </c>
      <c r="H60" s="6">
        <f>IF('Раздел 1.3'!P34&gt;='Раздел 1.3'!Q34,0,1)</f>
        <v>0</v>
      </c>
    </row>
    <row r="61" spans="1:8" x14ac:dyDescent="0.2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15674</v>
      </c>
      <c r="H61" s="6">
        <f>IF('Раздел 1.3'!P35&gt;='Раздел 1.3'!Q35,0,1)</f>
        <v>0</v>
      </c>
    </row>
    <row r="62" spans="1:8" x14ac:dyDescent="0.2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15675</v>
      </c>
      <c r="H62" s="6">
        <f>IF('Раздел 1.3'!P36&gt;='Раздел 1.3'!Q36,0,1)</f>
        <v>0</v>
      </c>
    </row>
    <row r="63" spans="1:8" x14ac:dyDescent="0.2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15676</v>
      </c>
      <c r="H63" s="6">
        <f>IF('Раздел 1.3'!P37&gt;='Раздел 1.3'!Q37,0,1)</f>
        <v>0</v>
      </c>
    </row>
    <row r="64" spans="1:8" x14ac:dyDescent="0.2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15677</v>
      </c>
      <c r="H64" s="6">
        <f>IF('Раздел 1.3'!P38&gt;='Раздел 1.3'!Q38,0,1)</f>
        <v>0</v>
      </c>
    </row>
    <row r="65" spans="1:8" x14ac:dyDescent="0.2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15678</v>
      </c>
      <c r="H65" s="6">
        <f>IF('Раздел 1.3'!P39&gt;='Раздел 1.3'!Q39,0,1)</f>
        <v>0</v>
      </c>
    </row>
    <row r="66" spans="1:8" x14ac:dyDescent="0.2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15656</v>
      </c>
      <c r="H66" s="6">
        <f>IF('Раздел 1.3'!P40&gt;='Раздел 1.3'!Q40,0,1)</f>
        <v>0</v>
      </c>
    </row>
    <row r="67" spans="1:8" x14ac:dyDescent="0.2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15684</v>
      </c>
      <c r="H67" s="6">
        <f>IF('Раздел 1.3'!P41&gt;='Раздел 1.3'!Q41,0,1)</f>
        <v>0</v>
      </c>
    </row>
    <row r="68" spans="1:8" x14ac:dyDescent="0.2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15685</v>
      </c>
      <c r="H68" s="6">
        <f>IF('Раздел 1.3'!P42&gt;='Раздел 1.3'!Q42,0,1)</f>
        <v>0</v>
      </c>
    </row>
    <row r="69" spans="1:8" x14ac:dyDescent="0.2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15686</v>
      </c>
      <c r="H69" s="6">
        <f>IF('Раздел 1.3'!P43&gt;='Раздел 1.3'!Q43,0,1)</f>
        <v>0</v>
      </c>
    </row>
    <row r="70" spans="1:8" x14ac:dyDescent="0.2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15687</v>
      </c>
      <c r="H70" s="6">
        <f>IF('Раздел 1.3'!P44&gt;='Раздел 1.3'!Q44,0,1)</f>
        <v>0</v>
      </c>
    </row>
    <row r="71" spans="1:8" x14ac:dyDescent="0.2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15688</v>
      </c>
      <c r="H71" s="6">
        <f>IF('Раздел 1.3'!P45&gt;='Раздел 1.3'!Q45,0,1)</f>
        <v>0</v>
      </c>
    </row>
    <row r="72" spans="1:8" x14ac:dyDescent="0.2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15689</v>
      </c>
      <c r="H72" s="6">
        <f>IF('Раздел 1.3'!P46&gt;='Раздел 1.3'!Q46,0,1)</f>
        <v>0</v>
      </c>
    </row>
    <row r="73" spans="1:8" x14ac:dyDescent="0.2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15690</v>
      </c>
      <c r="H73" s="6">
        <f>IF('Раздел 1.3'!P47&gt;='Раздел 1.3'!Q47,0,1)</f>
        <v>0</v>
      </c>
    </row>
    <row r="74" spans="1:8" x14ac:dyDescent="0.2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15691</v>
      </c>
      <c r="H74" s="6">
        <f>IF('Раздел 1.3'!P48&gt;='Раздел 1.3'!Q48,0,1)</f>
        <v>0</v>
      </c>
    </row>
    <row r="75" spans="1:8" x14ac:dyDescent="0.2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15692</v>
      </c>
      <c r="H75" s="6">
        <f>IF('Раздел 1.3'!P49&gt;='Раздел 1.3'!Q49,0,1)</f>
        <v>0</v>
      </c>
    </row>
    <row r="76" spans="1:8" x14ac:dyDescent="0.2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16817</v>
      </c>
      <c r="H76" s="6">
        <f>IF('Раздел 1.3'!P50&gt;='Раздел 1.3'!Q50,0,1)</f>
        <v>0</v>
      </c>
    </row>
    <row r="77" spans="1:8" x14ac:dyDescent="0.2">
      <c r="A77" s="6">
        <f t="shared" si="1"/>
        <v>609562</v>
      </c>
      <c r="B77" s="6">
        <v>3</v>
      </c>
      <c r="C77" s="109">
        <v>4</v>
      </c>
      <c r="D77" s="109">
        <v>52</v>
      </c>
      <c r="E77" s="109" t="s">
        <v>14453</v>
      </c>
      <c r="F77" s="109"/>
      <c r="G77" s="109"/>
      <c r="H77" s="109">
        <f>IF('Раздел 1.3'!P51&gt;='Раздел 1.3'!Q51,0,1)</f>
        <v>0</v>
      </c>
    </row>
    <row r="78" spans="1:8" x14ac:dyDescent="0.2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15693</v>
      </c>
      <c r="H78" s="6">
        <f>IF('Раздел 1.3'!P21&gt;='Раздел 1.3'!S21,0,1)</f>
        <v>0</v>
      </c>
    </row>
    <row r="79" spans="1:8" x14ac:dyDescent="0.2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15694</v>
      </c>
      <c r="H79" s="6">
        <f>IF('Раздел 1.3'!P22&gt;='Раздел 1.3'!S22,0,1)</f>
        <v>0</v>
      </c>
    </row>
    <row r="80" spans="1:8" x14ac:dyDescent="0.2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15695</v>
      </c>
      <c r="H80" s="6">
        <f>IF('Раздел 1.3'!P23&gt;='Раздел 1.3'!S23,0,1)</f>
        <v>0</v>
      </c>
    </row>
    <row r="81" spans="1:8" x14ac:dyDescent="0.2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16821</v>
      </c>
      <c r="H81" s="6">
        <f>IF('Раздел 1.3'!P24&gt;='Раздел 1.3'!S24,0,1)</f>
        <v>0</v>
      </c>
    </row>
    <row r="82" spans="1:8" x14ac:dyDescent="0.2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16822</v>
      </c>
      <c r="H82" s="6">
        <f>IF('Раздел 1.3'!P25&gt;='Раздел 1.3'!S25,0,1)</f>
        <v>0</v>
      </c>
    </row>
    <row r="83" spans="1:8" x14ac:dyDescent="0.2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16823</v>
      </c>
      <c r="H83" s="6">
        <f>IF('Раздел 1.3'!P26&gt;='Раздел 1.3'!S26,0,1)</f>
        <v>0</v>
      </c>
    </row>
    <row r="84" spans="1:8" x14ac:dyDescent="0.2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16824</v>
      </c>
      <c r="H84" s="6">
        <f>IF('Раздел 1.3'!P27&gt;='Раздел 1.3'!S27,0,1)</f>
        <v>0</v>
      </c>
    </row>
    <row r="85" spans="1:8" x14ac:dyDescent="0.2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16825</v>
      </c>
      <c r="H85" s="6">
        <f>IF('Раздел 1.3'!P28&gt;='Раздел 1.3'!S28,0,1)</f>
        <v>0</v>
      </c>
    </row>
    <row r="86" spans="1:8" x14ac:dyDescent="0.2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16826</v>
      </c>
      <c r="H86" s="6">
        <f>IF('Раздел 1.3'!P29&gt;='Раздел 1.3'!S29,0,1)</f>
        <v>0</v>
      </c>
    </row>
    <row r="87" spans="1:8" x14ac:dyDescent="0.2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16827</v>
      </c>
      <c r="H87" s="6">
        <f>IF('Раздел 1.3'!P30&gt;='Раздел 1.3'!S30,0,1)</f>
        <v>0</v>
      </c>
    </row>
    <row r="88" spans="1:8" x14ac:dyDescent="0.2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16828</v>
      </c>
      <c r="H88" s="6">
        <f>IF('Раздел 1.3'!P31&gt;='Раздел 1.3'!S31,0,1)</f>
        <v>0</v>
      </c>
    </row>
    <row r="89" spans="1:8" x14ac:dyDescent="0.2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16829</v>
      </c>
      <c r="H89" s="6">
        <f>IF('Раздел 1.3'!P32&gt;='Раздел 1.3'!S32,0,1)</f>
        <v>0</v>
      </c>
    </row>
    <row r="90" spans="1:8" x14ac:dyDescent="0.2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16830</v>
      </c>
      <c r="H90" s="6">
        <f>IF('Раздел 1.3'!P33&gt;='Раздел 1.3'!S33,0,1)</f>
        <v>0</v>
      </c>
    </row>
    <row r="91" spans="1:8" x14ac:dyDescent="0.2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16189</v>
      </c>
      <c r="H91" s="6">
        <f>IF('Раздел 1.3'!P34&gt;='Раздел 1.3'!S34,0,1)</f>
        <v>0</v>
      </c>
    </row>
    <row r="92" spans="1:8" x14ac:dyDescent="0.2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16190</v>
      </c>
      <c r="H92" s="6">
        <f>IF('Раздел 1.3'!P35&gt;='Раздел 1.3'!S35,0,1)</f>
        <v>0</v>
      </c>
    </row>
    <row r="93" spans="1:8" x14ac:dyDescent="0.2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16191</v>
      </c>
      <c r="H93" s="6">
        <f>IF('Раздел 1.3'!P36&gt;='Раздел 1.3'!S36,0,1)</f>
        <v>0</v>
      </c>
    </row>
    <row r="94" spans="1:8" x14ac:dyDescent="0.2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16192</v>
      </c>
      <c r="H94" s="6">
        <f>IF('Раздел 1.3'!P37&gt;='Раздел 1.3'!S37,0,1)</f>
        <v>0</v>
      </c>
    </row>
    <row r="95" spans="1:8" x14ac:dyDescent="0.2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16193</v>
      </c>
      <c r="H95" s="6">
        <f>IF('Раздел 1.3'!P38&gt;='Раздел 1.3'!S38,0,1)</f>
        <v>0</v>
      </c>
    </row>
    <row r="96" spans="1:8" x14ac:dyDescent="0.2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14924</v>
      </c>
      <c r="H96" s="6">
        <f>IF('Раздел 1.3'!P39&gt;='Раздел 1.3'!S39,0,1)</f>
        <v>0</v>
      </c>
    </row>
    <row r="97" spans="1:8" x14ac:dyDescent="0.2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14925</v>
      </c>
      <c r="H97" s="6">
        <f>IF('Раздел 1.3'!P40&gt;='Раздел 1.3'!S40,0,1)</f>
        <v>0</v>
      </c>
    </row>
    <row r="98" spans="1:8" x14ac:dyDescent="0.2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14926</v>
      </c>
      <c r="H98" s="6">
        <f>IF('Раздел 1.3'!P41&gt;='Раздел 1.3'!S41,0,1)</f>
        <v>0</v>
      </c>
    </row>
    <row r="99" spans="1:8" x14ac:dyDescent="0.2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14927</v>
      </c>
      <c r="H99" s="6">
        <f>IF('Раздел 1.3'!P42&gt;='Раздел 1.3'!S42,0,1)</f>
        <v>0</v>
      </c>
    </row>
    <row r="100" spans="1:8" x14ac:dyDescent="0.2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14928</v>
      </c>
      <c r="H100" s="6">
        <f>IF('Раздел 1.3'!P43&gt;='Раздел 1.3'!S43,0,1)</f>
        <v>0</v>
      </c>
    </row>
    <row r="101" spans="1:8" x14ac:dyDescent="0.2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14929</v>
      </c>
      <c r="H101" s="6">
        <f>IF('Раздел 1.3'!P44&gt;='Раздел 1.3'!S44,0,1)</f>
        <v>0</v>
      </c>
    </row>
    <row r="102" spans="1:8" x14ac:dyDescent="0.2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16198</v>
      </c>
      <c r="H102" s="6">
        <f>IF('Раздел 1.3'!P45&gt;='Раздел 1.3'!S45,0,1)</f>
        <v>0</v>
      </c>
    </row>
    <row r="103" spans="1:8" x14ac:dyDescent="0.2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16199</v>
      </c>
      <c r="H103" s="6">
        <f>IF('Раздел 1.3'!P46&gt;='Раздел 1.3'!S46,0,1)</f>
        <v>0</v>
      </c>
    </row>
    <row r="104" spans="1:8" x14ac:dyDescent="0.2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16200</v>
      </c>
      <c r="H104" s="6">
        <f>IF('Раздел 1.3'!P47&gt;='Раздел 1.3'!S47,0,1)</f>
        <v>0</v>
      </c>
    </row>
    <row r="105" spans="1:8" x14ac:dyDescent="0.2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16201</v>
      </c>
      <c r="H105" s="6">
        <f>IF('Раздел 1.3'!P48&gt;='Раздел 1.3'!S48,0,1)</f>
        <v>0</v>
      </c>
    </row>
    <row r="106" spans="1:8" x14ac:dyDescent="0.2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14970</v>
      </c>
      <c r="H106" s="6">
        <f>IF('Раздел 1.3'!P49&gt;='Раздел 1.3'!S49,0,1)</f>
        <v>0</v>
      </c>
    </row>
    <row r="107" spans="1:8" x14ac:dyDescent="0.2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14971</v>
      </c>
      <c r="H107" s="6">
        <f>IF('Раздел 1.3'!P50&gt;='Раздел 1.3'!S50,0,1)</f>
        <v>0</v>
      </c>
    </row>
    <row r="108" spans="1:8" x14ac:dyDescent="0.2">
      <c r="A108" s="6">
        <f t="shared" si="1"/>
        <v>609562</v>
      </c>
      <c r="B108" s="6">
        <v>3</v>
      </c>
      <c r="C108" s="109">
        <v>5</v>
      </c>
      <c r="D108" s="109">
        <v>83</v>
      </c>
      <c r="E108" s="109" t="s">
        <v>14972</v>
      </c>
      <c r="F108" s="109"/>
      <c r="G108" s="109"/>
      <c r="H108" s="109">
        <f>IF('Раздел 1.3'!P51&gt;='Раздел 1.3'!S51,0,1)</f>
        <v>0</v>
      </c>
    </row>
    <row r="109" spans="1:8" x14ac:dyDescent="0.2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2543</v>
      </c>
      <c r="H109" s="6">
        <f>IF('Раздел 1.3'!S21&gt;='Раздел 1.3'!T21,0,1)</f>
        <v>0</v>
      </c>
    </row>
    <row r="110" spans="1:8" x14ac:dyDescent="0.2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2544</v>
      </c>
      <c r="H110" s="6">
        <f>IF('Раздел 1.3'!S22&gt;='Раздел 1.3'!T22,0,1)</f>
        <v>0</v>
      </c>
    </row>
    <row r="111" spans="1:8" x14ac:dyDescent="0.2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2545</v>
      </c>
      <c r="H111" s="6">
        <f>IF('Раздел 1.3'!S23&gt;='Раздел 1.3'!T23,0,1)</f>
        <v>0</v>
      </c>
    </row>
    <row r="112" spans="1:8" x14ac:dyDescent="0.2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1799</v>
      </c>
      <c r="H112" s="6">
        <f>IF('Раздел 1.3'!S24&gt;='Раздел 1.3'!T24,0,1)</f>
        <v>0</v>
      </c>
    </row>
    <row r="113" spans="1:8" x14ac:dyDescent="0.2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1800</v>
      </c>
      <c r="H113" s="6">
        <f>IF('Раздел 1.3'!S25&gt;='Раздел 1.3'!T25,0,1)</f>
        <v>0</v>
      </c>
    </row>
    <row r="114" spans="1:8" x14ac:dyDescent="0.2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1801</v>
      </c>
      <c r="H114" s="6">
        <f>IF('Раздел 1.3'!S26&gt;='Раздел 1.3'!T26,0,1)</f>
        <v>0</v>
      </c>
    </row>
    <row r="115" spans="1:8" x14ac:dyDescent="0.2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1802</v>
      </c>
      <c r="H115" s="6">
        <f>IF('Раздел 1.3'!S27&gt;='Раздел 1.3'!T27,0,1)</f>
        <v>0</v>
      </c>
    </row>
    <row r="116" spans="1:8" x14ac:dyDescent="0.2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1803</v>
      </c>
      <c r="H116" s="6">
        <f>IF('Раздел 1.3'!S28&gt;='Раздел 1.3'!T28,0,1)</f>
        <v>0</v>
      </c>
    </row>
    <row r="117" spans="1:8" x14ac:dyDescent="0.2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1804</v>
      </c>
      <c r="H117" s="6">
        <f>IF('Раздел 1.3'!S29&gt;='Раздел 1.3'!T29,0,1)</f>
        <v>0</v>
      </c>
    </row>
    <row r="118" spans="1:8" x14ac:dyDescent="0.2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1805</v>
      </c>
      <c r="H118" s="6">
        <f>IF('Раздел 1.3'!S30&gt;='Раздел 1.3'!T30,0,1)</f>
        <v>0</v>
      </c>
    </row>
    <row r="119" spans="1:8" x14ac:dyDescent="0.2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1806</v>
      </c>
      <c r="H119" s="6">
        <f>IF('Раздел 1.3'!S31&gt;='Раздел 1.3'!T31,0,1)</f>
        <v>0</v>
      </c>
    </row>
    <row r="120" spans="1:8" x14ac:dyDescent="0.2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1807</v>
      </c>
      <c r="H120" s="6">
        <f>IF('Раздел 1.3'!S32&gt;='Раздел 1.3'!T32,0,1)</f>
        <v>0</v>
      </c>
    </row>
    <row r="121" spans="1:8" x14ac:dyDescent="0.2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1808</v>
      </c>
      <c r="H121" s="6">
        <f>IF('Раздел 1.3'!S33&gt;='Раздел 1.3'!T33,0,1)</f>
        <v>0</v>
      </c>
    </row>
    <row r="122" spans="1:8" x14ac:dyDescent="0.2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1809</v>
      </c>
      <c r="H122" s="6">
        <f>IF('Раздел 1.3'!S34&gt;='Раздел 1.3'!T34,0,1)</f>
        <v>0</v>
      </c>
    </row>
    <row r="123" spans="1:8" x14ac:dyDescent="0.2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1810</v>
      </c>
      <c r="H123" s="6">
        <f>IF('Раздел 1.3'!S35&gt;='Раздел 1.3'!T35,0,1)</f>
        <v>0</v>
      </c>
    </row>
    <row r="124" spans="1:8" x14ac:dyDescent="0.2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1811</v>
      </c>
      <c r="H124" s="6">
        <f>IF('Раздел 1.3'!S36&gt;='Раздел 1.3'!T36,0,1)</f>
        <v>0</v>
      </c>
    </row>
    <row r="125" spans="1:8" x14ac:dyDescent="0.2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1812</v>
      </c>
      <c r="H125" s="6">
        <f>IF('Раздел 1.3'!S37&gt;='Раздел 1.3'!T37,0,1)</f>
        <v>0</v>
      </c>
    </row>
    <row r="126" spans="1:8" x14ac:dyDescent="0.2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1813</v>
      </c>
      <c r="H126" s="6">
        <f>IF('Раздел 1.3'!S38&gt;='Раздел 1.3'!T38,0,1)</f>
        <v>0</v>
      </c>
    </row>
    <row r="127" spans="1:8" x14ac:dyDescent="0.2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1071</v>
      </c>
      <c r="H127" s="6">
        <f>IF('Раздел 1.3'!S39&gt;='Раздел 1.3'!T39,0,1)</f>
        <v>0</v>
      </c>
    </row>
    <row r="128" spans="1:8" x14ac:dyDescent="0.2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1072</v>
      </c>
      <c r="H128" s="6">
        <f>IF('Раздел 1.3'!S40&gt;='Раздел 1.3'!T40,0,1)</f>
        <v>0</v>
      </c>
    </row>
    <row r="129" spans="1:8" x14ac:dyDescent="0.2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1073</v>
      </c>
      <c r="H129" s="6">
        <f>IF('Раздел 1.3'!S41&gt;='Раздел 1.3'!T41,0,1)</f>
        <v>0</v>
      </c>
    </row>
    <row r="130" spans="1:8" x14ac:dyDescent="0.2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1074</v>
      </c>
      <c r="H130" s="6">
        <f>IF('Раздел 1.3'!S42&gt;='Раздел 1.3'!T42,0,1)</f>
        <v>0</v>
      </c>
    </row>
    <row r="131" spans="1:8" x14ac:dyDescent="0.2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1075</v>
      </c>
      <c r="H131" s="6">
        <f>IF('Раздел 1.3'!S43&gt;='Раздел 1.3'!T43,0,1)</f>
        <v>0</v>
      </c>
    </row>
    <row r="132" spans="1:8" x14ac:dyDescent="0.2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1076</v>
      </c>
      <c r="H132" s="6">
        <f>IF('Раздел 1.3'!S44&gt;='Раздел 1.3'!T44,0,1)</f>
        <v>0</v>
      </c>
    </row>
    <row r="133" spans="1:8" x14ac:dyDescent="0.2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1077</v>
      </c>
      <c r="H133" s="6">
        <f>IF('Раздел 1.3'!S45&gt;='Раздел 1.3'!T45,0,1)</f>
        <v>0</v>
      </c>
    </row>
    <row r="134" spans="1:8" x14ac:dyDescent="0.2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1078</v>
      </c>
      <c r="H134" s="6">
        <f>IF('Раздел 1.3'!S46&gt;='Раздел 1.3'!T46,0,1)</f>
        <v>0</v>
      </c>
    </row>
    <row r="135" spans="1:8" x14ac:dyDescent="0.2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1079</v>
      </c>
      <c r="H135" s="6">
        <f>IF('Раздел 1.3'!S47&gt;='Раздел 1.3'!T47,0,1)</f>
        <v>0</v>
      </c>
    </row>
    <row r="136" spans="1:8" x14ac:dyDescent="0.2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46</v>
      </c>
      <c r="H136" s="6">
        <f>IF('Раздел 1.3'!S48&gt;='Раздел 1.3'!T48,0,1)</f>
        <v>0</v>
      </c>
    </row>
    <row r="137" spans="1:8" x14ac:dyDescent="0.2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47</v>
      </c>
      <c r="H137" s="6">
        <f>IF('Раздел 1.3'!S49&gt;='Раздел 1.3'!T49,0,1)</f>
        <v>0</v>
      </c>
    </row>
    <row r="138" spans="1:8" x14ac:dyDescent="0.2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48</v>
      </c>
      <c r="H138" s="6">
        <f>IF('Раздел 1.3'!S50&gt;='Раздел 1.3'!T50,0,1)</f>
        <v>0</v>
      </c>
    </row>
    <row r="139" spans="1:8" x14ac:dyDescent="0.2">
      <c r="A139" s="6">
        <f t="shared" si="2"/>
        <v>609562</v>
      </c>
      <c r="B139" s="6">
        <v>3</v>
      </c>
      <c r="C139" s="109">
        <v>6</v>
      </c>
      <c r="D139" s="109">
        <v>114</v>
      </c>
      <c r="E139" s="109" t="s">
        <v>49</v>
      </c>
      <c r="F139" s="109"/>
      <c r="G139" s="109"/>
      <c r="H139" s="109">
        <f>IF('Раздел 1.3'!S51&gt;='Раздел 1.3'!T51,0,1)</f>
        <v>0</v>
      </c>
    </row>
    <row r="140" spans="1:8" x14ac:dyDescent="0.2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11112</v>
      </c>
      <c r="H140" s="6">
        <f>IF('Раздел 1.3'!P21&gt;='Раздел 1.3'!U21,0,1)</f>
        <v>0</v>
      </c>
    </row>
    <row r="141" spans="1:8" x14ac:dyDescent="0.2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11113</v>
      </c>
      <c r="H141" s="6">
        <f>IF('Раздел 1.3'!P22&gt;='Раздел 1.3'!U22,0,1)</f>
        <v>0</v>
      </c>
    </row>
    <row r="142" spans="1:8" x14ac:dyDescent="0.2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11114</v>
      </c>
      <c r="H142" s="6">
        <f>IF('Раздел 1.3'!P23&gt;='Раздел 1.3'!U23,0,1)</f>
        <v>0</v>
      </c>
    </row>
    <row r="143" spans="1:8" x14ac:dyDescent="0.2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12493</v>
      </c>
      <c r="H143" s="6">
        <f>IF('Раздел 1.3'!P24&gt;='Раздел 1.3'!U24,0,1)</f>
        <v>0</v>
      </c>
    </row>
    <row r="144" spans="1:8" x14ac:dyDescent="0.2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12494</v>
      </c>
      <c r="H144" s="6">
        <f>IF('Раздел 1.3'!P25&gt;='Раздел 1.3'!U25,0,1)</f>
        <v>0</v>
      </c>
    </row>
    <row r="145" spans="1:8" x14ac:dyDescent="0.2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9895</v>
      </c>
      <c r="H145" s="6">
        <f>IF('Раздел 1.3'!P26&gt;='Раздел 1.3'!U26,0,1)</f>
        <v>0</v>
      </c>
    </row>
    <row r="146" spans="1:8" x14ac:dyDescent="0.2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9896</v>
      </c>
      <c r="H146" s="6">
        <f>IF('Раздел 1.3'!P27&gt;='Раздел 1.3'!U27,0,1)</f>
        <v>0</v>
      </c>
    </row>
    <row r="147" spans="1:8" x14ac:dyDescent="0.2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9897</v>
      </c>
      <c r="H147" s="6">
        <f>IF('Раздел 1.3'!P28&gt;='Раздел 1.3'!U28,0,1)</f>
        <v>0</v>
      </c>
    </row>
    <row r="148" spans="1:8" x14ac:dyDescent="0.2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9898</v>
      </c>
      <c r="H148" s="6">
        <f>IF('Раздел 1.3'!P29&gt;='Раздел 1.3'!U29,0,1)</f>
        <v>0</v>
      </c>
    </row>
    <row r="149" spans="1:8" x14ac:dyDescent="0.2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9899</v>
      </c>
      <c r="H149" s="6">
        <f>IF('Раздел 1.3'!P30&gt;='Раздел 1.3'!U30,0,1)</f>
        <v>0</v>
      </c>
    </row>
    <row r="150" spans="1:8" x14ac:dyDescent="0.2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12394</v>
      </c>
      <c r="H150" s="6">
        <f>IF('Раздел 1.3'!P31&gt;='Раздел 1.3'!U31,0,1)</f>
        <v>0</v>
      </c>
    </row>
    <row r="151" spans="1:8" x14ac:dyDescent="0.2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12395</v>
      </c>
      <c r="H151" s="6">
        <f>IF('Раздел 1.3'!P32&gt;='Раздел 1.3'!U32,0,1)</f>
        <v>0</v>
      </c>
    </row>
    <row r="152" spans="1:8" x14ac:dyDescent="0.2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12396</v>
      </c>
      <c r="H152" s="6">
        <f>IF('Раздел 1.3'!P33&gt;='Раздел 1.3'!U33,0,1)</f>
        <v>0</v>
      </c>
    </row>
    <row r="153" spans="1:8" x14ac:dyDescent="0.2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12397</v>
      </c>
      <c r="H153" s="6">
        <f>IF('Раздел 1.3'!P34&gt;='Раздел 1.3'!U34,0,1)</f>
        <v>0</v>
      </c>
    </row>
    <row r="154" spans="1:8" x14ac:dyDescent="0.2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12398</v>
      </c>
      <c r="H154" s="6">
        <f>IF('Раздел 1.3'!P35&gt;='Раздел 1.3'!U35,0,1)</f>
        <v>0</v>
      </c>
    </row>
    <row r="155" spans="1:8" x14ac:dyDescent="0.2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12399</v>
      </c>
      <c r="H155" s="6">
        <f>IF('Раздел 1.3'!P36&gt;='Раздел 1.3'!U36,0,1)</f>
        <v>0</v>
      </c>
    </row>
    <row r="156" spans="1:8" x14ac:dyDescent="0.2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12400</v>
      </c>
      <c r="H156" s="6">
        <f>IF('Раздел 1.3'!P37&gt;='Раздел 1.3'!U37,0,1)</f>
        <v>0</v>
      </c>
    </row>
    <row r="157" spans="1:8" x14ac:dyDescent="0.2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12401</v>
      </c>
      <c r="H157" s="6">
        <f>IF('Раздел 1.3'!P38&gt;='Раздел 1.3'!U38,0,1)</f>
        <v>0</v>
      </c>
    </row>
    <row r="158" spans="1:8" x14ac:dyDescent="0.2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12402</v>
      </c>
      <c r="H158" s="6">
        <f>IF('Раздел 1.3'!P39&gt;='Раздел 1.3'!U39,0,1)</f>
        <v>0</v>
      </c>
    </row>
    <row r="159" spans="1:8" x14ac:dyDescent="0.2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12403</v>
      </c>
      <c r="H159" s="6">
        <f>IF('Раздел 1.3'!P40&gt;='Раздел 1.3'!U40,0,1)</f>
        <v>0</v>
      </c>
    </row>
    <row r="160" spans="1:8" x14ac:dyDescent="0.2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12404</v>
      </c>
      <c r="H160" s="6">
        <f>IF('Раздел 1.3'!P41&gt;='Раздел 1.3'!U41,0,1)</f>
        <v>0</v>
      </c>
    </row>
    <row r="161" spans="1:8" x14ac:dyDescent="0.2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12405</v>
      </c>
      <c r="H161" s="6">
        <f>IF('Раздел 1.3'!P42&gt;='Раздел 1.3'!U42,0,1)</f>
        <v>0</v>
      </c>
    </row>
    <row r="162" spans="1:8" x14ac:dyDescent="0.2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12406</v>
      </c>
      <c r="H162" s="6">
        <f>IF('Раздел 1.3'!P43&gt;='Раздел 1.3'!U43,0,1)</f>
        <v>0</v>
      </c>
    </row>
    <row r="163" spans="1:8" x14ac:dyDescent="0.2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12407</v>
      </c>
      <c r="H163" s="6">
        <f>IF('Раздел 1.3'!P44&gt;='Раздел 1.3'!U44,0,1)</f>
        <v>0</v>
      </c>
    </row>
    <row r="164" spans="1:8" x14ac:dyDescent="0.2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12408</v>
      </c>
      <c r="H164" s="6">
        <f>IF('Раздел 1.3'!P45&gt;='Раздел 1.3'!U45,0,1)</f>
        <v>0</v>
      </c>
    </row>
    <row r="165" spans="1:8" x14ac:dyDescent="0.2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12409</v>
      </c>
      <c r="H165" s="6">
        <f>IF('Раздел 1.3'!P46&gt;='Раздел 1.3'!U46,0,1)</f>
        <v>0</v>
      </c>
    </row>
    <row r="166" spans="1:8" x14ac:dyDescent="0.2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12410</v>
      </c>
      <c r="H166" s="6">
        <f>IF('Раздел 1.3'!P47&gt;='Раздел 1.3'!U47,0,1)</f>
        <v>0</v>
      </c>
    </row>
    <row r="167" spans="1:8" x14ac:dyDescent="0.2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12411</v>
      </c>
      <c r="H167" s="6">
        <f>IF('Раздел 1.3'!P48&gt;='Раздел 1.3'!U48,0,1)</f>
        <v>0</v>
      </c>
    </row>
    <row r="168" spans="1:8" x14ac:dyDescent="0.2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12412</v>
      </c>
      <c r="H168" s="6">
        <f>IF('Раздел 1.3'!P49&gt;='Раздел 1.3'!U49,0,1)</f>
        <v>0</v>
      </c>
    </row>
    <row r="169" spans="1:8" x14ac:dyDescent="0.2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12413</v>
      </c>
      <c r="H169" s="6">
        <f>IF('Раздел 1.3'!P50&gt;='Раздел 1.3'!U50,0,1)</f>
        <v>0</v>
      </c>
    </row>
    <row r="170" spans="1:8" x14ac:dyDescent="0.2">
      <c r="A170" s="6">
        <f t="shared" si="2"/>
        <v>609562</v>
      </c>
      <c r="B170" s="6">
        <v>3</v>
      </c>
      <c r="C170" s="109">
        <v>7</v>
      </c>
      <c r="D170" s="109">
        <v>145</v>
      </c>
      <c r="E170" s="109" t="s">
        <v>12414</v>
      </c>
      <c r="F170" s="109"/>
      <c r="G170" s="109"/>
      <c r="H170" s="109">
        <f>IF('Раздел 1.3'!P51&gt;='Раздел 1.3'!U51,0,1)</f>
        <v>0</v>
      </c>
    </row>
    <row r="171" spans="1:8" x14ac:dyDescent="0.2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12415</v>
      </c>
      <c r="H171" s="6">
        <f>IF('Раздел 1.3'!U21&gt;='Раздел 1.3'!V21,0,1)</f>
        <v>0</v>
      </c>
    </row>
    <row r="172" spans="1:8" x14ac:dyDescent="0.2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12416</v>
      </c>
      <c r="H172" s="6">
        <f>IF('Раздел 1.3'!U22&gt;='Раздел 1.3'!V22,0,1)</f>
        <v>0</v>
      </c>
    </row>
    <row r="173" spans="1:8" x14ac:dyDescent="0.2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12417</v>
      </c>
      <c r="H173" s="6">
        <f>IF('Раздел 1.3'!U23&gt;='Раздел 1.3'!V23,0,1)</f>
        <v>0</v>
      </c>
    </row>
    <row r="174" spans="1:8" x14ac:dyDescent="0.2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13886</v>
      </c>
      <c r="H174" s="6">
        <f>IF('Раздел 1.3'!U24&gt;='Раздел 1.3'!V24,0,1)</f>
        <v>0</v>
      </c>
    </row>
    <row r="175" spans="1:8" x14ac:dyDescent="0.2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13887</v>
      </c>
      <c r="H175" s="6">
        <f>IF('Раздел 1.3'!U25&gt;='Раздел 1.3'!V25,0,1)</f>
        <v>0</v>
      </c>
    </row>
    <row r="176" spans="1:8" x14ac:dyDescent="0.2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13888</v>
      </c>
      <c r="H176" s="6">
        <f>IF('Раздел 1.3'!U26&gt;='Раздел 1.3'!V26,0,1)</f>
        <v>0</v>
      </c>
    </row>
    <row r="177" spans="1:8" x14ac:dyDescent="0.2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15186</v>
      </c>
      <c r="H177" s="6">
        <f>IF('Раздел 1.3'!U27&gt;='Раздел 1.3'!V27,0,1)</f>
        <v>0</v>
      </c>
    </row>
    <row r="178" spans="1:8" x14ac:dyDescent="0.2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15187</v>
      </c>
      <c r="H178" s="6">
        <f>IF('Раздел 1.3'!U28&gt;='Раздел 1.3'!V28,0,1)</f>
        <v>0</v>
      </c>
    </row>
    <row r="179" spans="1:8" x14ac:dyDescent="0.2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15188</v>
      </c>
      <c r="H179" s="6">
        <f>IF('Раздел 1.3'!U29&gt;='Раздел 1.3'!V29,0,1)</f>
        <v>0</v>
      </c>
    </row>
    <row r="180" spans="1:8" x14ac:dyDescent="0.2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15189</v>
      </c>
      <c r="H180" s="6">
        <f>IF('Раздел 1.3'!U30&gt;='Раздел 1.3'!V30,0,1)</f>
        <v>0</v>
      </c>
    </row>
    <row r="181" spans="1:8" x14ac:dyDescent="0.2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15190</v>
      </c>
      <c r="H181" s="6">
        <f>IF('Раздел 1.3'!U31&gt;='Раздел 1.3'!V31,0,1)</f>
        <v>0</v>
      </c>
    </row>
    <row r="182" spans="1:8" x14ac:dyDescent="0.2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12418</v>
      </c>
      <c r="H182" s="6">
        <f>IF('Раздел 1.3'!U32&gt;='Раздел 1.3'!V32,0,1)</f>
        <v>0</v>
      </c>
    </row>
    <row r="183" spans="1:8" x14ac:dyDescent="0.2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12419</v>
      </c>
      <c r="H183" s="6">
        <f>IF('Раздел 1.3'!U33&gt;='Раздел 1.3'!V33,0,1)</f>
        <v>0</v>
      </c>
    </row>
    <row r="184" spans="1:8" x14ac:dyDescent="0.2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13889</v>
      </c>
      <c r="H184" s="6">
        <f>IF('Раздел 1.3'!U34&gt;='Раздел 1.3'!V34,0,1)</f>
        <v>0</v>
      </c>
    </row>
    <row r="185" spans="1:8" x14ac:dyDescent="0.2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13890</v>
      </c>
      <c r="H185" s="6">
        <f>IF('Раздел 1.3'!U35&gt;='Раздел 1.3'!V35,0,1)</f>
        <v>0</v>
      </c>
    </row>
    <row r="186" spans="1:8" x14ac:dyDescent="0.2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13891</v>
      </c>
      <c r="H186" s="6">
        <f>IF('Раздел 1.3'!U36&gt;='Раздел 1.3'!V36,0,1)</f>
        <v>0</v>
      </c>
    </row>
    <row r="187" spans="1:8" x14ac:dyDescent="0.2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13892</v>
      </c>
      <c r="H187" s="6">
        <f>IF('Раздел 1.3'!U37&gt;='Раздел 1.3'!V37,0,1)</f>
        <v>0</v>
      </c>
    </row>
    <row r="188" spans="1:8" x14ac:dyDescent="0.2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13893</v>
      </c>
      <c r="H188" s="6">
        <f>IF('Раздел 1.3'!U38&gt;='Раздел 1.3'!V38,0,1)</f>
        <v>0</v>
      </c>
    </row>
    <row r="189" spans="1:8" x14ac:dyDescent="0.2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13894</v>
      </c>
      <c r="H189" s="6">
        <f>IF('Раздел 1.3'!U39&gt;='Раздел 1.3'!V39,0,1)</f>
        <v>0</v>
      </c>
    </row>
    <row r="190" spans="1:8" x14ac:dyDescent="0.2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13895</v>
      </c>
      <c r="H190" s="6">
        <f>IF('Раздел 1.3'!U40&gt;='Раздел 1.3'!V40,0,1)</f>
        <v>0</v>
      </c>
    </row>
    <row r="191" spans="1:8" x14ac:dyDescent="0.2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13896</v>
      </c>
      <c r="H191" s="6">
        <f>IF('Раздел 1.3'!U41&gt;='Раздел 1.3'!V41,0,1)</f>
        <v>0</v>
      </c>
    </row>
    <row r="192" spans="1:8" x14ac:dyDescent="0.2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13897</v>
      </c>
      <c r="H192" s="6">
        <f>IF('Раздел 1.3'!U42&gt;='Раздел 1.3'!V42,0,1)</f>
        <v>0</v>
      </c>
    </row>
    <row r="193" spans="1:8" x14ac:dyDescent="0.2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13898</v>
      </c>
      <c r="H193" s="6">
        <f>IF('Раздел 1.3'!U43&gt;='Раздел 1.3'!V43,0,1)</f>
        <v>0</v>
      </c>
    </row>
    <row r="194" spans="1:8" x14ac:dyDescent="0.2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13899</v>
      </c>
      <c r="H194" s="6">
        <f>IF('Раздел 1.3'!U44&gt;='Раздел 1.3'!V44,0,1)</f>
        <v>0</v>
      </c>
    </row>
    <row r="195" spans="1:8" x14ac:dyDescent="0.2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13900</v>
      </c>
      <c r="H195" s="6">
        <f>IF('Раздел 1.3'!U45&gt;='Раздел 1.3'!V45,0,1)</f>
        <v>0</v>
      </c>
    </row>
    <row r="196" spans="1:8" x14ac:dyDescent="0.2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13901</v>
      </c>
      <c r="H196" s="6">
        <f>IF('Раздел 1.3'!U46&gt;='Раздел 1.3'!V46,0,1)</f>
        <v>0</v>
      </c>
    </row>
    <row r="197" spans="1:8" x14ac:dyDescent="0.2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13902</v>
      </c>
      <c r="H197" s="6">
        <f>IF('Раздел 1.3'!U47&gt;='Раздел 1.3'!V47,0,1)</f>
        <v>0</v>
      </c>
    </row>
    <row r="198" spans="1:8" x14ac:dyDescent="0.2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13903</v>
      </c>
      <c r="H198" s="6">
        <f>IF('Раздел 1.3'!U48&gt;='Раздел 1.3'!V48,0,1)</f>
        <v>0</v>
      </c>
    </row>
    <row r="199" spans="1:8" x14ac:dyDescent="0.2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13904</v>
      </c>
      <c r="H199" s="6">
        <f>IF('Раздел 1.3'!U49&gt;='Раздел 1.3'!V49,0,1)</f>
        <v>0</v>
      </c>
    </row>
    <row r="200" spans="1:8" x14ac:dyDescent="0.2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13905</v>
      </c>
      <c r="H200" s="6">
        <f>IF('Раздел 1.3'!U50&gt;='Раздел 1.3'!V50,0,1)</f>
        <v>0</v>
      </c>
    </row>
    <row r="201" spans="1:8" x14ac:dyDescent="0.2">
      <c r="A201" s="6">
        <f t="shared" si="3"/>
        <v>609562</v>
      </c>
      <c r="B201" s="6">
        <v>3</v>
      </c>
      <c r="C201" s="109">
        <v>8</v>
      </c>
      <c r="D201" s="109">
        <v>176</v>
      </c>
      <c r="E201" s="109" t="s">
        <v>13906</v>
      </c>
      <c r="F201" s="109"/>
      <c r="G201" s="109"/>
      <c r="H201" s="109">
        <f>IF('Раздел 1.3'!U51&gt;='Раздел 1.3'!V51,0,1)</f>
        <v>0</v>
      </c>
    </row>
    <row r="202" spans="1:8" x14ac:dyDescent="0.2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13907</v>
      </c>
      <c r="H202" s="6">
        <f>IF('Раздел 1.3'!P21&gt;='Раздел 1.3'!P22,0,1)</f>
        <v>0</v>
      </c>
    </row>
    <row r="203" spans="1:8" x14ac:dyDescent="0.2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13908</v>
      </c>
      <c r="H203" s="6">
        <f>IF('Раздел 1.3'!Q21&gt;='Раздел 1.3'!Q22,0,1)</f>
        <v>0</v>
      </c>
    </row>
    <row r="204" spans="1:8" x14ac:dyDescent="0.2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13909</v>
      </c>
      <c r="H204" s="6">
        <f>IF('Раздел 1.3'!R21&gt;='Раздел 1.3'!R22,0,1)</f>
        <v>0</v>
      </c>
    </row>
    <row r="205" spans="1:8" x14ac:dyDescent="0.2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13910</v>
      </c>
      <c r="H205" s="6">
        <f>IF('Раздел 1.3'!S21&gt;='Раздел 1.3'!S22,0,1)</f>
        <v>0</v>
      </c>
    </row>
    <row r="206" spans="1:8" x14ac:dyDescent="0.2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13911</v>
      </c>
      <c r="H206" s="6">
        <f>IF('Раздел 1.3'!T21&gt;='Раздел 1.3'!T22,0,1)</f>
        <v>0</v>
      </c>
    </row>
    <row r="207" spans="1:8" x14ac:dyDescent="0.2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13912</v>
      </c>
      <c r="H207" s="6">
        <f>IF('Раздел 1.3'!U21&gt;='Раздел 1.3'!U22,0,1)</f>
        <v>0</v>
      </c>
    </row>
    <row r="208" spans="1:8" x14ac:dyDescent="0.2">
      <c r="A208" s="6">
        <f t="shared" si="3"/>
        <v>609562</v>
      </c>
      <c r="B208" s="6">
        <v>3</v>
      </c>
      <c r="C208" s="109">
        <v>9</v>
      </c>
      <c r="D208" s="109">
        <v>183</v>
      </c>
      <c r="E208" s="109" t="s">
        <v>13913</v>
      </c>
      <c r="F208" s="109"/>
      <c r="G208" s="109"/>
      <c r="H208" s="109">
        <f>IF('Раздел 1.3'!V21&gt;='Раздел 1.3'!V22,0,1)</f>
        <v>0</v>
      </c>
    </row>
    <row r="209" spans="1:8" x14ac:dyDescent="0.2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13914</v>
      </c>
      <c r="H209" s="6">
        <f>IF('Раздел 1.3'!P31&gt;='Раздел 1.3'!P32,0,1)</f>
        <v>0</v>
      </c>
    </row>
    <row r="210" spans="1:8" x14ac:dyDescent="0.2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13915</v>
      </c>
      <c r="H210" s="6">
        <f>IF('Раздел 1.3'!Q31&gt;='Раздел 1.3'!Q32,0,1)</f>
        <v>0</v>
      </c>
    </row>
    <row r="211" spans="1:8" x14ac:dyDescent="0.2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13916</v>
      </c>
      <c r="H211" s="6">
        <f>IF('Раздел 1.3'!R31&gt;='Раздел 1.3'!R32,0,1)</f>
        <v>0</v>
      </c>
    </row>
    <row r="212" spans="1:8" x14ac:dyDescent="0.2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13917</v>
      </c>
      <c r="H212" s="6">
        <f>IF('Раздел 1.3'!S31&gt;='Раздел 1.3'!S32,0,1)</f>
        <v>0</v>
      </c>
    </row>
    <row r="213" spans="1:8" x14ac:dyDescent="0.2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15223</v>
      </c>
      <c r="H213" s="6">
        <f>IF('Раздел 1.3'!T31&gt;='Раздел 1.3'!T32,0,1)</f>
        <v>0</v>
      </c>
    </row>
    <row r="214" spans="1:8" x14ac:dyDescent="0.2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15224</v>
      </c>
      <c r="H214" s="6">
        <f>IF('Раздел 1.3'!U31&gt;='Раздел 1.3'!U32,0,1)</f>
        <v>0</v>
      </c>
    </row>
    <row r="215" spans="1:8" x14ac:dyDescent="0.2">
      <c r="A215" s="6">
        <f t="shared" si="3"/>
        <v>609562</v>
      </c>
      <c r="B215" s="6">
        <v>3</v>
      </c>
      <c r="C215" s="109">
        <v>10</v>
      </c>
      <c r="D215" s="109">
        <v>190</v>
      </c>
      <c r="E215" s="109" t="s">
        <v>15225</v>
      </c>
      <c r="F215" s="109"/>
      <c r="G215" s="109"/>
      <c r="H215" s="109">
        <f>IF('Раздел 1.3'!V31&gt;='Раздел 1.3'!V32,0,1)</f>
        <v>0</v>
      </c>
    </row>
    <row r="216" spans="1:8" x14ac:dyDescent="0.2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15226</v>
      </c>
      <c r="H216" s="6">
        <f>IF('Раздел 1.3'!P41&gt;='Раздел 1.3'!P42,0,1)</f>
        <v>0</v>
      </c>
    </row>
    <row r="217" spans="1:8" x14ac:dyDescent="0.2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15227</v>
      </c>
      <c r="H217" s="6">
        <f>IF('Раздел 1.3'!Q41&gt;='Раздел 1.3'!Q42,0,1)</f>
        <v>0</v>
      </c>
    </row>
    <row r="218" spans="1:8" x14ac:dyDescent="0.2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15228</v>
      </c>
      <c r="H218" s="6">
        <f>IF('Раздел 1.3'!R41&gt;='Раздел 1.3'!R42,0,1)</f>
        <v>0</v>
      </c>
    </row>
    <row r="219" spans="1:8" x14ac:dyDescent="0.2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15229</v>
      </c>
      <c r="H219" s="6">
        <f>IF('Раздел 1.3'!S41&gt;='Раздел 1.3'!S42,0,1)</f>
        <v>0</v>
      </c>
    </row>
    <row r="220" spans="1:8" x14ac:dyDescent="0.2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15230</v>
      </c>
      <c r="H220" s="6">
        <f>IF('Раздел 1.3'!T41&gt;='Раздел 1.3'!T42,0,1)</f>
        <v>0</v>
      </c>
    </row>
    <row r="221" spans="1:8" x14ac:dyDescent="0.2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15231</v>
      </c>
      <c r="H221" s="6">
        <f>IF('Раздел 1.3'!U41&gt;='Раздел 1.3'!U42,0,1)</f>
        <v>0</v>
      </c>
    </row>
    <row r="222" spans="1:8" x14ac:dyDescent="0.2">
      <c r="A222" s="6">
        <f t="shared" si="3"/>
        <v>609562</v>
      </c>
      <c r="B222" s="6">
        <v>3</v>
      </c>
      <c r="C222" s="109">
        <v>11</v>
      </c>
      <c r="D222" s="109">
        <v>197</v>
      </c>
      <c r="E222" s="109" t="s">
        <v>15238</v>
      </c>
      <c r="F222" s="109"/>
      <c r="G222" s="109"/>
      <c r="H222" s="109">
        <f>IF('Раздел 1.3'!V41&gt;='Раздел 1.3'!V42,0,1)</f>
        <v>0</v>
      </c>
    </row>
    <row r="223" spans="1:8" x14ac:dyDescent="0.2">
      <c r="A223" s="6">
        <f t="shared" si="3"/>
        <v>609562</v>
      </c>
      <c r="B223" s="6">
        <v>3</v>
      </c>
      <c r="C223" s="111">
        <v>12</v>
      </c>
      <c r="D223" s="111">
        <v>198</v>
      </c>
      <c r="E223" s="111" t="s">
        <v>15239</v>
      </c>
      <c r="F223" s="111"/>
      <c r="G223" s="111"/>
      <c r="H223" s="111">
        <f>IF('Раздел 1.3'!P21&gt;='Раздел 1.3'!P52,0,1)</f>
        <v>0</v>
      </c>
    </row>
    <row r="224" spans="1:8" x14ac:dyDescent="0.2">
      <c r="A224" s="6">
        <f t="shared" si="3"/>
        <v>609562</v>
      </c>
      <c r="B224" s="6">
        <v>3</v>
      </c>
      <c r="C224" s="111">
        <v>13</v>
      </c>
      <c r="D224" s="111">
        <v>199</v>
      </c>
      <c r="E224" s="111" t="s">
        <v>15240</v>
      </c>
      <c r="F224" s="111"/>
      <c r="G224" s="111"/>
      <c r="H224" s="111">
        <f>IF('Раздел 1.3'!P31&gt;='Раздел 1.3'!P54,0,1)</f>
        <v>0</v>
      </c>
    </row>
    <row r="225" spans="1:8" x14ac:dyDescent="0.2">
      <c r="A225" s="6">
        <f t="shared" si="3"/>
        <v>609562</v>
      </c>
      <c r="B225" s="6">
        <v>3</v>
      </c>
      <c r="C225" s="111">
        <v>14</v>
      </c>
      <c r="D225" s="111">
        <v>200</v>
      </c>
      <c r="E225" s="111" t="s">
        <v>11581</v>
      </c>
      <c r="F225" s="111"/>
      <c r="G225" s="111"/>
      <c r="H225" s="111">
        <f>IF('Раздел 1.3'!P41&gt;='Раздел 1.3'!P56,0,1)</f>
        <v>0</v>
      </c>
    </row>
    <row r="226" spans="1:8" x14ac:dyDescent="0.2">
      <c r="A226" s="6">
        <f t="shared" si="3"/>
        <v>609562</v>
      </c>
      <c r="B226" s="6">
        <v>3</v>
      </c>
      <c r="C226" s="111">
        <v>15</v>
      </c>
      <c r="D226" s="111">
        <v>201</v>
      </c>
      <c r="E226" s="111" t="s">
        <v>11582</v>
      </c>
      <c r="F226" s="111"/>
      <c r="G226" s="111"/>
      <c r="H226" s="111">
        <f>IF('Раздел 1.3'!P51&gt;='Раздел 1.3'!P58,0,1)</f>
        <v>0</v>
      </c>
    </row>
    <row r="227" spans="1:8" x14ac:dyDescent="0.2">
      <c r="A227" s="6">
        <f t="shared" si="3"/>
        <v>609562</v>
      </c>
      <c r="B227" s="6">
        <v>3</v>
      </c>
      <c r="C227" s="111">
        <v>16</v>
      </c>
      <c r="D227" s="111">
        <v>202</v>
      </c>
      <c r="E227" s="111" t="s">
        <v>11583</v>
      </c>
      <c r="F227" s="111"/>
      <c r="G227" s="111"/>
      <c r="H227" s="111">
        <f>IF('Раздел 1.3'!P52&gt;='Раздел 1.3'!P53,0,1)</f>
        <v>0</v>
      </c>
    </row>
    <row r="228" spans="1:8" x14ac:dyDescent="0.2">
      <c r="A228" s="6">
        <f t="shared" si="3"/>
        <v>609562</v>
      </c>
      <c r="B228" s="6">
        <v>3</v>
      </c>
      <c r="C228" s="111">
        <v>17</v>
      </c>
      <c r="D228" s="111">
        <v>203</v>
      </c>
      <c r="E228" s="111" t="s">
        <v>11584</v>
      </c>
      <c r="F228" s="111"/>
      <c r="G228" s="111"/>
      <c r="H228" s="111">
        <f>IF('Раздел 1.3'!P54&gt;='Раздел 1.3'!P55,0,1)</f>
        <v>0</v>
      </c>
    </row>
    <row r="229" spans="1:8" x14ac:dyDescent="0.2">
      <c r="A229" s="6">
        <f t="shared" si="3"/>
        <v>609562</v>
      </c>
      <c r="B229" s="6">
        <v>3</v>
      </c>
      <c r="C229" s="111">
        <v>18</v>
      </c>
      <c r="D229" s="111">
        <v>204</v>
      </c>
      <c r="E229" s="111" t="s">
        <v>11585</v>
      </c>
      <c r="F229" s="111"/>
      <c r="G229" s="111"/>
      <c r="H229" s="111">
        <f>IF('Раздел 1.3'!P56&gt;='Раздел 1.3'!P57,0,1)</f>
        <v>0</v>
      </c>
    </row>
    <row r="230" spans="1:8" x14ac:dyDescent="0.2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11586</v>
      </c>
      <c r="H230" s="6">
        <f>IF('Раздел 1.3'!P58&gt;='Раздел 1.3'!P59,0,1)</f>
        <v>0</v>
      </c>
    </row>
    <row r="231" spans="1:8" x14ac:dyDescent="0.2">
      <c r="A231" s="107">
        <f t="shared" si="3"/>
        <v>609562</v>
      </c>
      <c r="B231" s="107">
        <v>4</v>
      </c>
      <c r="C231" s="107">
        <v>0</v>
      </c>
      <c r="D231" s="107">
        <v>0</v>
      </c>
      <c r="E231" s="107" t="str">
        <f>CONCATENATE("Количество ошибок в разделе 1.4: ",H231)</f>
        <v>Количество ошибок в разделе 1.4: 0</v>
      </c>
      <c r="F231" s="107"/>
      <c r="G231" s="107"/>
      <c r="H231" s="107">
        <f>SUM(H232:H233)</f>
        <v>0</v>
      </c>
    </row>
    <row r="232" spans="1:8" x14ac:dyDescent="0.2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11587</v>
      </c>
      <c r="H232" s="6">
        <f>IF('Раздел 1.4'!P21&gt;='Раздел 1.4'!Q21,0,1)</f>
        <v>0</v>
      </c>
    </row>
    <row r="233" spans="1:8" x14ac:dyDescent="0.2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11588</v>
      </c>
      <c r="H233" s="6">
        <f>IF('Раздел 1.4'!P22&gt;='Раздел 1.4'!Q22,0,1)</f>
        <v>0</v>
      </c>
    </row>
    <row r="234" spans="1:8" x14ac:dyDescent="0.2">
      <c r="A234" s="107">
        <f t="shared" si="3"/>
        <v>609562</v>
      </c>
      <c r="B234" s="107">
        <v>5</v>
      </c>
      <c r="C234" s="107">
        <v>0</v>
      </c>
      <c r="D234" s="107">
        <v>0</v>
      </c>
      <c r="E234" s="107" t="str">
        <f>CONCATENATE("Количество ошибок в разделе 2.1.1.1: ",H234)</f>
        <v>Количество ошибок в разделе 2.1.1.1: 0</v>
      </c>
      <c r="F234" s="107"/>
      <c r="G234" s="107"/>
      <c r="H234" s="107">
        <f>SUM(H235:H453)</f>
        <v>0</v>
      </c>
    </row>
    <row r="235" spans="1:8" x14ac:dyDescent="0.2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11589</v>
      </c>
      <c r="H235" s="6">
        <f>IF('Раздел 2.1.1.1'!P29=SUM('Раздел 2.1.1.1'!P21,'Раздел 2.1.1.1'!P23,'Раздел 2.1.1.1'!P25,'Раздел 2.1.1.1'!P27),0,1)</f>
        <v>0</v>
      </c>
    </row>
    <row r="236" spans="1:8" x14ac:dyDescent="0.2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11590</v>
      </c>
      <c r="H236" s="6">
        <f>IF('Раздел 2.1.1.1'!Q29=SUM('Раздел 2.1.1.1'!Q21,'Раздел 2.1.1.1'!Q23,'Раздел 2.1.1.1'!Q25,'Раздел 2.1.1.1'!Q27),0,1)</f>
        <v>0</v>
      </c>
    </row>
    <row r="237" spans="1:8" x14ac:dyDescent="0.2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11591</v>
      </c>
      <c r="H237" s="6">
        <f>IF('Раздел 2.1.1.1'!R29=SUM('Раздел 2.1.1.1'!R21,'Раздел 2.1.1.1'!R23,'Раздел 2.1.1.1'!R25,'Раздел 2.1.1.1'!R27),0,1)</f>
        <v>0</v>
      </c>
    </row>
    <row r="238" spans="1:8" x14ac:dyDescent="0.2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13045</v>
      </c>
      <c r="H238" s="6">
        <f>IF('Раздел 2.1.1.1'!S29=SUM('Раздел 2.1.1.1'!S21,'Раздел 2.1.1.1'!S23,'Раздел 2.1.1.1'!S25,'Раздел 2.1.1.1'!S27),0,1)</f>
        <v>0</v>
      </c>
    </row>
    <row r="239" spans="1:8" x14ac:dyDescent="0.2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13046</v>
      </c>
      <c r="H239" s="6">
        <f>IF('Раздел 2.1.1.1'!T29=SUM('Раздел 2.1.1.1'!T21,'Раздел 2.1.1.1'!T23,'Раздел 2.1.1.1'!T25,'Раздел 2.1.1.1'!T27),0,1)</f>
        <v>0</v>
      </c>
    </row>
    <row r="240" spans="1:8" x14ac:dyDescent="0.2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13047</v>
      </c>
      <c r="H240" s="6">
        <f>IF('Раздел 2.1.1.1'!U29=SUM('Раздел 2.1.1.1'!U21,'Раздел 2.1.1.1'!U23,'Раздел 2.1.1.1'!U25,'Раздел 2.1.1.1'!U27),0,1)</f>
        <v>0</v>
      </c>
    </row>
    <row r="241" spans="1:8" x14ac:dyDescent="0.2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13048</v>
      </c>
      <c r="H241" s="6">
        <f>IF('Раздел 2.1.1.1'!V29=SUM('Раздел 2.1.1.1'!V21,'Раздел 2.1.1.1'!V23,'Раздел 2.1.1.1'!V25,'Раздел 2.1.1.1'!V27),0,1)</f>
        <v>0</v>
      </c>
    </row>
    <row r="242" spans="1:8" x14ac:dyDescent="0.2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13049</v>
      </c>
      <c r="H242" s="6">
        <f>IF('Раздел 2.1.1.1'!W29=SUM('Раздел 2.1.1.1'!W21,'Раздел 2.1.1.1'!W23,'Раздел 2.1.1.1'!W25,'Раздел 2.1.1.1'!W27),0,1)</f>
        <v>0</v>
      </c>
    </row>
    <row r="243" spans="1:8" x14ac:dyDescent="0.2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13050</v>
      </c>
      <c r="H243" s="6">
        <f>IF('Раздел 2.1.1.1'!X29=SUM('Раздел 2.1.1.1'!X21,'Раздел 2.1.1.1'!X23,'Раздел 2.1.1.1'!X25,'Раздел 2.1.1.1'!X27),0,1)</f>
        <v>0</v>
      </c>
    </row>
    <row r="244" spans="1:8" x14ac:dyDescent="0.2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13051</v>
      </c>
      <c r="H244" s="6">
        <f>IF('Раздел 2.1.1.1'!Y29=SUM('Раздел 2.1.1.1'!Y21,'Раздел 2.1.1.1'!Y23,'Раздел 2.1.1.1'!Y25,'Раздел 2.1.1.1'!Y27),0,1)</f>
        <v>0</v>
      </c>
    </row>
    <row r="245" spans="1:8" x14ac:dyDescent="0.2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13052</v>
      </c>
      <c r="H245" s="6">
        <f>IF('Раздел 2.1.1.1'!Z29=SUM('Раздел 2.1.1.1'!Z21,'Раздел 2.1.1.1'!Z23,'Раздел 2.1.1.1'!Z25,'Раздел 2.1.1.1'!Z27),0,1)</f>
        <v>0</v>
      </c>
    </row>
    <row r="246" spans="1:8" x14ac:dyDescent="0.2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13053</v>
      </c>
      <c r="H246" s="6">
        <f>IF('Раздел 2.1.1.1'!AA29=SUM('Раздел 2.1.1.1'!AA21,'Раздел 2.1.1.1'!AA23,'Раздел 2.1.1.1'!AA25,'Раздел 2.1.1.1'!AA27),0,1)</f>
        <v>0</v>
      </c>
    </row>
    <row r="247" spans="1:8" x14ac:dyDescent="0.2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13054</v>
      </c>
      <c r="H247" s="6">
        <f>IF('Раздел 2.1.1.1'!AB29=SUM('Раздел 2.1.1.1'!AB21,'Раздел 2.1.1.1'!AB23,'Раздел 2.1.1.1'!AB25,'Раздел 2.1.1.1'!AB27),0,1)</f>
        <v>0</v>
      </c>
    </row>
    <row r="248" spans="1:8" x14ac:dyDescent="0.2">
      <c r="A248" s="6">
        <f t="shared" si="4"/>
        <v>609562</v>
      </c>
      <c r="B248" s="6">
        <v>5</v>
      </c>
      <c r="C248" s="109">
        <v>1</v>
      </c>
      <c r="D248" s="109">
        <v>14</v>
      </c>
      <c r="E248" s="109" t="s">
        <v>13055</v>
      </c>
      <c r="F248" s="109"/>
      <c r="G248" s="109"/>
      <c r="H248" s="109">
        <f>IF('Раздел 2.1.1.1'!AC29=SUM('Раздел 2.1.1.1'!AC21,'Раздел 2.1.1.1'!AC23,'Раздел 2.1.1.1'!AC25,'Раздел 2.1.1.1'!AC27),0,1)</f>
        <v>0</v>
      </c>
    </row>
    <row r="249" spans="1:8" x14ac:dyDescent="0.2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13056</v>
      </c>
      <c r="H249" s="6">
        <f>IF('Раздел 2.1.1.1'!P30=SUM('Раздел 2.1.1.1'!P22,'Раздел 2.1.1.1'!P24,'Раздел 2.1.1.1'!P26,'Раздел 2.1.1.1'!P28),0,1)</f>
        <v>0</v>
      </c>
    </row>
    <row r="250" spans="1:8" x14ac:dyDescent="0.2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13057</v>
      </c>
      <c r="H250" s="6">
        <f>IF('Раздел 2.1.1.1'!Q30=SUM('Раздел 2.1.1.1'!Q22,'Раздел 2.1.1.1'!Q24,'Раздел 2.1.1.1'!Q26,'Раздел 2.1.1.1'!Q28),0,1)</f>
        <v>0</v>
      </c>
    </row>
    <row r="251" spans="1:8" x14ac:dyDescent="0.2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13058</v>
      </c>
      <c r="H251" s="6">
        <f>IF('Раздел 2.1.1.1'!R30=SUM('Раздел 2.1.1.1'!R22,'Раздел 2.1.1.1'!R24,'Раздел 2.1.1.1'!R26,'Раздел 2.1.1.1'!R28),0,1)</f>
        <v>0</v>
      </c>
    </row>
    <row r="252" spans="1:8" x14ac:dyDescent="0.2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13059</v>
      </c>
      <c r="H252" s="6">
        <f>IF('Раздел 2.1.1.1'!S30=SUM('Раздел 2.1.1.1'!S22,'Раздел 2.1.1.1'!S24,'Раздел 2.1.1.1'!S26,'Раздел 2.1.1.1'!S28),0,1)</f>
        <v>0</v>
      </c>
    </row>
    <row r="253" spans="1:8" x14ac:dyDescent="0.2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13060</v>
      </c>
      <c r="H253" s="6">
        <f>IF('Раздел 2.1.1.1'!T30=SUM('Раздел 2.1.1.1'!T22,'Раздел 2.1.1.1'!T24,'Раздел 2.1.1.1'!T26,'Раздел 2.1.1.1'!T28),0,1)</f>
        <v>0</v>
      </c>
    </row>
    <row r="254" spans="1:8" x14ac:dyDescent="0.2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13061</v>
      </c>
      <c r="H254" s="6">
        <f>IF('Раздел 2.1.1.1'!U30=SUM('Раздел 2.1.1.1'!U22,'Раздел 2.1.1.1'!U24,'Раздел 2.1.1.1'!U26,'Раздел 2.1.1.1'!U28),0,1)</f>
        <v>0</v>
      </c>
    </row>
    <row r="255" spans="1:8" x14ac:dyDescent="0.2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13062</v>
      </c>
      <c r="H255" s="6">
        <f>IF('Раздел 2.1.1.1'!V30=SUM('Раздел 2.1.1.1'!V22,'Раздел 2.1.1.1'!V24,'Раздел 2.1.1.1'!V26,'Раздел 2.1.1.1'!V28),0,1)</f>
        <v>0</v>
      </c>
    </row>
    <row r="256" spans="1:8" x14ac:dyDescent="0.2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13063</v>
      </c>
      <c r="H256" s="6">
        <f>IF('Раздел 2.1.1.1'!W30=SUM('Раздел 2.1.1.1'!W22,'Раздел 2.1.1.1'!W24,'Раздел 2.1.1.1'!W26,'Раздел 2.1.1.1'!W28),0,1)</f>
        <v>0</v>
      </c>
    </row>
    <row r="257" spans="1:8" x14ac:dyDescent="0.2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13064</v>
      </c>
      <c r="H257" s="6">
        <f>IF('Раздел 2.1.1.1'!X30=SUM('Раздел 2.1.1.1'!X22,'Раздел 2.1.1.1'!X24,'Раздел 2.1.1.1'!X26,'Раздел 2.1.1.1'!X28),0,1)</f>
        <v>0</v>
      </c>
    </row>
    <row r="258" spans="1:8" x14ac:dyDescent="0.2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13065</v>
      </c>
      <c r="H258" s="6">
        <f>IF('Раздел 2.1.1.1'!Y30=SUM('Раздел 2.1.1.1'!Y22,'Раздел 2.1.1.1'!Y24,'Раздел 2.1.1.1'!Y26,'Раздел 2.1.1.1'!Y28),0,1)</f>
        <v>0</v>
      </c>
    </row>
    <row r="259" spans="1:8" x14ac:dyDescent="0.2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13066</v>
      </c>
      <c r="H259" s="6">
        <f>IF('Раздел 2.1.1.1'!Z30=SUM('Раздел 2.1.1.1'!Z22,'Раздел 2.1.1.1'!Z24,'Раздел 2.1.1.1'!Z26,'Раздел 2.1.1.1'!Z28),0,1)</f>
        <v>0</v>
      </c>
    </row>
    <row r="260" spans="1:8" x14ac:dyDescent="0.2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13067</v>
      </c>
      <c r="H260" s="6">
        <f>IF('Раздел 2.1.1.1'!AA30=SUM('Раздел 2.1.1.1'!AA22,'Раздел 2.1.1.1'!AA24,'Раздел 2.1.1.1'!AA26,'Раздел 2.1.1.1'!AA28),0,1)</f>
        <v>0</v>
      </c>
    </row>
    <row r="261" spans="1:8" x14ac:dyDescent="0.2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13068</v>
      </c>
      <c r="H261" s="6">
        <f>IF('Раздел 2.1.1.1'!AB30=SUM('Раздел 2.1.1.1'!AB22,'Раздел 2.1.1.1'!AB24,'Раздел 2.1.1.1'!AB26,'Раздел 2.1.1.1'!AB28),0,1)</f>
        <v>0</v>
      </c>
    </row>
    <row r="262" spans="1:8" x14ac:dyDescent="0.2">
      <c r="A262" s="6">
        <f t="shared" si="4"/>
        <v>609562</v>
      </c>
      <c r="B262" s="6">
        <v>5</v>
      </c>
      <c r="C262" s="109">
        <v>2</v>
      </c>
      <c r="D262" s="109">
        <v>28</v>
      </c>
      <c r="E262" s="109" t="s">
        <v>13069</v>
      </c>
      <c r="F262" s="109"/>
      <c r="G262" s="109"/>
      <c r="H262" s="109">
        <f>IF('Раздел 2.1.1.1'!AC30=SUM('Раздел 2.1.1.1'!AC22,'Раздел 2.1.1.1'!AC24,'Раздел 2.1.1.1'!AC26,'Раздел 2.1.1.1'!AC28),0,1)</f>
        <v>0</v>
      </c>
    </row>
    <row r="263" spans="1:8" x14ac:dyDescent="0.2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13070</v>
      </c>
      <c r="H263" s="6">
        <f>IF('Раздел 2.1.1.1'!P30=SUM('Раздел 2.1.1.1'!P31:P33),0,1)</f>
        <v>0</v>
      </c>
    </row>
    <row r="264" spans="1:8" x14ac:dyDescent="0.2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13071</v>
      </c>
      <c r="H264" s="6">
        <f>IF('Раздел 2.1.1.1'!Q30=SUM('Раздел 2.1.1.1'!Q31:Q33),0,1)</f>
        <v>0</v>
      </c>
    </row>
    <row r="265" spans="1:8" x14ac:dyDescent="0.2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13072</v>
      </c>
      <c r="H265" s="6">
        <f>IF('Раздел 2.1.1.1'!R30=SUM('Раздел 2.1.1.1'!R31:R33),0,1)</f>
        <v>0</v>
      </c>
    </row>
    <row r="266" spans="1:8" x14ac:dyDescent="0.2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11795</v>
      </c>
      <c r="H266" s="6">
        <f>IF('Раздел 2.1.1.1'!S30=SUM('Раздел 2.1.1.1'!S31:S33),0,1)</f>
        <v>0</v>
      </c>
    </row>
    <row r="267" spans="1:8" x14ac:dyDescent="0.2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11796</v>
      </c>
      <c r="H267" s="6">
        <f>IF('Раздел 2.1.1.1'!T30=SUM('Раздел 2.1.1.1'!T31:T33),0,1)</f>
        <v>0</v>
      </c>
    </row>
    <row r="268" spans="1:8" x14ac:dyDescent="0.2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11797</v>
      </c>
      <c r="H268" s="6">
        <f>IF('Раздел 2.1.1.1'!U30=SUM('Раздел 2.1.1.1'!U31:U33),0,1)</f>
        <v>0</v>
      </c>
    </row>
    <row r="269" spans="1:8" x14ac:dyDescent="0.2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14543</v>
      </c>
      <c r="H269" s="6">
        <f>IF('Раздел 2.1.1.1'!V30=SUM('Раздел 2.1.1.1'!V31:V33),0,1)</f>
        <v>0</v>
      </c>
    </row>
    <row r="270" spans="1:8" x14ac:dyDescent="0.2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14544</v>
      </c>
      <c r="H270" s="6">
        <f>IF('Раздел 2.1.1.1'!W30=SUM('Раздел 2.1.1.1'!W31:W33),0,1)</f>
        <v>0</v>
      </c>
    </row>
    <row r="271" spans="1:8" x14ac:dyDescent="0.2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14545</v>
      </c>
      <c r="H271" s="6">
        <f>IF('Раздел 2.1.1.1'!X30=SUM('Раздел 2.1.1.1'!X31:X33),0,1)</f>
        <v>0</v>
      </c>
    </row>
    <row r="272" spans="1:8" x14ac:dyDescent="0.2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14546</v>
      </c>
      <c r="H272" s="6">
        <f>IF('Раздел 2.1.1.1'!Y30=SUM('Раздел 2.1.1.1'!Y31:Y33),0,1)</f>
        <v>0</v>
      </c>
    </row>
    <row r="273" spans="1:8" x14ac:dyDescent="0.2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14547</v>
      </c>
      <c r="H273" s="6">
        <f>IF('Раздел 2.1.1.1'!Z30=SUM('Раздел 2.1.1.1'!Z31:Z33),0,1)</f>
        <v>0</v>
      </c>
    </row>
    <row r="274" spans="1:8" x14ac:dyDescent="0.2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14548</v>
      </c>
      <c r="H274" s="6">
        <f>IF('Раздел 2.1.1.1'!AA30=SUM('Раздел 2.1.1.1'!AA31:AA33),0,1)</f>
        <v>0</v>
      </c>
    </row>
    <row r="275" spans="1:8" x14ac:dyDescent="0.2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14549</v>
      </c>
      <c r="H275" s="6">
        <f>IF('Раздел 2.1.1.1'!AB30=SUM('Раздел 2.1.1.1'!AB31:AB33),0,1)</f>
        <v>0</v>
      </c>
    </row>
    <row r="276" spans="1:8" x14ac:dyDescent="0.2">
      <c r="A276" s="6">
        <f t="shared" si="4"/>
        <v>609562</v>
      </c>
      <c r="B276" s="6">
        <v>5</v>
      </c>
      <c r="C276" s="109">
        <v>3</v>
      </c>
      <c r="D276" s="109">
        <v>42</v>
      </c>
      <c r="E276" s="109" t="s">
        <v>14550</v>
      </c>
      <c r="F276" s="109"/>
      <c r="G276" s="109"/>
      <c r="H276" s="109">
        <f>IF('Раздел 2.1.1.1'!AC30=SUM('Раздел 2.1.1.1'!AC31:AC33),0,1)</f>
        <v>0</v>
      </c>
    </row>
    <row r="277" spans="1:8" x14ac:dyDescent="0.2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14551</v>
      </c>
      <c r="H277" s="6">
        <f>IF('Раздел 2.1.1.1'!P21=SUM('Раздел 2.1.1.1'!Q21:AC21),0,1)</f>
        <v>0</v>
      </c>
    </row>
    <row r="278" spans="1:8" x14ac:dyDescent="0.2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15821</v>
      </c>
      <c r="H278" s="6">
        <f>IF('Раздел 2.1.1.1'!P22=SUM('Раздел 2.1.1.1'!Q22:AC22),0,1)</f>
        <v>0</v>
      </c>
    </row>
    <row r="279" spans="1:8" x14ac:dyDescent="0.2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14557</v>
      </c>
      <c r="H279" s="6">
        <f>IF('Раздел 2.1.1.1'!P23=SUM('Раздел 2.1.1.1'!Q23:AC23),0,1)</f>
        <v>0</v>
      </c>
    </row>
    <row r="280" spans="1:8" x14ac:dyDescent="0.2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14558</v>
      </c>
      <c r="H280" s="6">
        <f>IF('Раздел 2.1.1.1'!P24=SUM('Раздел 2.1.1.1'!Q24:AC24),0,1)</f>
        <v>0</v>
      </c>
    </row>
    <row r="281" spans="1:8" x14ac:dyDescent="0.2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14559</v>
      </c>
      <c r="H281" s="6">
        <f>IF('Раздел 2.1.1.1'!P25=SUM('Раздел 2.1.1.1'!Q25:AC25),0,1)</f>
        <v>0</v>
      </c>
    </row>
    <row r="282" spans="1:8" x14ac:dyDescent="0.2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14560</v>
      </c>
      <c r="H282" s="6">
        <f>IF('Раздел 2.1.1.1'!P26=SUM('Раздел 2.1.1.1'!Q26:AC26),0,1)</f>
        <v>0</v>
      </c>
    </row>
    <row r="283" spans="1:8" x14ac:dyDescent="0.2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14561</v>
      </c>
      <c r="H283" s="6">
        <f>IF('Раздел 2.1.1.1'!P27=SUM('Раздел 2.1.1.1'!Q27:AC27),0,1)</f>
        <v>0</v>
      </c>
    </row>
    <row r="284" spans="1:8" x14ac:dyDescent="0.2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14562</v>
      </c>
      <c r="H284" s="6">
        <f>IF('Раздел 2.1.1.1'!P28=SUM('Раздел 2.1.1.1'!Q28:AC28),0,1)</f>
        <v>0</v>
      </c>
    </row>
    <row r="285" spans="1:8" x14ac:dyDescent="0.2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14563</v>
      </c>
      <c r="H285" s="6">
        <f>IF('Раздел 2.1.1.1'!P29=SUM('Раздел 2.1.1.1'!Q29:AC29),0,1)</f>
        <v>0</v>
      </c>
    </row>
    <row r="286" spans="1:8" x14ac:dyDescent="0.2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14564</v>
      </c>
      <c r="H286" s="6">
        <f>IF('Раздел 2.1.1.1'!P30=SUM('Раздел 2.1.1.1'!Q30:AC30),0,1)</f>
        <v>0</v>
      </c>
    </row>
    <row r="287" spans="1:8" x14ac:dyDescent="0.2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14565</v>
      </c>
      <c r="H287" s="6">
        <f>IF('Раздел 2.1.1.1'!P31=SUM('Раздел 2.1.1.1'!Q31:AC31),0,1)</f>
        <v>0</v>
      </c>
    </row>
    <row r="288" spans="1:8" x14ac:dyDescent="0.2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14566</v>
      </c>
      <c r="H288" s="6">
        <f>IF('Раздел 2.1.1.1'!P32=SUM('Раздел 2.1.1.1'!Q32:AC32),0,1)</f>
        <v>0</v>
      </c>
    </row>
    <row r="289" spans="1:8" x14ac:dyDescent="0.2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14567</v>
      </c>
      <c r="H289" s="6">
        <f>IF('Раздел 2.1.1.1'!P33=SUM('Раздел 2.1.1.1'!Q33:AC33),0,1)</f>
        <v>0</v>
      </c>
    </row>
    <row r="290" spans="1:8" x14ac:dyDescent="0.2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14568</v>
      </c>
      <c r="H290" s="6">
        <f>IF('Раздел 2.1.1.1'!P34=SUM('Раздел 2.1.1.1'!Q34:AC34),0,1)</f>
        <v>0</v>
      </c>
    </row>
    <row r="291" spans="1:8" x14ac:dyDescent="0.2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14569</v>
      </c>
      <c r="H291" s="6">
        <f>IF('Раздел 2.1.1.1'!P35=SUM('Раздел 2.1.1.1'!Q35:AC35),0,1)</f>
        <v>0</v>
      </c>
    </row>
    <row r="292" spans="1:8" x14ac:dyDescent="0.2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15893</v>
      </c>
      <c r="H292" s="6">
        <f>IF('Раздел 2.1.1.1'!P36=SUM('Раздел 2.1.1.1'!Q36:AC36),0,1)</f>
        <v>0</v>
      </c>
    </row>
    <row r="293" spans="1:8" x14ac:dyDescent="0.2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13344</v>
      </c>
      <c r="H293" s="6">
        <f>IF('Раздел 2.1.1.1'!P37=SUM('Раздел 2.1.1.1'!Q37:AC37),0,1)</f>
        <v>0</v>
      </c>
    </row>
    <row r="294" spans="1:8" x14ac:dyDescent="0.2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11866</v>
      </c>
      <c r="H294" s="6">
        <f>IF('Раздел 2.1.1.1'!P38=SUM('Раздел 2.1.1.1'!Q38:AC38),0,1)</f>
        <v>0</v>
      </c>
    </row>
    <row r="295" spans="1:8" x14ac:dyDescent="0.2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11867</v>
      </c>
      <c r="H295" s="6">
        <f>IF('Раздел 2.1.1.1'!P39=SUM('Раздел 2.1.1.1'!Q39:AC39),0,1)</f>
        <v>0</v>
      </c>
    </row>
    <row r="296" spans="1:8" x14ac:dyDescent="0.2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11868</v>
      </c>
      <c r="H296" s="6">
        <f>IF('Раздел 2.1.1.1'!P40=SUM('Раздел 2.1.1.1'!Q40:AC40),0,1)</f>
        <v>0</v>
      </c>
    </row>
    <row r="297" spans="1:8" x14ac:dyDescent="0.2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11869</v>
      </c>
      <c r="H297" s="6">
        <f>IF('Раздел 2.1.1.1'!P41=SUM('Раздел 2.1.1.1'!Q41:AC41),0,1)</f>
        <v>0</v>
      </c>
    </row>
    <row r="298" spans="1:8" x14ac:dyDescent="0.2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11870</v>
      </c>
      <c r="H298" s="6">
        <f>IF('Раздел 2.1.1.1'!P42=SUM('Раздел 2.1.1.1'!Q42:AC42),0,1)</f>
        <v>0</v>
      </c>
    </row>
    <row r="299" spans="1:8" x14ac:dyDescent="0.2">
      <c r="A299" s="6">
        <f t="shared" si="4"/>
        <v>609562</v>
      </c>
      <c r="B299" s="6">
        <v>5</v>
      </c>
      <c r="C299" s="109">
        <v>4</v>
      </c>
      <c r="D299" s="109">
        <v>65</v>
      </c>
      <c r="E299" s="109" t="s">
        <v>11871</v>
      </c>
      <c r="F299" s="109"/>
      <c r="G299" s="109"/>
      <c r="H299" s="109">
        <f>IF('Раздел 2.1.1.1'!P43=SUM('Раздел 2.1.1.1'!Q43:AC43),0,1)</f>
        <v>0</v>
      </c>
    </row>
    <row r="300" spans="1:8" x14ac:dyDescent="0.2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15895</v>
      </c>
      <c r="H300" s="6">
        <f>IF('Раздел 2.1.1.1'!P30&gt;='Раздел 2.1.1.1'!P34,0,1)</f>
        <v>0</v>
      </c>
    </row>
    <row r="301" spans="1:8" x14ac:dyDescent="0.2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3750</v>
      </c>
      <c r="H301" s="6">
        <f>IF('Раздел 2.1.1.1'!Q30&gt;='Раздел 2.1.1.1'!Q34,0,1)</f>
        <v>0</v>
      </c>
    </row>
    <row r="302" spans="1:8" x14ac:dyDescent="0.2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3751</v>
      </c>
      <c r="H302" s="6">
        <f>IF('Раздел 2.1.1.1'!R30&gt;='Раздел 2.1.1.1'!R34,0,1)</f>
        <v>0</v>
      </c>
    </row>
    <row r="303" spans="1:8" x14ac:dyDescent="0.2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3752</v>
      </c>
      <c r="H303" s="6">
        <f>IF('Раздел 2.1.1.1'!S30&gt;='Раздел 2.1.1.1'!S34,0,1)</f>
        <v>0</v>
      </c>
    </row>
    <row r="304" spans="1:8" x14ac:dyDescent="0.2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3753</v>
      </c>
      <c r="H304" s="6">
        <f>IF('Раздел 2.1.1.1'!T30&gt;='Раздел 2.1.1.1'!T34,0,1)</f>
        <v>0</v>
      </c>
    </row>
    <row r="305" spans="1:8" x14ac:dyDescent="0.2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3754</v>
      </c>
      <c r="H305" s="6">
        <f>IF('Раздел 2.1.1.1'!U30&gt;='Раздел 2.1.1.1'!U34,0,1)</f>
        <v>0</v>
      </c>
    </row>
    <row r="306" spans="1:8" x14ac:dyDescent="0.2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3755</v>
      </c>
      <c r="H306" s="6">
        <f>IF('Раздел 2.1.1.1'!V30&gt;='Раздел 2.1.1.1'!V34,0,1)</f>
        <v>0</v>
      </c>
    </row>
    <row r="307" spans="1:8" x14ac:dyDescent="0.2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3756</v>
      </c>
      <c r="H307" s="6">
        <f>IF('Раздел 2.1.1.1'!W30&gt;='Раздел 2.1.1.1'!W34,0,1)</f>
        <v>0</v>
      </c>
    </row>
    <row r="308" spans="1:8" x14ac:dyDescent="0.2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3757</v>
      </c>
      <c r="H308" s="6">
        <f>IF('Раздел 2.1.1.1'!X30&gt;='Раздел 2.1.1.1'!X34,0,1)</f>
        <v>0</v>
      </c>
    </row>
    <row r="309" spans="1:8" x14ac:dyDescent="0.2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3758</v>
      </c>
      <c r="H309" s="6">
        <f>IF('Раздел 2.1.1.1'!Y30&gt;='Раздел 2.1.1.1'!Y34,0,1)</f>
        <v>0</v>
      </c>
    </row>
    <row r="310" spans="1:8" x14ac:dyDescent="0.2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3759</v>
      </c>
      <c r="H310" s="6">
        <f>IF('Раздел 2.1.1.1'!Z30&gt;='Раздел 2.1.1.1'!Z34,0,1)</f>
        <v>0</v>
      </c>
    </row>
    <row r="311" spans="1:8" x14ac:dyDescent="0.2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3760</v>
      </c>
      <c r="H311" s="6">
        <f>IF('Раздел 2.1.1.1'!AA30&gt;='Раздел 2.1.1.1'!AA34,0,1)</f>
        <v>0</v>
      </c>
    </row>
    <row r="312" spans="1:8" x14ac:dyDescent="0.2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3761</v>
      </c>
      <c r="H312" s="6">
        <f>IF('Раздел 2.1.1.1'!AB30&gt;='Раздел 2.1.1.1'!AB34,0,1)</f>
        <v>0</v>
      </c>
    </row>
    <row r="313" spans="1:8" x14ac:dyDescent="0.2">
      <c r="A313" s="6">
        <f t="shared" si="5"/>
        <v>609562</v>
      </c>
      <c r="B313" s="6">
        <v>5</v>
      </c>
      <c r="C313" s="109">
        <v>5</v>
      </c>
      <c r="D313" s="109">
        <v>79</v>
      </c>
      <c r="E313" s="109" t="s">
        <v>3762</v>
      </c>
      <c r="F313" s="109"/>
      <c r="G313" s="109"/>
      <c r="H313" s="109">
        <f>IF('Раздел 2.1.1.1'!AC30&gt;='Раздел 2.1.1.1'!AC34,0,1)</f>
        <v>0</v>
      </c>
    </row>
    <row r="314" spans="1:8" x14ac:dyDescent="0.2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15571</v>
      </c>
      <c r="H314" s="6">
        <f>IF('Раздел 2.1.1.1'!P30&gt;='Раздел 2.1.1.1'!P35,0,1)</f>
        <v>0</v>
      </c>
    </row>
    <row r="315" spans="1:8" x14ac:dyDescent="0.2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3763</v>
      </c>
      <c r="H315" s="6">
        <f>IF('Раздел 2.1.1.1'!Q30&gt;='Раздел 2.1.1.1'!Q35,0,1)</f>
        <v>0</v>
      </c>
    </row>
    <row r="316" spans="1:8" x14ac:dyDescent="0.2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3764</v>
      </c>
      <c r="H316" s="6">
        <f>IF('Раздел 2.1.1.1'!R30&gt;='Раздел 2.1.1.1'!R35,0,1)</f>
        <v>0</v>
      </c>
    </row>
    <row r="317" spans="1:8" x14ac:dyDescent="0.2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2977</v>
      </c>
      <c r="H317" s="6">
        <f>IF('Раздел 2.1.1.1'!S30&gt;='Раздел 2.1.1.1'!S35,0,1)</f>
        <v>0</v>
      </c>
    </row>
    <row r="318" spans="1:8" x14ac:dyDescent="0.2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2978</v>
      </c>
      <c r="H318" s="6">
        <f>IF('Раздел 2.1.1.1'!T30&gt;='Раздел 2.1.1.1'!T35,0,1)</f>
        <v>0</v>
      </c>
    </row>
    <row r="319" spans="1:8" x14ac:dyDescent="0.2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2979</v>
      </c>
      <c r="H319" s="6">
        <f>IF('Раздел 2.1.1.1'!U30&gt;='Раздел 2.1.1.1'!U35,0,1)</f>
        <v>0</v>
      </c>
    </row>
    <row r="320" spans="1:8" x14ac:dyDescent="0.2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2980</v>
      </c>
      <c r="H320" s="6">
        <f>IF('Раздел 2.1.1.1'!V30&gt;='Раздел 2.1.1.1'!V35,0,1)</f>
        <v>0</v>
      </c>
    </row>
    <row r="321" spans="1:8" x14ac:dyDescent="0.2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2981</v>
      </c>
      <c r="H321" s="6">
        <f>IF('Раздел 2.1.1.1'!W30&gt;='Раздел 2.1.1.1'!W35,0,1)</f>
        <v>0</v>
      </c>
    </row>
    <row r="322" spans="1:8" x14ac:dyDescent="0.2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2982</v>
      </c>
      <c r="H322" s="6">
        <f>IF('Раздел 2.1.1.1'!X30&gt;='Раздел 2.1.1.1'!X35,0,1)</f>
        <v>0</v>
      </c>
    </row>
    <row r="323" spans="1:8" x14ac:dyDescent="0.2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2983</v>
      </c>
      <c r="H323" s="6">
        <f>IF('Раздел 2.1.1.1'!Y30&gt;='Раздел 2.1.1.1'!Y35,0,1)</f>
        <v>0</v>
      </c>
    </row>
    <row r="324" spans="1:8" x14ac:dyDescent="0.2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2984</v>
      </c>
      <c r="H324" s="6">
        <f>IF('Раздел 2.1.1.1'!Z30&gt;='Раздел 2.1.1.1'!Z35,0,1)</f>
        <v>0</v>
      </c>
    </row>
    <row r="325" spans="1:8" x14ac:dyDescent="0.2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2985</v>
      </c>
      <c r="H325" s="6">
        <f>IF('Раздел 2.1.1.1'!AA30&gt;='Раздел 2.1.1.1'!AA35,0,1)</f>
        <v>0</v>
      </c>
    </row>
    <row r="326" spans="1:8" x14ac:dyDescent="0.2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2986</v>
      </c>
      <c r="F326" s="7"/>
      <c r="G326" s="7"/>
      <c r="H326" s="6">
        <f>IF('Раздел 2.1.1.1'!AB30&gt;='Раздел 2.1.1.1'!AB35,0,1)</f>
        <v>0</v>
      </c>
    </row>
    <row r="327" spans="1:8" x14ac:dyDescent="0.2">
      <c r="A327" s="6">
        <f t="shared" si="5"/>
        <v>609562</v>
      </c>
      <c r="B327" s="6">
        <v>5</v>
      </c>
      <c r="C327" s="109">
        <v>6</v>
      </c>
      <c r="D327" s="109">
        <v>93</v>
      </c>
      <c r="E327" s="109" t="s">
        <v>2987</v>
      </c>
      <c r="F327" s="109"/>
      <c r="G327" s="109"/>
      <c r="H327" s="109">
        <f>IF('Раздел 2.1.1.1'!AC30&gt;='Раздел 2.1.1.1'!AC35,0,1)</f>
        <v>0</v>
      </c>
    </row>
    <row r="328" spans="1:8" x14ac:dyDescent="0.2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15572</v>
      </c>
      <c r="F328" s="7"/>
      <c r="G328" s="7"/>
      <c r="H328" s="6">
        <f>IF('Раздел 2.1.1.1'!P30&gt;='Раздел 2.1.1.1'!P36,0,1)</f>
        <v>0</v>
      </c>
    </row>
    <row r="329" spans="1:8" x14ac:dyDescent="0.2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2988</v>
      </c>
      <c r="F329" s="7"/>
      <c r="G329" s="7"/>
      <c r="H329" s="6">
        <f>IF('Раздел 2.1.1.1'!Q30&gt;='Раздел 2.1.1.1'!Q36,0,1)</f>
        <v>0</v>
      </c>
    </row>
    <row r="330" spans="1:8" x14ac:dyDescent="0.2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2989</v>
      </c>
      <c r="F330" s="7"/>
      <c r="G330" s="7"/>
      <c r="H330" s="6">
        <f>IF('Раздел 2.1.1.1'!R30&gt;='Раздел 2.1.1.1'!R36,0,1)</f>
        <v>0</v>
      </c>
    </row>
    <row r="331" spans="1:8" x14ac:dyDescent="0.2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2990</v>
      </c>
      <c r="F331" s="7"/>
      <c r="G331" s="7"/>
      <c r="H331" s="6">
        <f>IF('Раздел 2.1.1.1'!S30&gt;='Раздел 2.1.1.1'!S36,0,1)</f>
        <v>0</v>
      </c>
    </row>
    <row r="332" spans="1:8" x14ac:dyDescent="0.2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2991</v>
      </c>
      <c r="F332" s="7"/>
      <c r="G332" s="7"/>
      <c r="H332" s="6">
        <f>IF('Раздел 2.1.1.1'!T30&gt;='Раздел 2.1.1.1'!T36,0,1)</f>
        <v>0</v>
      </c>
    </row>
    <row r="333" spans="1:8" x14ac:dyDescent="0.2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2992</v>
      </c>
      <c r="F333" s="7"/>
      <c r="G333" s="7"/>
      <c r="H333" s="6">
        <f>IF('Раздел 2.1.1.1'!U30&gt;='Раздел 2.1.1.1'!U36,0,1)</f>
        <v>0</v>
      </c>
    </row>
    <row r="334" spans="1:8" x14ac:dyDescent="0.2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2993</v>
      </c>
      <c r="F334" s="7"/>
      <c r="G334" s="7"/>
      <c r="H334" s="6">
        <f>IF('Раздел 2.1.1.1'!V30&gt;='Раздел 2.1.1.1'!V36,0,1)</f>
        <v>0</v>
      </c>
    </row>
    <row r="335" spans="1:8" x14ac:dyDescent="0.2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2994</v>
      </c>
      <c r="F335" s="7"/>
      <c r="G335" s="7"/>
      <c r="H335" s="6">
        <f>IF('Раздел 2.1.1.1'!W30&gt;='Раздел 2.1.1.1'!W36,0,1)</f>
        <v>0</v>
      </c>
    </row>
    <row r="336" spans="1:8" x14ac:dyDescent="0.2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2995</v>
      </c>
      <c r="F336" s="7"/>
      <c r="G336" s="7"/>
      <c r="H336" s="6">
        <f>IF('Раздел 2.1.1.1'!X30&gt;='Раздел 2.1.1.1'!X36,0,1)</f>
        <v>0</v>
      </c>
    </row>
    <row r="337" spans="1:8" x14ac:dyDescent="0.2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2996</v>
      </c>
      <c r="F337" s="7"/>
      <c r="G337" s="7"/>
      <c r="H337" s="6">
        <f>IF('Раздел 2.1.1.1'!Y30&gt;='Раздел 2.1.1.1'!Y36,0,1)</f>
        <v>0</v>
      </c>
    </row>
    <row r="338" spans="1:8" x14ac:dyDescent="0.2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3003</v>
      </c>
      <c r="F338" s="7"/>
      <c r="G338" s="7"/>
      <c r="H338" s="6">
        <f>IF('Раздел 2.1.1.1'!Z30&gt;='Раздел 2.1.1.1'!Z36,0,1)</f>
        <v>0</v>
      </c>
    </row>
    <row r="339" spans="1:8" x14ac:dyDescent="0.2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3784</v>
      </c>
      <c r="F339" s="7"/>
      <c r="G339" s="7"/>
      <c r="H339" s="6">
        <f>IF('Раздел 2.1.1.1'!AA30&gt;='Раздел 2.1.1.1'!AA36,0,1)</f>
        <v>0</v>
      </c>
    </row>
    <row r="340" spans="1:8" x14ac:dyDescent="0.2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3785</v>
      </c>
      <c r="F340" s="7"/>
      <c r="G340" s="7"/>
      <c r="H340" s="6">
        <f>IF('Раздел 2.1.1.1'!AB30&gt;='Раздел 2.1.1.1'!AB36,0,1)</f>
        <v>0</v>
      </c>
    </row>
    <row r="341" spans="1:8" x14ac:dyDescent="0.2">
      <c r="A341" s="6">
        <f t="shared" si="5"/>
        <v>609562</v>
      </c>
      <c r="B341" s="6">
        <v>5</v>
      </c>
      <c r="C341" s="109">
        <v>7</v>
      </c>
      <c r="D341" s="109">
        <v>107</v>
      </c>
      <c r="E341" s="109" t="s">
        <v>3786</v>
      </c>
      <c r="F341" s="109"/>
      <c r="G341" s="109"/>
      <c r="H341" s="109">
        <f>IF('Раздел 2.1.1.1'!AC30&gt;='Раздел 2.1.1.1'!AC36,0,1)</f>
        <v>0</v>
      </c>
    </row>
    <row r="342" spans="1:8" x14ac:dyDescent="0.2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15232</v>
      </c>
      <c r="F342" s="7"/>
      <c r="G342" s="7"/>
      <c r="H342" s="6">
        <f>IF('Раздел 2.1.1.1'!P30&gt;='Раздел 2.1.1.1'!P37,0,1)</f>
        <v>0</v>
      </c>
    </row>
    <row r="343" spans="1:8" x14ac:dyDescent="0.2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3787</v>
      </c>
      <c r="F343" s="7"/>
      <c r="G343" s="7"/>
      <c r="H343" s="6">
        <f>IF('Раздел 2.1.1.1'!Q30&gt;='Раздел 2.1.1.1'!Q37,0,1)</f>
        <v>0</v>
      </c>
    </row>
    <row r="344" spans="1:8" x14ac:dyDescent="0.2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3788</v>
      </c>
      <c r="F344" s="7"/>
      <c r="G344" s="7"/>
      <c r="H344" s="6">
        <f>IF('Раздел 2.1.1.1'!R30&gt;='Раздел 2.1.1.1'!R37,0,1)</f>
        <v>0</v>
      </c>
    </row>
    <row r="345" spans="1:8" x14ac:dyDescent="0.2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3789</v>
      </c>
      <c r="F345" s="7"/>
      <c r="G345" s="7"/>
      <c r="H345" s="6">
        <f>IF('Раздел 2.1.1.1'!S30&gt;='Раздел 2.1.1.1'!S37,0,1)</f>
        <v>0</v>
      </c>
    </row>
    <row r="346" spans="1:8" x14ac:dyDescent="0.2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3790</v>
      </c>
      <c r="F346" s="7"/>
      <c r="G346" s="7"/>
      <c r="H346" s="6">
        <f>IF('Раздел 2.1.1.1'!T30&gt;='Раздел 2.1.1.1'!T37,0,1)</f>
        <v>0</v>
      </c>
    </row>
    <row r="347" spans="1:8" x14ac:dyDescent="0.2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3791</v>
      </c>
      <c r="F347" s="7"/>
      <c r="G347" s="7"/>
      <c r="H347" s="6">
        <f>IF('Раздел 2.1.1.1'!U30&gt;='Раздел 2.1.1.1'!U37,0,1)</f>
        <v>0</v>
      </c>
    </row>
    <row r="348" spans="1:8" x14ac:dyDescent="0.2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3792</v>
      </c>
      <c r="F348" s="7"/>
      <c r="G348" s="7"/>
      <c r="H348" s="6">
        <f>IF('Раздел 2.1.1.1'!V30&gt;='Раздел 2.1.1.1'!V37,0,1)</f>
        <v>0</v>
      </c>
    </row>
    <row r="349" spans="1:8" x14ac:dyDescent="0.2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3793</v>
      </c>
      <c r="F349" s="7"/>
      <c r="G349" s="7"/>
      <c r="H349" s="6">
        <f>IF('Раздел 2.1.1.1'!W30&gt;='Раздел 2.1.1.1'!W37,0,1)</f>
        <v>0</v>
      </c>
    </row>
    <row r="350" spans="1:8" x14ac:dyDescent="0.2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3794</v>
      </c>
      <c r="F350" s="7"/>
      <c r="G350" s="7"/>
      <c r="H350" s="6">
        <f>IF('Раздел 2.1.1.1'!X30&gt;='Раздел 2.1.1.1'!X37,0,1)</f>
        <v>0</v>
      </c>
    </row>
    <row r="351" spans="1:8" x14ac:dyDescent="0.2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3795</v>
      </c>
      <c r="F351" s="7"/>
      <c r="G351" s="7"/>
      <c r="H351" s="6">
        <f>IF('Раздел 2.1.1.1'!Y30&gt;='Раздел 2.1.1.1'!Y37,0,1)</f>
        <v>0</v>
      </c>
    </row>
    <row r="352" spans="1:8" x14ac:dyDescent="0.2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3796</v>
      </c>
      <c r="F352" s="7"/>
      <c r="G352" s="7"/>
      <c r="H352" s="6">
        <f>IF('Раздел 2.1.1.1'!Z30&gt;='Раздел 2.1.1.1'!Z37,0,1)</f>
        <v>0</v>
      </c>
    </row>
    <row r="353" spans="1:8" x14ac:dyDescent="0.2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3797</v>
      </c>
      <c r="F353" s="7"/>
      <c r="G353" s="7"/>
      <c r="H353" s="6">
        <f>IF('Раздел 2.1.1.1'!AA30&gt;='Раздел 2.1.1.1'!AA37,0,1)</f>
        <v>0</v>
      </c>
    </row>
    <row r="354" spans="1:8" x14ac:dyDescent="0.2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3798</v>
      </c>
      <c r="F354" s="7"/>
      <c r="G354" s="7"/>
      <c r="H354" s="6">
        <f>IF('Раздел 2.1.1.1'!AB30&gt;='Раздел 2.1.1.1'!AB37,0,1)</f>
        <v>0</v>
      </c>
    </row>
    <row r="355" spans="1:8" x14ac:dyDescent="0.2">
      <c r="A355" s="6">
        <f t="shared" si="5"/>
        <v>609562</v>
      </c>
      <c r="B355" s="6">
        <v>5</v>
      </c>
      <c r="C355" s="109">
        <v>8</v>
      </c>
      <c r="D355" s="109">
        <v>121</v>
      </c>
      <c r="E355" s="109" t="s">
        <v>3799</v>
      </c>
      <c r="F355" s="109"/>
      <c r="G355" s="109"/>
      <c r="H355" s="109">
        <f>IF('Раздел 2.1.1.1'!AC30&gt;='Раздел 2.1.1.1'!AC37,0,1)</f>
        <v>0</v>
      </c>
    </row>
    <row r="356" spans="1:8" x14ac:dyDescent="0.2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15012</v>
      </c>
      <c r="H356" s="6">
        <f>IF('Раздел 2.1.1.1'!P37&gt;='Раздел 2.1.1.1'!P38,0,1)</f>
        <v>0</v>
      </c>
    </row>
    <row r="357" spans="1:8" x14ac:dyDescent="0.2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3800</v>
      </c>
      <c r="H357" s="6">
        <f>IF('Раздел 2.1.1.1'!Q37&gt;='Раздел 2.1.1.1'!Q38,0,1)</f>
        <v>0</v>
      </c>
    </row>
    <row r="358" spans="1:8" x14ac:dyDescent="0.2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3801</v>
      </c>
      <c r="H358" s="6">
        <f>IF('Раздел 2.1.1.1'!R37&gt;='Раздел 2.1.1.1'!R38,0,1)</f>
        <v>0</v>
      </c>
    </row>
    <row r="359" spans="1:8" x14ac:dyDescent="0.2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3802</v>
      </c>
      <c r="H359" s="6">
        <f>IF('Раздел 2.1.1.1'!S37&gt;='Раздел 2.1.1.1'!S38,0,1)</f>
        <v>0</v>
      </c>
    </row>
    <row r="360" spans="1:8" x14ac:dyDescent="0.2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3803</v>
      </c>
      <c r="H360" s="6">
        <f>IF('Раздел 2.1.1.1'!T37&gt;='Раздел 2.1.1.1'!T38,0,1)</f>
        <v>0</v>
      </c>
    </row>
    <row r="361" spans="1:8" x14ac:dyDescent="0.2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2232</v>
      </c>
      <c r="H361" s="6">
        <f>IF('Раздел 2.1.1.1'!U37&gt;='Раздел 2.1.1.1'!U38,0,1)</f>
        <v>0</v>
      </c>
    </row>
    <row r="362" spans="1:8" x14ac:dyDescent="0.2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2233</v>
      </c>
      <c r="H362" s="6">
        <f>IF('Раздел 2.1.1.1'!V37&gt;='Раздел 2.1.1.1'!V38,0,1)</f>
        <v>0</v>
      </c>
    </row>
    <row r="363" spans="1:8" x14ac:dyDescent="0.2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2234</v>
      </c>
      <c r="H363" s="6">
        <f>IF('Раздел 2.1.1.1'!W37&gt;='Раздел 2.1.1.1'!W38,0,1)</f>
        <v>0</v>
      </c>
    </row>
    <row r="364" spans="1:8" x14ac:dyDescent="0.2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2235</v>
      </c>
      <c r="H364" s="6">
        <f>IF('Раздел 2.1.1.1'!X37&gt;='Раздел 2.1.1.1'!X38,0,1)</f>
        <v>0</v>
      </c>
    </row>
    <row r="365" spans="1:8" x14ac:dyDescent="0.2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2236</v>
      </c>
      <c r="H365" s="6">
        <f>IF('Раздел 2.1.1.1'!Y37&gt;='Раздел 2.1.1.1'!Y38,0,1)</f>
        <v>0</v>
      </c>
    </row>
    <row r="366" spans="1:8" x14ac:dyDescent="0.2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2237</v>
      </c>
      <c r="H366" s="6">
        <f>IF('Раздел 2.1.1.1'!Z37&gt;='Раздел 2.1.1.1'!Z38,0,1)</f>
        <v>0</v>
      </c>
    </row>
    <row r="367" spans="1:8" x14ac:dyDescent="0.2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2238</v>
      </c>
      <c r="H367" s="6">
        <f>IF('Раздел 2.1.1.1'!AA37&gt;='Раздел 2.1.1.1'!AA38,0,1)</f>
        <v>0</v>
      </c>
    </row>
    <row r="368" spans="1:8" x14ac:dyDescent="0.2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2239</v>
      </c>
      <c r="H368" s="6">
        <f>IF('Раздел 2.1.1.1'!AB37&gt;='Раздел 2.1.1.1'!AB38,0,1)</f>
        <v>0</v>
      </c>
    </row>
    <row r="369" spans="1:8" x14ac:dyDescent="0.2">
      <c r="A369" s="6">
        <f t="shared" si="6"/>
        <v>609562</v>
      </c>
      <c r="B369" s="6">
        <v>5</v>
      </c>
      <c r="C369" s="109">
        <v>9</v>
      </c>
      <c r="D369" s="109">
        <v>135</v>
      </c>
      <c r="E369" s="109" t="s">
        <v>2240</v>
      </c>
      <c r="F369" s="109"/>
      <c r="G369" s="109"/>
      <c r="H369" s="109">
        <f>IF('Раздел 2.1.1.1'!AC37&gt;='Раздел 2.1.1.1'!AC38,0,1)</f>
        <v>0</v>
      </c>
    </row>
    <row r="370" spans="1:8" x14ac:dyDescent="0.2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15013</v>
      </c>
      <c r="F370" s="7"/>
      <c r="G370" s="7"/>
      <c r="H370" s="6">
        <f>IF('Раздел 2.1.1.1'!P37&gt;='Раздел 2.1.1.1'!P39,0,1)</f>
        <v>0</v>
      </c>
    </row>
    <row r="371" spans="1:8" x14ac:dyDescent="0.2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2241</v>
      </c>
      <c r="F371" s="7"/>
      <c r="G371" s="7"/>
      <c r="H371" s="6">
        <f>IF('Раздел 2.1.1.1'!Q37&gt;='Раздел 2.1.1.1'!Q39,0,1)</f>
        <v>0</v>
      </c>
    </row>
    <row r="372" spans="1:8" x14ac:dyDescent="0.2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2242</v>
      </c>
      <c r="F372" s="7"/>
      <c r="G372" s="7"/>
      <c r="H372" s="6">
        <f>IF('Раздел 2.1.1.1'!R37&gt;='Раздел 2.1.1.1'!R39,0,1)</f>
        <v>0</v>
      </c>
    </row>
    <row r="373" spans="1:8" x14ac:dyDescent="0.2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2243</v>
      </c>
      <c r="F373" s="7"/>
      <c r="G373" s="7"/>
      <c r="H373" s="6">
        <f>IF('Раздел 2.1.1.1'!S37&gt;='Раздел 2.1.1.1'!S39,0,1)</f>
        <v>0</v>
      </c>
    </row>
    <row r="374" spans="1:8" x14ac:dyDescent="0.2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2244</v>
      </c>
      <c r="F374" s="7"/>
      <c r="G374" s="7"/>
      <c r="H374" s="6">
        <f>IF('Раздел 2.1.1.1'!T37&gt;='Раздел 2.1.1.1'!T39,0,1)</f>
        <v>0</v>
      </c>
    </row>
    <row r="375" spans="1:8" x14ac:dyDescent="0.2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2245</v>
      </c>
      <c r="F375" s="7"/>
      <c r="G375" s="7"/>
      <c r="H375" s="6">
        <f>IF('Раздел 2.1.1.1'!U37&gt;='Раздел 2.1.1.1'!U39,0,1)</f>
        <v>0</v>
      </c>
    </row>
    <row r="376" spans="1:8" x14ac:dyDescent="0.2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2246</v>
      </c>
      <c r="F376" s="7"/>
      <c r="G376" s="7"/>
      <c r="H376" s="6">
        <f>IF('Раздел 2.1.1.1'!V37&gt;='Раздел 2.1.1.1'!V39,0,1)</f>
        <v>0</v>
      </c>
    </row>
    <row r="377" spans="1:8" x14ac:dyDescent="0.2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2247</v>
      </c>
      <c r="F377" s="7"/>
      <c r="G377" s="7"/>
      <c r="H377" s="6">
        <f>IF('Раздел 2.1.1.1'!W37&gt;='Раздел 2.1.1.1'!W39,0,1)</f>
        <v>0</v>
      </c>
    </row>
    <row r="378" spans="1:8" x14ac:dyDescent="0.2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3028</v>
      </c>
      <c r="F378" s="7"/>
      <c r="G378" s="7"/>
      <c r="H378" s="6">
        <f>IF('Раздел 2.1.1.1'!X37&gt;='Раздел 2.1.1.1'!X39,0,1)</f>
        <v>0</v>
      </c>
    </row>
    <row r="379" spans="1:8" x14ac:dyDescent="0.2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3029</v>
      </c>
      <c r="F379" s="7"/>
      <c r="G379" s="7"/>
      <c r="H379" s="6">
        <f>IF('Раздел 2.1.1.1'!Y37&gt;='Раздел 2.1.1.1'!Y39,0,1)</f>
        <v>0</v>
      </c>
    </row>
    <row r="380" spans="1:8" x14ac:dyDescent="0.2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3030</v>
      </c>
      <c r="F380" s="7"/>
      <c r="G380" s="7"/>
      <c r="H380" s="6">
        <f>IF('Раздел 2.1.1.1'!Z37&gt;='Раздел 2.1.1.1'!Z39,0,1)</f>
        <v>0</v>
      </c>
    </row>
    <row r="381" spans="1:8" x14ac:dyDescent="0.2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3031</v>
      </c>
      <c r="F381" s="7"/>
      <c r="G381" s="7"/>
      <c r="H381" s="6">
        <f>IF('Раздел 2.1.1.1'!AA37&gt;='Раздел 2.1.1.1'!AA39,0,1)</f>
        <v>0</v>
      </c>
    </row>
    <row r="382" spans="1:8" x14ac:dyDescent="0.2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3032</v>
      </c>
      <c r="F382" s="7"/>
      <c r="G382" s="7"/>
      <c r="H382" s="6">
        <f>IF('Раздел 2.1.1.1'!AB37&gt;='Раздел 2.1.1.1'!AB39,0,1)</f>
        <v>0</v>
      </c>
    </row>
    <row r="383" spans="1:8" x14ac:dyDescent="0.2">
      <c r="A383" s="6">
        <f t="shared" si="6"/>
        <v>609562</v>
      </c>
      <c r="B383" s="6">
        <v>5</v>
      </c>
      <c r="C383" s="109">
        <v>10</v>
      </c>
      <c r="D383" s="109">
        <v>149</v>
      </c>
      <c r="E383" s="109" t="s">
        <v>3033</v>
      </c>
      <c r="F383" s="109"/>
      <c r="G383" s="109"/>
      <c r="H383" s="109">
        <f>IF('Раздел 2.1.1.1'!AC37&gt;='Раздел 2.1.1.1'!AC39,0,1)</f>
        <v>0</v>
      </c>
    </row>
    <row r="384" spans="1:8" x14ac:dyDescent="0.2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15014</v>
      </c>
      <c r="H384" s="6">
        <f>IF('Раздел 2.1.1.1'!P42&gt;='Раздел 2.1.1.1'!P43,0,1)</f>
        <v>0</v>
      </c>
    </row>
    <row r="385" spans="1:8" x14ac:dyDescent="0.2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3034</v>
      </c>
      <c r="H385" s="6">
        <f>IF('Раздел 2.1.1.1'!Q42&gt;='Раздел 2.1.1.1'!Q43,0,1)</f>
        <v>0</v>
      </c>
    </row>
    <row r="386" spans="1:8" x14ac:dyDescent="0.2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3035</v>
      </c>
      <c r="H386" s="6">
        <f>IF('Раздел 2.1.1.1'!R42&gt;='Раздел 2.1.1.1'!R43,0,1)</f>
        <v>0</v>
      </c>
    </row>
    <row r="387" spans="1:8" x14ac:dyDescent="0.2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3036</v>
      </c>
      <c r="H387" s="6">
        <f>IF('Раздел 2.1.1.1'!S42&gt;='Раздел 2.1.1.1'!S43,0,1)</f>
        <v>0</v>
      </c>
    </row>
    <row r="388" spans="1:8" x14ac:dyDescent="0.2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3037</v>
      </c>
      <c r="H388" s="6">
        <f>IF('Раздел 2.1.1.1'!T42&gt;='Раздел 2.1.1.1'!T43,0,1)</f>
        <v>0</v>
      </c>
    </row>
    <row r="389" spans="1:8" x14ac:dyDescent="0.2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3038</v>
      </c>
      <c r="H389" s="6">
        <f>IF('Раздел 2.1.1.1'!U42&gt;='Раздел 2.1.1.1'!U43,0,1)</f>
        <v>0</v>
      </c>
    </row>
    <row r="390" spans="1:8" x14ac:dyDescent="0.2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3039</v>
      </c>
      <c r="H390" s="6">
        <f>IF('Раздел 2.1.1.1'!V42&gt;='Раздел 2.1.1.1'!V43,0,1)</f>
        <v>0</v>
      </c>
    </row>
    <row r="391" spans="1:8" x14ac:dyDescent="0.2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3040</v>
      </c>
      <c r="H391" s="6">
        <f>IF('Раздел 2.1.1.1'!W42&gt;='Раздел 2.1.1.1'!W43,0,1)</f>
        <v>0</v>
      </c>
    </row>
    <row r="392" spans="1:8" x14ac:dyDescent="0.2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3041</v>
      </c>
      <c r="H392" s="6">
        <f>IF('Раздел 2.1.1.1'!X42&gt;='Раздел 2.1.1.1'!X43,0,1)</f>
        <v>0</v>
      </c>
    </row>
    <row r="393" spans="1:8" x14ac:dyDescent="0.2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3123</v>
      </c>
      <c r="H393" s="6">
        <f>IF('Раздел 2.1.1.1'!Y42&gt;='Раздел 2.1.1.1'!Y43,0,1)</f>
        <v>0</v>
      </c>
    </row>
    <row r="394" spans="1:8" x14ac:dyDescent="0.2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3124</v>
      </c>
      <c r="H394" s="6">
        <f>IF('Раздел 2.1.1.1'!Z42&gt;='Раздел 2.1.1.1'!Z43,0,1)</f>
        <v>0</v>
      </c>
    </row>
    <row r="395" spans="1:8" x14ac:dyDescent="0.2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3125</v>
      </c>
      <c r="H395" s="6">
        <f>IF('Раздел 2.1.1.1'!AA42&gt;='Раздел 2.1.1.1'!AA43,0,1)</f>
        <v>0</v>
      </c>
    </row>
    <row r="396" spans="1:8" x14ac:dyDescent="0.2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3126</v>
      </c>
      <c r="H396" s="6">
        <f>IF('Раздел 2.1.1.1'!AB42&gt;='Раздел 2.1.1.1'!AB43,0,1)</f>
        <v>0</v>
      </c>
    </row>
    <row r="397" spans="1:8" x14ac:dyDescent="0.2">
      <c r="A397" s="6">
        <f t="shared" si="6"/>
        <v>609562</v>
      </c>
      <c r="B397" s="6">
        <v>5</v>
      </c>
      <c r="C397" s="109">
        <v>11</v>
      </c>
      <c r="D397" s="109">
        <v>163</v>
      </c>
      <c r="E397" s="109" t="s">
        <v>2322</v>
      </c>
      <c r="F397" s="109"/>
      <c r="G397" s="109"/>
      <c r="H397" s="109">
        <f>IF('Раздел 2.1.1.1'!AC42&gt;='Раздел 2.1.1.1'!AC43,0,1)</f>
        <v>0</v>
      </c>
    </row>
    <row r="398" spans="1:8" x14ac:dyDescent="0.2">
      <c r="A398" s="122">
        <f t="shared" si="6"/>
        <v>609562</v>
      </c>
      <c r="B398" s="122">
        <v>5</v>
      </c>
      <c r="C398" s="123">
        <v>12</v>
      </c>
      <c r="D398" s="123">
        <v>164</v>
      </c>
      <c r="E398" s="122" t="s">
        <v>19633</v>
      </c>
      <c r="F398" s="123"/>
      <c r="G398" s="123"/>
      <c r="H398" s="123">
        <f>IF('Раздел 2.1.1.1'!P30&gt;='Раздел 2.1.1.1'!P42,0,1)</f>
        <v>0</v>
      </c>
    </row>
    <row r="399" spans="1:8" x14ac:dyDescent="0.2">
      <c r="A399" s="122">
        <f t="shared" si="6"/>
        <v>609562</v>
      </c>
      <c r="B399" s="122">
        <v>5</v>
      </c>
      <c r="C399" s="123">
        <v>12</v>
      </c>
      <c r="D399" s="123">
        <v>165</v>
      </c>
      <c r="E399" s="122" t="s">
        <v>2323</v>
      </c>
      <c r="F399" s="123"/>
      <c r="G399" s="123"/>
      <c r="H399" s="123">
        <f>IF('Раздел 2.1.1.1'!Q30&gt;='Раздел 2.1.1.1'!Q42,0,1)</f>
        <v>0</v>
      </c>
    </row>
    <row r="400" spans="1:8" x14ac:dyDescent="0.2">
      <c r="A400" s="122">
        <f t="shared" si="6"/>
        <v>609562</v>
      </c>
      <c r="B400" s="122">
        <v>5</v>
      </c>
      <c r="C400" s="123">
        <v>12</v>
      </c>
      <c r="D400" s="123">
        <v>166</v>
      </c>
      <c r="E400" s="122" t="s">
        <v>2324</v>
      </c>
      <c r="F400" s="123"/>
      <c r="G400" s="123"/>
      <c r="H400" s="123">
        <f>IF('Раздел 2.1.1.1'!R30&gt;='Раздел 2.1.1.1'!R42,0,1)</f>
        <v>0</v>
      </c>
    </row>
    <row r="401" spans="1:14" x14ac:dyDescent="0.2">
      <c r="A401" s="122">
        <f t="shared" si="6"/>
        <v>609562</v>
      </c>
      <c r="B401" s="122">
        <v>5</v>
      </c>
      <c r="C401" s="123">
        <v>12</v>
      </c>
      <c r="D401" s="123">
        <v>167</v>
      </c>
      <c r="E401" s="122" t="s">
        <v>2325</v>
      </c>
      <c r="F401" s="123"/>
      <c r="G401" s="123"/>
      <c r="H401" s="123">
        <f>IF('Раздел 2.1.1.1'!S30&gt;='Раздел 2.1.1.1'!S42,0,1)</f>
        <v>0</v>
      </c>
    </row>
    <row r="402" spans="1:14" x14ac:dyDescent="0.2">
      <c r="A402" s="122">
        <f t="shared" si="6"/>
        <v>609562</v>
      </c>
      <c r="B402" s="122">
        <v>5</v>
      </c>
      <c r="C402" s="123">
        <v>12</v>
      </c>
      <c r="D402" s="123">
        <v>168</v>
      </c>
      <c r="E402" s="122" t="s">
        <v>2326</v>
      </c>
      <c r="F402" s="123"/>
      <c r="G402" s="123"/>
      <c r="H402" s="123">
        <f>IF('Раздел 2.1.1.1'!T30&gt;='Раздел 2.1.1.1'!T42,0,1)</f>
        <v>0</v>
      </c>
    </row>
    <row r="403" spans="1:14" x14ac:dyDescent="0.2">
      <c r="A403" s="122">
        <f t="shared" si="6"/>
        <v>609562</v>
      </c>
      <c r="B403" s="122">
        <v>5</v>
      </c>
      <c r="C403" s="123">
        <v>12</v>
      </c>
      <c r="D403" s="123">
        <v>169</v>
      </c>
      <c r="E403" s="122" t="s">
        <v>2327</v>
      </c>
      <c r="F403" s="123"/>
      <c r="G403" s="123"/>
      <c r="H403" s="123">
        <f>IF('Раздел 2.1.1.1'!U30&gt;='Раздел 2.1.1.1'!U42,0,1)</f>
        <v>0</v>
      </c>
    </row>
    <row r="404" spans="1:14" x14ac:dyDescent="0.2">
      <c r="A404" s="122">
        <f t="shared" si="6"/>
        <v>609562</v>
      </c>
      <c r="B404" s="122">
        <v>5</v>
      </c>
      <c r="C404" s="123">
        <v>12</v>
      </c>
      <c r="D404" s="123">
        <v>170</v>
      </c>
      <c r="E404" s="122" t="s">
        <v>2328</v>
      </c>
      <c r="F404" s="123"/>
      <c r="G404" s="123"/>
      <c r="H404" s="123">
        <f>IF('Раздел 2.1.1.1'!V30&gt;='Раздел 2.1.1.1'!V42,0,1)</f>
        <v>0</v>
      </c>
    </row>
    <row r="405" spans="1:14" x14ac:dyDescent="0.2">
      <c r="A405" s="122">
        <f t="shared" si="6"/>
        <v>609562</v>
      </c>
      <c r="B405" s="122">
        <v>5</v>
      </c>
      <c r="C405" s="123">
        <v>12</v>
      </c>
      <c r="D405" s="123">
        <v>171</v>
      </c>
      <c r="E405" s="122" t="s">
        <v>2332</v>
      </c>
      <c r="F405" s="123"/>
      <c r="G405" s="123"/>
      <c r="H405" s="123">
        <f>IF('Раздел 2.1.1.1'!W30&gt;='Раздел 2.1.1.1'!W42,0,1)</f>
        <v>0</v>
      </c>
    </row>
    <row r="406" spans="1:14" x14ac:dyDescent="0.2">
      <c r="A406" s="122">
        <f t="shared" si="6"/>
        <v>609562</v>
      </c>
      <c r="B406" s="122">
        <v>5</v>
      </c>
      <c r="C406" s="123">
        <v>12</v>
      </c>
      <c r="D406" s="123">
        <v>172</v>
      </c>
      <c r="E406" s="122" t="s">
        <v>2333</v>
      </c>
      <c r="F406" s="123"/>
      <c r="G406" s="123"/>
      <c r="H406" s="123">
        <f>IF('Раздел 2.1.1.1'!X30&gt;='Раздел 2.1.1.1'!X42,0,1)</f>
        <v>0</v>
      </c>
    </row>
    <row r="407" spans="1:14" x14ac:dyDescent="0.2">
      <c r="A407" s="122">
        <f t="shared" si="6"/>
        <v>609562</v>
      </c>
      <c r="B407" s="122">
        <v>5</v>
      </c>
      <c r="C407" s="123">
        <v>12</v>
      </c>
      <c r="D407" s="123">
        <v>173</v>
      </c>
      <c r="E407" s="122" t="s">
        <v>2334</v>
      </c>
      <c r="F407" s="123"/>
      <c r="G407" s="123"/>
      <c r="H407" s="123">
        <f>IF('Раздел 2.1.1.1'!Y30&gt;='Раздел 2.1.1.1'!Y42,0,1)</f>
        <v>0</v>
      </c>
    </row>
    <row r="408" spans="1:14" x14ac:dyDescent="0.2">
      <c r="A408" s="122">
        <f t="shared" si="6"/>
        <v>609562</v>
      </c>
      <c r="B408" s="122">
        <v>5</v>
      </c>
      <c r="C408" s="123">
        <v>12</v>
      </c>
      <c r="D408" s="123">
        <v>174</v>
      </c>
      <c r="E408" s="122" t="s">
        <v>2335</v>
      </c>
      <c r="F408" s="123"/>
      <c r="G408" s="123"/>
      <c r="H408" s="123">
        <f>IF('Раздел 2.1.1.1'!Z30&gt;='Раздел 2.1.1.1'!Z42,0,1)</f>
        <v>0</v>
      </c>
      <c r="M408" s="7"/>
      <c r="N408" s="7"/>
    </row>
    <row r="409" spans="1:14" x14ac:dyDescent="0.2">
      <c r="A409" s="122">
        <f t="shared" si="6"/>
        <v>609562</v>
      </c>
      <c r="B409" s="122">
        <v>5</v>
      </c>
      <c r="C409" s="123">
        <v>12</v>
      </c>
      <c r="D409" s="123">
        <v>175</v>
      </c>
      <c r="E409" s="122" t="s">
        <v>2336</v>
      </c>
      <c r="F409" s="123"/>
      <c r="G409" s="123"/>
      <c r="H409" s="123">
        <f>IF('Раздел 2.1.1.1'!AA30&gt;='Раздел 2.1.1.1'!AA42,0,1)</f>
        <v>0</v>
      </c>
    </row>
    <row r="410" spans="1:14" x14ac:dyDescent="0.2">
      <c r="A410" s="122">
        <f t="shared" si="6"/>
        <v>609562</v>
      </c>
      <c r="B410" s="122">
        <v>5</v>
      </c>
      <c r="C410" s="123">
        <v>12</v>
      </c>
      <c r="D410" s="123">
        <v>176</v>
      </c>
      <c r="E410" s="122" t="s">
        <v>2337</v>
      </c>
      <c r="F410" s="123"/>
      <c r="G410" s="123"/>
      <c r="H410" s="123">
        <f>IF('Раздел 2.1.1.1'!AB30&gt;='Раздел 2.1.1.1'!AB42,0,1)</f>
        <v>0</v>
      </c>
    </row>
    <row r="411" spans="1:14" x14ac:dyDescent="0.2">
      <c r="A411" s="122">
        <f t="shared" si="6"/>
        <v>609562</v>
      </c>
      <c r="B411" s="122">
        <v>5</v>
      </c>
      <c r="C411" s="124">
        <v>12</v>
      </c>
      <c r="D411" s="124">
        <v>177</v>
      </c>
      <c r="E411" s="124" t="s">
        <v>2338</v>
      </c>
      <c r="F411" s="124"/>
      <c r="G411" s="124"/>
      <c r="H411" s="124">
        <f>IF('Раздел 2.1.1.1'!AC30&gt;='Раздел 2.1.1.1'!AC42,0,1)</f>
        <v>0</v>
      </c>
    </row>
    <row r="412" spans="1:14" x14ac:dyDescent="0.2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2339</v>
      </c>
      <c r="F412" s="7"/>
      <c r="G412" s="7"/>
      <c r="H412" s="7">
        <f>IF('Раздел 2.1.1.1'!P34&gt;='Раздел 2.1.1.1'!P43,0,1)</f>
        <v>0</v>
      </c>
    </row>
    <row r="413" spans="1:14" x14ac:dyDescent="0.2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2340</v>
      </c>
      <c r="F413" s="7"/>
      <c r="G413" s="7"/>
      <c r="H413" s="7">
        <f>IF('Раздел 2.1.1.1'!Q34&gt;='Раздел 2.1.1.1'!Q43,0,1)</f>
        <v>0</v>
      </c>
    </row>
    <row r="414" spans="1:14" x14ac:dyDescent="0.2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2341</v>
      </c>
      <c r="F414" s="7"/>
      <c r="G414" s="7"/>
      <c r="H414" s="7">
        <f>IF('Раздел 2.1.1.1'!R34&gt;='Раздел 2.1.1.1'!R43,0,1)</f>
        <v>0</v>
      </c>
    </row>
    <row r="415" spans="1:14" x14ac:dyDescent="0.2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2342</v>
      </c>
      <c r="F415" s="7"/>
      <c r="G415" s="7"/>
      <c r="H415" s="7">
        <f>IF('Раздел 2.1.1.1'!S34&gt;='Раздел 2.1.1.1'!S43,0,1)</f>
        <v>0</v>
      </c>
    </row>
    <row r="416" spans="1:14" x14ac:dyDescent="0.2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3134</v>
      </c>
      <c r="F416" s="7"/>
      <c r="G416" s="7"/>
      <c r="H416" s="7">
        <f>IF('Раздел 2.1.1.1'!T34&gt;='Раздел 2.1.1.1'!T43,0,1)</f>
        <v>0</v>
      </c>
    </row>
    <row r="417" spans="1:16" x14ac:dyDescent="0.2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3135</v>
      </c>
      <c r="F417" s="7"/>
      <c r="G417" s="7"/>
      <c r="H417" s="7">
        <f>IF('Раздел 2.1.1.1'!U34&gt;='Раздел 2.1.1.1'!U43,0,1)</f>
        <v>0</v>
      </c>
    </row>
    <row r="418" spans="1:16" x14ac:dyDescent="0.2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3136</v>
      </c>
      <c r="F418" s="7"/>
      <c r="G418" s="7"/>
      <c r="H418" s="7">
        <f>IF('Раздел 2.1.1.1'!V34&gt;='Раздел 2.1.1.1'!V43,0,1)</f>
        <v>0</v>
      </c>
    </row>
    <row r="419" spans="1:16" x14ac:dyDescent="0.2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3137</v>
      </c>
      <c r="F419" s="7"/>
      <c r="G419" s="7"/>
      <c r="H419" s="7">
        <f>IF('Раздел 2.1.1.1'!W34&gt;='Раздел 2.1.1.1'!W43,0,1)</f>
        <v>0</v>
      </c>
    </row>
    <row r="420" spans="1:16" x14ac:dyDescent="0.2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3138</v>
      </c>
      <c r="F420" s="7"/>
      <c r="G420" s="7"/>
      <c r="H420" s="7">
        <f>IF('Раздел 2.1.1.1'!X34&gt;='Раздел 2.1.1.1'!X43,0,1)</f>
        <v>0</v>
      </c>
    </row>
    <row r="421" spans="1:16" x14ac:dyDescent="0.2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3139</v>
      </c>
      <c r="F421" s="7"/>
      <c r="G421" s="7"/>
      <c r="H421" s="7">
        <f>IF('Раздел 2.1.1.1'!Y34&gt;='Раздел 2.1.1.1'!Y43,0,1)</f>
        <v>0</v>
      </c>
    </row>
    <row r="422" spans="1:16" x14ac:dyDescent="0.2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3140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 x14ac:dyDescent="0.2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3141</v>
      </c>
      <c r="F423" s="7"/>
      <c r="G423" s="7"/>
      <c r="H423" s="7">
        <f>IF('Раздел 2.1.1.1'!AA34&gt;='Раздел 2.1.1.1'!AA43,0,1)</f>
        <v>0</v>
      </c>
    </row>
    <row r="424" spans="1:16" x14ac:dyDescent="0.2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3142</v>
      </c>
      <c r="F424" s="7"/>
      <c r="G424" s="7"/>
      <c r="H424" s="7">
        <f>IF('Раздел 2.1.1.1'!AB34&gt;='Раздел 2.1.1.1'!AB43,0,1)</f>
        <v>0</v>
      </c>
    </row>
    <row r="425" spans="1:16" x14ac:dyDescent="0.2">
      <c r="A425" s="6">
        <f t="shared" si="6"/>
        <v>609562</v>
      </c>
      <c r="B425" s="6">
        <v>5</v>
      </c>
      <c r="C425" s="109">
        <v>13</v>
      </c>
      <c r="D425" s="109">
        <v>191</v>
      </c>
      <c r="E425" s="109" t="s">
        <v>3143</v>
      </c>
      <c r="F425" s="109"/>
      <c r="G425" s="109"/>
      <c r="H425" s="109">
        <f>IF('Раздел 2.1.1.1'!AC34&gt;='Раздел 2.1.1.1'!AC43,0,1)</f>
        <v>0</v>
      </c>
    </row>
    <row r="426" spans="1:16" x14ac:dyDescent="0.2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21316</v>
      </c>
      <c r="F426" s="7"/>
      <c r="G426" s="7"/>
      <c r="H426" s="7">
        <f>IF('Раздел 2.1.1.1'!P30&gt;=SUM('Раздел 2.1.1.1'!P38:P41),0,1)</f>
        <v>0</v>
      </c>
    </row>
    <row r="427" spans="1:16" x14ac:dyDescent="0.2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21317</v>
      </c>
      <c r="F427" s="7"/>
      <c r="G427" s="7"/>
      <c r="H427" s="7">
        <f>IF('Раздел 2.1.1.1'!Q30&gt;=SUM('Раздел 2.1.1.1'!Q38:Q41),0,1)</f>
        <v>0</v>
      </c>
    </row>
    <row r="428" spans="1:16" x14ac:dyDescent="0.2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21318</v>
      </c>
      <c r="F428" s="7"/>
      <c r="G428" s="7"/>
      <c r="H428" s="7">
        <f>IF('Раздел 2.1.1.1'!R30&gt;=SUM('Раздел 2.1.1.1'!R38:R41),0,1)</f>
        <v>0</v>
      </c>
    </row>
    <row r="429" spans="1:16" x14ac:dyDescent="0.2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21319</v>
      </c>
      <c r="F429" s="7"/>
      <c r="G429" s="7"/>
      <c r="H429" s="7">
        <f>IF('Раздел 2.1.1.1'!S30&gt;=SUM('Раздел 2.1.1.1'!S38:S41),0,1)</f>
        <v>0</v>
      </c>
    </row>
    <row r="430" spans="1:16" x14ac:dyDescent="0.2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21320</v>
      </c>
      <c r="F430" s="7"/>
      <c r="G430" s="7"/>
      <c r="H430" s="7">
        <f>IF('Раздел 2.1.1.1'!T30&gt;=SUM('Раздел 2.1.1.1'!T38:T41),0,1)</f>
        <v>0</v>
      </c>
    </row>
    <row r="431" spans="1:16" x14ac:dyDescent="0.2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21321</v>
      </c>
      <c r="F431" s="7"/>
      <c r="G431" s="7"/>
      <c r="H431" s="7">
        <f>IF('Раздел 2.1.1.1'!U30&gt;=SUM('Раздел 2.1.1.1'!U38:U41),0,1)</f>
        <v>0</v>
      </c>
    </row>
    <row r="432" spans="1:16" x14ac:dyDescent="0.2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20556</v>
      </c>
      <c r="F432" s="7"/>
      <c r="G432" s="7"/>
      <c r="H432" s="7">
        <f>IF('Раздел 2.1.1.1'!V30&gt;=SUM('Раздел 2.1.1.1'!V38:V41),0,1)</f>
        <v>0</v>
      </c>
    </row>
    <row r="433" spans="1:15" x14ac:dyDescent="0.2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20557</v>
      </c>
      <c r="F433" s="7"/>
      <c r="G433" s="7"/>
      <c r="H433" s="7">
        <f>IF('Раздел 2.1.1.1'!W30&gt;=SUM('Раздел 2.1.1.1'!W38:W41),0,1)</f>
        <v>0</v>
      </c>
    </row>
    <row r="434" spans="1:15" x14ac:dyDescent="0.2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19998</v>
      </c>
      <c r="F434" s="7"/>
      <c r="G434" s="7"/>
      <c r="H434" s="7">
        <f>IF('Раздел 2.1.1.1'!X30&gt;=SUM('Раздел 2.1.1.1'!X38:X41),0,1)</f>
        <v>0</v>
      </c>
    </row>
    <row r="435" spans="1:15" x14ac:dyDescent="0.2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19999</v>
      </c>
      <c r="F435" s="7"/>
      <c r="G435" s="7"/>
      <c r="H435" s="7">
        <f>IF('Раздел 2.1.1.1'!Y30&gt;=SUM('Раздел 2.1.1.1'!Y38:Y41),0,1)</f>
        <v>0</v>
      </c>
    </row>
    <row r="436" spans="1:15" x14ac:dyDescent="0.2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20000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 x14ac:dyDescent="0.2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20001</v>
      </c>
      <c r="F437" s="7"/>
      <c r="G437" s="7"/>
      <c r="H437" s="7">
        <f>IF('Раздел 2.1.1.1'!AA30&gt;=SUM('Раздел 2.1.1.1'!AA38:AA41),0,1)</f>
        <v>0</v>
      </c>
    </row>
    <row r="438" spans="1:15" x14ac:dyDescent="0.2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20002</v>
      </c>
      <c r="F438" s="7"/>
      <c r="G438" s="7"/>
      <c r="H438" s="7">
        <f>IF('Раздел 2.1.1.1'!AB30&gt;=SUM('Раздел 2.1.1.1'!AB38:AB41),0,1)</f>
        <v>0</v>
      </c>
    </row>
    <row r="439" spans="1:15" x14ac:dyDescent="0.2">
      <c r="A439" s="6">
        <f t="shared" si="6"/>
        <v>609562</v>
      </c>
      <c r="B439" s="6">
        <v>5</v>
      </c>
      <c r="C439" s="109">
        <v>14</v>
      </c>
      <c r="D439" s="109">
        <v>205</v>
      </c>
      <c r="E439" s="109" t="s">
        <v>20003</v>
      </c>
      <c r="F439" s="109"/>
      <c r="G439" s="109"/>
      <c r="H439" s="109">
        <f>IF('Раздел 2.1.1.1'!AC30&gt;=SUM('Раздел 2.1.1.1'!AC38:AC41),0,1)</f>
        <v>0</v>
      </c>
    </row>
    <row r="440" spans="1:15" x14ac:dyDescent="0.2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20004</v>
      </c>
      <c r="F440" s="7"/>
      <c r="G440" s="7"/>
      <c r="H440" s="7">
        <f>IF('Раздел 2.1.1.1'!P37&gt;=SUM('Раздел 2.1.1.1'!P38:P39),0,1)</f>
        <v>0</v>
      </c>
    </row>
    <row r="441" spans="1:15" x14ac:dyDescent="0.2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20005</v>
      </c>
      <c r="F441" s="7"/>
      <c r="G441" s="7"/>
      <c r="H441" s="7">
        <f>IF('Раздел 2.1.1.1'!Q37&gt;=SUM('Раздел 2.1.1.1'!Q38:Q39),0,1)</f>
        <v>0</v>
      </c>
    </row>
    <row r="442" spans="1:15" x14ac:dyDescent="0.2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20764</v>
      </c>
      <c r="F442" s="7"/>
      <c r="G442" s="7"/>
      <c r="H442" s="7">
        <f>IF('Раздел 2.1.1.1'!R37&gt;=SUM('Раздел 2.1.1.1'!R38:R39),0,1)</f>
        <v>0</v>
      </c>
    </row>
    <row r="443" spans="1:15" x14ac:dyDescent="0.2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20765</v>
      </c>
      <c r="F443" s="7"/>
      <c r="G443" s="7"/>
      <c r="H443" s="7">
        <f>IF('Раздел 2.1.1.1'!S37&gt;=SUM('Раздел 2.1.1.1'!S38:S39),0,1)</f>
        <v>0</v>
      </c>
    </row>
    <row r="444" spans="1:15" x14ac:dyDescent="0.2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20766</v>
      </c>
      <c r="F444" s="7"/>
      <c r="G444" s="7"/>
      <c r="H444" s="7">
        <f>IF('Раздел 2.1.1.1'!T37&gt;=SUM('Раздел 2.1.1.1'!T38:T39),0,1)</f>
        <v>0</v>
      </c>
    </row>
    <row r="445" spans="1:15" x14ac:dyDescent="0.2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20767</v>
      </c>
      <c r="F445" s="7"/>
      <c r="G445" s="7"/>
      <c r="H445" s="7">
        <f>IF('Раздел 2.1.1.1'!U37&gt;=SUM('Раздел 2.1.1.1'!U38:U39),0,1)</f>
        <v>0</v>
      </c>
    </row>
    <row r="446" spans="1:15" x14ac:dyDescent="0.2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20758</v>
      </c>
      <c r="F446" s="7"/>
      <c r="G446" s="7"/>
      <c r="H446" s="7">
        <f>IF('Раздел 2.1.1.1'!V37&gt;=SUM('Раздел 2.1.1.1'!V38:V39),0,1)</f>
        <v>0</v>
      </c>
    </row>
    <row r="447" spans="1:15" x14ac:dyDescent="0.2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20759</v>
      </c>
      <c r="F447" s="7"/>
      <c r="G447" s="7"/>
      <c r="H447" s="7">
        <f>IF('Раздел 2.1.1.1'!W37&gt;=SUM('Раздел 2.1.1.1'!W38:W39),0,1)</f>
        <v>0</v>
      </c>
    </row>
    <row r="448" spans="1:15" x14ac:dyDescent="0.2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20760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 x14ac:dyDescent="0.2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20761</v>
      </c>
      <c r="F449" s="7"/>
      <c r="G449" s="7"/>
      <c r="H449" s="7">
        <f>IF('Раздел 2.1.1.1'!Y37&gt;=SUM('Раздел 2.1.1.1'!Y38:Y39),0,1)</f>
        <v>0</v>
      </c>
    </row>
    <row r="450" spans="1:8" x14ac:dyDescent="0.2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20762</v>
      </c>
      <c r="F450" s="7"/>
      <c r="G450" s="7"/>
      <c r="H450" s="7">
        <f>IF('Раздел 2.1.1.1'!Z37&gt;=SUM('Раздел 2.1.1.1'!Z38:Z39),0,1)</f>
        <v>0</v>
      </c>
    </row>
    <row r="451" spans="1:8" x14ac:dyDescent="0.2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20763</v>
      </c>
      <c r="F451" s="7"/>
      <c r="G451" s="7"/>
      <c r="H451" s="7">
        <f>IF('Раздел 2.1.1.1'!AA37&gt;=SUM('Раздел 2.1.1.1'!AA38:AA39),0,1)</f>
        <v>0</v>
      </c>
    </row>
    <row r="452" spans="1:8" x14ac:dyDescent="0.2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21530</v>
      </c>
      <c r="F452" s="7"/>
      <c r="G452" s="7"/>
      <c r="H452" s="7">
        <f>IF('Раздел 2.1.1.1'!AB37&gt;=SUM('Раздел 2.1.1.1'!AB38:AB39),0,1)</f>
        <v>0</v>
      </c>
    </row>
    <row r="453" spans="1:8" x14ac:dyDescent="0.2">
      <c r="A453" s="6">
        <f t="shared" si="6"/>
        <v>609562</v>
      </c>
      <c r="B453" s="109">
        <v>5</v>
      </c>
      <c r="C453" s="109">
        <v>15</v>
      </c>
      <c r="D453" s="109">
        <v>219</v>
      </c>
      <c r="E453" s="109" t="s">
        <v>21531</v>
      </c>
      <c r="F453" s="109"/>
      <c r="G453" s="109"/>
      <c r="H453" s="109">
        <f>IF('Раздел 2.1.1.1'!AC37&gt;=SUM('Раздел 2.1.1.1'!AC38:AC39),0,1)</f>
        <v>0</v>
      </c>
    </row>
    <row r="454" spans="1:8" x14ac:dyDescent="0.2">
      <c r="A454" s="107">
        <f>P_3</f>
        <v>609562</v>
      </c>
      <c r="B454" s="107">
        <v>6</v>
      </c>
      <c r="C454" s="107">
        <v>0</v>
      </c>
      <c r="D454" s="107">
        <v>0</v>
      </c>
      <c r="E454" s="107" t="str">
        <f>CONCATENATE("Количество ошибок в разделе 2.1.1.2: ",H454)</f>
        <v>Количество ошибок в разделе 2.1.1.2: 0</v>
      </c>
      <c r="F454" s="107"/>
      <c r="G454" s="107"/>
      <c r="H454" s="107">
        <f>SUM(H455:H673)</f>
        <v>0</v>
      </c>
    </row>
    <row r="455" spans="1:8" x14ac:dyDescent="0.2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14831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 x14ac:dyDescent="0.2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14832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 x14ac:dyDescent="0.2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14836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 x14ac:dyDescent="0.2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14837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 x14ac:dyDescent="0.2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14838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 x14ac:dyDescent="0.2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14839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 x14ac:dyDescent="0.2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14840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 x14ac:dyDescent="0.2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14841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 x14ac:dyDescent="0.2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14842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 x14ac:dyDescent="0.2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14843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 x14ac:dyDescent="0.2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14844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 x14ac:dyDescent="0.2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14851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 x14ac:dyDescent="0.2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14852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 x14ac:dyDescent="0.2">
      <c r="A468" s="6">
        <f t="shared" si="6"/>
        <v>609562</v>
      </c>
      <c r="B468" s="6">
        <v>6</v>
      </c>
      <c r="C468" s="109">
        <v>1</v>
      </c>
      <c r="D468" s="109">
        <v>14</v>
      </c>
      <c r="E468" s="109" t="s">
        <v>14853</v>
      </c>
      <c r="F468" s="109"/>
      <c r="G468" s="109"/>
      <c r="H468" s="109">
        <f>IF('Раздел 2.1.1.2'!AC29=SUM('Раздел 2.1.1.2'!AC21,'Раздел 2.1.1.2'!AC23,'Раздел 2.1.1.2'!AC25,'Раздел 2.1.1.2'!AC27),0,1)</f>
        <v>0</v>
      </c>
    </row>
    <row r="469" spans="1:8" x14ac:dyDescent="0.2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14854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 x14ac:dyDescent="0.2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12502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 x14ac:dyDescent="0.2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12503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 x14ac:dyDescent="0.2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12504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 x14ac:dyDescent="0.2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12505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 x14ac:dyDescent="0.2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12506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 x14ac:dyDescent="0.2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12507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 x14ac:dyDescent="0.2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12508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 x14ac:dyDescent="0.2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15039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 x14ac:dyDescent="0.2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15040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 x14ac:dyDescent="0.2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15041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 x14ac:dyDescent="0.2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15018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 x14ac:dyDescent="0.2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13749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 x14ac:dyDescent="0.2">
      <c r="A482" s="6">
        <f t="shared" si="6"/>
        <v>609562</v>
      </c>
      <c r="B482" s="6">
        <v>6</v>
      </c>
      <c r="C482" s="109">
        <v>2</v>
      </c>
      <c r="D482" s="109">
        <v>28</v>
      </c>
      <c r="E482" s="109" t="s">
        <v>13750</v>
      </c>
      <c r="F482" s="109"/>
      <c r="G482" s="109"/>
      <c r="H482" s="109">
        <f>IF('Раздел 2.1.1.2'!AC30=SUM('Раздел 2.1.1.2'!AC22,'Раздел 2.1.1.2'!AC24,'Раздел 2.1.1.2'!AC26,'Раздел 2.1.1.2'!AC28),0,1)</f>
        <v>0</v>
      </c>
    </row>
    <row r="483" spans="1:8" x14ac:dyDescent="0.2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13751</v>
      </c>
      <c r="F483" s="7"/>
      <c r="G483" s="7"/>
      <c r="H483" s="6">
        <f>IF('Раздел 2.1.1.2'!P30=SUM('Раздел 2.1.1.2'!P31:P33),0,1)</f>
        <v>0</v>
      </c>
    </row>
    <row r="484" spans="1:8" x14ac:dyDescent="0.2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13752</v>
      </c>
      <c r="F484" s="7"/>
      <c r="G484" s="7"/>
      <c r="H484" s="6">
        <f>IF('Раздел 2.1.1.2'!Q30=SUM('Раздел 2.1.1.2'!Q31:Q33),0,1)</f>
        <v>0</v>
      </c>
    </row>
    <row r="485" spans="1:8" x14ac:dyDescent="0.2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13753</v>
      </c>
      <c r="F485" s="7"/>
      <c r="G485" s="7"/>
      <c r="H485" s="6">
        <f>IF('Раздел 2.1.1.2'!R30=SUM('Раздел 2.1.1.2'!R31:R33),0,1)</f>
        <v>0</v>
      </c>
    </row>
    <row r="486" spans="1:8" x14ac:dyDescent="0.2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13754</v>
      </c>
      <c r="F486" s="7"/>
      <c r="G486" s="7"/>
      <c r="H486" s="6">
        <f>IF('Раздел 2.1.1.2'!S30=SUM('Раздел 2.1.1.2'!S31:S33),0,1)</f>
        <v>0</v>
      </c>
    </row>
    <row r="487" spans="1:8" x14ac:dyDescent="0.2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13755</v>
      </c>
      <c r="F487" s="7"/>
      <c r="G487" s="7"/>
      <c r="H487" s="6">
        <f>IF('Раздел 2.1.1.2'!T30=SUM('Раздел 2.1.1.2'!T31:T33),0,1)</f>
        <v>0</v>
      </c>
    </row>
    <row r="488" spans="1:8" x14ac:dyDescent="0.2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12264</v>
      </c>
      <c r="F488" s="7"/>
      <c r="G488" s="7"/>
      <c r="H488" s="6">
        <f>IF('Раздел 2.1.1.2'!U30=SUM('Раздел 2.1.1.2'!U31:U33),0,1)</f>
        <v>0</v>
      </c>
    </row>
    <row r="489" spans="1:8" x14ac:dyDescent="0.2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12265</v>
      </c>
      <c r="F489" s="7"/>
      <c r="G489" s="7"/>
      <c r="H489" s="6">
        <f>IF('Раздел 2.1.1.2'!V30=SUM('Раздел 2.1.1.2'!V31:V33),0,1)</f>
        <v>0</v>
      </c>
    </row>
    <row r="490" spans="1:8" x14ac:dyDescent="0.2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12266</v>
      </c>
      <c r="F490" s="7"/>
      <c r="G490" s="7"/>
      <c r="H490" s="6">
        <f>IF('Раздел 2.1.1.2'!W30=SUM('Раздел 2.1.1.2'!W31:W33),0,1)</f>
        <v>0</v>
      </c>
    </row>
    <row r="491" spans="1:8" x14ac:dyDescent="0.2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12267</v>
      </c>
      <c r="F491" s="7"/>
      <c r="G491" s="7"/>
      <c r="H491" s="6">
        <f>IF('Раздел 2.1.1.2'!X30=SUM('Раздел 2.1.1.2'!X31:X33),0,1)</f>
        <v>0</v>
      </c>
    </row>
    <row r="492" spans="1:8" x14ac:dyDescent="0.2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12268</v>
      </c>
      <c r="F492" s="7"/>
      <c r="G492" s="7"/>
      <c r="H492" s="6">
        <f>IF('Раздел 2.1.1.2'!Y30=SUM('Раздел 2.1.1.2'!Y31:Y33),0,1)</f>
        <v>0</v>
      </c>
    </row>
    <row r="493" spans="1:8" x14ac:dyDescent="0.2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12269</v>
      </c>
      <c r="F493" s="7"/>
      <c r="G493" s="7"/>
      <c r="H493" s="6">
        <f>IF('Раздел 2.1.1.2'!Z30=SUM('Раздел 2.1.1.2'!Z31:Z33),0,1)</f>
        <v>0</v>
      </c>
    </row>
    <row r="494" spans="1:8" x14ac:dyDescent="0.2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12270</v>
      </c>
      <c r="F494" s="7"/>
      <c r="G494" s="7"/>
      <c r="H494" s="6">
        <f>IF('Раздел 2.1.1.2'!AA30=SUM('Раздел 2.1.1.2'!AA31:AA33),0,1)</f>
        <v>0</v>
      </c>
    </row>
    <row r="495" spans="1:8" x14ac:dyDescent="0.2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14856</v>
      </c>
      <c r="F495" s="7"/>
      <c r="G495" s="7"/>
      <c r="H495" s="6">
        <f>IF('Раздел 2.1.1.2'!AB30=SUM('Раздел 2.1.1.2'!AB31:AB33),0,1)</f>
        <v>0</v>
      </c>
    </row>
    <row r="496" spans="1:8" x14ac:dyDescent="0.2">
      <c r="A496" s="6">
        <f t="shared" si="7"/>
        <v>609562</v>
      </c>
      <c r="B496" s="6">
        <v>6</v>
      </c>
      <c r="C496" s="109">
        <v>3</v>
      </c>
      <c r="D496" s="109">
        <v>42</v>
      </c>
      <c r="E496" s="109" t="s">
        <v>14857</v>
      </c>
      <c r="F496" s="109"/>
      <c r="G496" s="109"/>
      <c r="H496" s="109">
        <f>IF('Раздел 2.1.1.2'!AC30=SUM('Раздел 2.1.1.2'!AC31:AC33),0,1)</f>
        <v>0</v>
      </c>
    </row>
    <row r="497" spans="1:8" x14ac:dyDescent="0.2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14858</v>
      </c>
      <c r="F497" s="7"/>
      <c r="G497" s="7"/>
      <c r="H497" s="6">
        <f>IF('Раздел 2.1.1.2'!P21=SUM('Раздел 2.1.1.2'!Q21:AC21),0,1)</f>
        <v>0</v>
      </c>
    </row>
    <row r="498" spans="1:8" x14ac:dyDescent="0.2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14859</v>
      </c>
      <c r="F498" s="7"/>
      <c r="G498" s="7"/>
      <c r="H498" s="6">
        <f>IF('Раздел 2.1.1.2'!P22=SUM('Раздел 2.1.1.2'!Q22:AC22),0,1)</f>
        <v>0</v>
      </c>
    </row>
    <row r="499" spans="1:8" x14ac:dyDescent="0.2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14860</v>
      </c>
      <c r="F499" s="7"/>
      <c r="G499" s="7"/>
      <c r="H499" s="6">
        <f>IF('Раздел 2.1.1.2'!P23=SUM('Раздел 2.1.1.2'!Q23:AC23),0,1)</f>
        <v>0</v>
      </c>
    </row>
    <row r="500" spans="1:8" x14ac:dyDescent="0.2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14861</v>
      </c>
      <c r="F500" s="7"/>
      <c r="G500" s="7"/>
      <c r="H500" s="6">
        <f>IF('Раздел 2.1.1.2'!P24=SUM('Раздел 2.1.1.2'!Q24:AC24),0,1)</f>
        <v>0</v>
      </c>
    </row>
    <row r="501" spans="1:8" x14ac:dyDescent="0.2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13530</v>
      </c>
      <c r="F501" s="7"/>
      <c r="G501" s="7"/>
      <c r="H501" s="6">
        <f>IF('Раздел 2.1.1.2'!P25=SUM('Раздел 2.1.1.2'!Q25:AC25),0,1)</f>
        <v>0</v>
      </c>
    </row>
    <row r="502" spans="1:8" x14ac:dyDescent="0.2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13531</v>
      </c>
      <c r="F502" s="7"/>
      <c r="G502" s="7"/>
      <c r="H502" s="6">
        <f>IF('Раздел 2.1.1.2'!P26=SUM('Раздел 2.1.1.2'!Q26:AC26),0,1)</f>
        <v>0</v>
      </c>
    </row>
    <row r="503" spans="1:8" x14ac:dyDescent="0.2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13532</v>
      </c>
      <c r="F503" s="7"/>
      <c r="G503" s="7"/>
      <c r="H503" s="6">
        <f>IF('Раздел 2.1.1.2'!P27=SUM('Раздел 2.1.1.2'!Q27:AC27),0,1)</f>
        <v>0</v>
      </c>
    </row>
    <row r="504" spans="1:8" x14ac:dyDescent="0.2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13533</v>
      </c>
      <c r="F504" s="7"/>
      <c r="G504" s="7"/>
      <c r="H504" s="6">
        <f>IF('Раздел 2.1.1.2'!P28=SUM('Раздел 2.1.1.2'!Q28:AC28),0,1)</f>
        <v>0</v>
      </c>
    </row>
    <row r="505" spans="1:8" x14ac:dyDescent="0.2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13555</v>
      </c>
      <c r="F505" s="7"/>
      <c r="G505" s="7"/>
      <c r="H505" s="6">
        <f>IF('Раздел 2.1.1.2'!P29=SUM('Раздел 2.1.1.2'!Q29:AC29),0,1)</f>
        <v>0</v>
      </c>
    </row>
    <row r="506" spans="1:8" x14ac:dyDescent="0.2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13556</v>
      </c>
      <c r="F506" s="7"/>
      <c r="G506" s="7"/>
      <c r="H506" s="6">
        <f>IF('Раздел 2.1.1.2'!P30=SUM('Раздел 2.1.1.2'!Q30:AC30),0,1)</f>
        <v>0</v>
      </c>
    </row>
    <row r="507" spans="1:8" x14ac:dyDescent="0.2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13557</v>
      </c>
      <c r="F507" s="7"/>
      <c r="G507" s="7"/>
      <c r="H507" s="6">
        <f>IF('Раздел 2.1.1.2'!P31=SUM('Раздел 2.1.1.2'!Q31:AC31),0,1)</f>
        <v>0</v>
      </c>
    </row>
    <row r="508" spans="1:8" x14ac:dyDescent="0.2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13558</v>
      </c>
      <c r="F508" s="7"/>
      <c r="G508" s="7"/>
      <c r="H508" s="6">
        <f>IF('Раздел 2.1.1.2'!P32=SUM('Раздел 2.1.1.2'!Q32:AC32),0,1)</f>
        <v>0</v>
      </c>
    </row>
    <row r="509" spans="1:8" x14ac:dyDescent="0.2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16144</v>
      </c>
      <c r="F509" s="7"/>
      <c r="G509" s="7"/>
      <c r="H509" s="6">
        <f>IF('Раздел 2.1.1.2'!P33=SUM('Раздел 2.1.1.2'!Q33:AC33),0,1)</f>
        <v>0</v>
      </c>
    </row>
    <row r="510" spans="1:8" x14ac:dyDescent="0.2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16145</v>
      </c>
      <c r="F510" s="7"/>
      <c r="G510" s="7"/>
      <c r="H510" s="6">
        <f>IF('Раздел 2.1.1.2'!P34=SUM('Раздел 2.1.1.2'!Q34:AC34),0,1)</f>
        <v>0</v>
      </c>
    </row>
    <row r="511" spans="1:8" x14ac:dyDescent="0.2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14867</v>
      </c>
      <c r="F511" s="7"/>
      <c r="G511" s="7"/>
      <c r="H511" s="6">
        <f>IF('Раздел 2.1.1.2'!P35=SUM('Раздел 2.1.1.2'!Q35:AC35),0,1)</f>
        <v>0</v>
      </c>
    </row>
    <row r="512" spans="1:8" x14ac:dyDescent="0.2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14868</v>
      </c>
      <c r="F512" s="7"/>
      <c r="G512" s="7"/>
      <c r="H512" s="6">
        <f>IF('Раздел 2.1.1.2'!P36=SUM('Раздел 2.1.1.2'!Q36:AC36),0,1)</f>
        <v>0</v>
      </c>
    </row>
    <row r="513" spans="1:8" x14ac:dyDescent="0.2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14869</v>
      </c>
      <c r="F513" s="7"/>
      <c r="G513" s="7"/>
      <c r="H513" s="6">
        <f>IF('Раздел 2.1.1.2'!P37=SUM('Раздел 2.1.1.2'!Q37:AC37),0,1)</f>
        <v>0</v>
      </c>
    </row>
    <row r="514" spans="1:8" x14ac:dyDescent="0.2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14870</v>
      </c>
      <c r="F514" s="7"/>
      <c r="G514" s="7"/>
      <c r="H514" s="6">
        <f>IF('Раздел 2.1.1.2'!P38=SUM('Раздел 2.1.1.2'!Q38:AC38),0,1)</f>
        <v>0</v>
      </c>
    </row>
    <row r="515" spans="1:8" x14ac:dyDescent="0.2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14871</v>
      </c>
      <c r="F515" s="7"/>
      <c r="G515" s="7"/>
      <c r="H515" s="6">
        <f>IF('Раздел 2.1.1.2'!P39=SUM('Раздел 2.1.1.2'!Q39:AC39),0,1)</f>
        <v>0</v>
      </c>
    </row>
    <row r="516" spans="1:8" x14ac:dyDescent="0.2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17126</v>
      </c>
      <c r="F516" s="7"/>
      <c r="G516" s="7"/>
      <c r="H516" s="6">
        <f>IF('Раздел 2.1.1.2'!P40=SUM('Раздел 2.1.1.2'!Q40:AC40),0,1)</f>
        <v>0</v>
      </c>
    </row>
    <row r="517" spans="1:8" x14ac:dyDescent="0.2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16041</v>
      </c>
      <c r="F517" s="7"/>
      <c r="G517" s="7"/>
      <c r="H517" s="6">
        <f>IF('Раздел 2.1.1.2'!P41=SUM('Раздел 2.1.1.2'!Q41:AC41),0,1)</f>
        <v>0</v>
      </c>
    </row>
    <row r="518" spans="1:8" x14ac:dyDescent="0.2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16042</v>
      </c>
      <c r="F518" s="7"/>
      <c r="G518" s="7"/>
      <c r="H518" s="6">
        <f>IF('Раздел 2.1.1.2'!P42=SUM('Раздел 2.1.1.2'!Q42:AC42),0,1)</f>
        <v>0</v>
      </c>
    </row>
    <row r="519" spans="1:8" x14ac:dyDescent="0.2">
      <c r="A519" s="6">
        <f t="shared" si="7"/>
        <v>609562</v>
      </c>
      <c r="B519" s="6">
        <v>6</v>
      </c>
      <c r="C519" s="109">
        <v>4</v>
      </c>
      <c r="D519" s="109">
        <v>65</v>
      </c>
      <c r="E519" s="109" t="s">
        <v>16043</v>
      </c>
      <c r="F519" s="109"/>
      <c r="G519" s="109"/>
      <c r="H519" s="109">
        <f>IF('Раздел 2.1.1.2'!P43=SUM('Раздел 2.1.1.2'!Q43:AC43),0,1)</f>
        <v>0</v>
      </c>
    </row>
    <row r="520" spans="1:8" x14ac:dyDescent="0.2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16044</v>
      </c>
      <c r="F520" s="7"/>
      <c r="G520" s="7"/>
      <c r="H520" s="6">
        <f>IF('Раздел 2.1.1.2'!P30&gt;='Раздел 2.1.1.2'!P34,0,1)</f>
        <v>0</v>
      </c>
    </row>
    <row r="521" spans="1:8" x14ac:dyDescent="0.2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3144</v>
      </c>
      <c r="F521" s="7"/>
      <c r="G521" s="7"/>
      <c r="H521" s="6">
        <f>IF('Раздел 2.1.1.2'!Q30&gt;='Раздел 2.1.1.2'!Q34,0,1)</f>
        <v>0</v>
      </c>
    </row>
    <row r="522" spans="1:8" x14ac:dyDescent="0.2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3148</v>
      </c>
      <c r="F522" s="7"/>
      <c r="G522" s="7"/>
      <c r="H522" s="6">
        <f>IF('Раздел 2.1.1.2'!R30&gt;='Раздел 2.1.1.2'!R34,0,1)</f>
        <v>0</v>
      </c>
    </row>
    <row r="523" spans="1:8" x14ac:dyDescent="0.2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3149</v>
      </c>
      <c r="F523" s="7"/>
      <c r="G523" s="7"/>
      <c r="H523" s="6">
        <f>IF('Раздел 2.1.1.2'!S30&gt;='Раздел 2.1.1.2'!S34,0,1)</f>
        <v>0</v>
      </c>
    </row>
    <row r="524" spans="1:8" x14ac:dyDescent="0.2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3150</v>
      </c>
      <c r="F524" s="7"/>
      <c r="G524" s="7"/>
      <c r="H524" s="6">
        <f>IF('Раздел 2.1.1.2'!T30&gt;='Раздел 2.1.1.2'!T34,0,1)</f>
        <v>0</v>
      </c>
    </row>
    <row r="525" spans="1:8" x14ac:dyDescent="0.2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3151</v>
      </c>
      <c r="F525" s="7"/>
      <c r="G525" s="7"/>
      <c r="H525" s="6">
        <f>IF('Раздел 2.1.1.2'!U30&gt;='Раздел 2.1.1.2'!U34,0,1)</f>
        <v>0</v>
      </c>
    </row>
    <row r="526" spans="1:8" x14ac:dyDescent="0.2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3152</v>
      </c>
      <c r="F526" s="7"/>
      <c r="G526" s="7"/>
      <c r="H526" s="6">
        <f>IF('Раздел 2.1.1.2'!V30&gt;='Раздел 2.1.1.2'!V34,0,1)</f>
        <v>0</v>
      </c>
    </row>
    <row r="527" spans="1:8" x14ac:dyDescent="0.2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3153</v>
      </c>
      <c r="F527" s="7"/>
      <c r="G527" s="7"/>
      <c r="H527" s="6">
        <f>IF('Раздел 2.1.1.2'!W30&gt;='Раздел 2.1.1.2'!W34,0,1)</f>
        <v>0</v>
      </c>
    </row>
    <row r="528" spans="1:8" x14ac:dyDescent="0.2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3154</v>
      </c>
      <c r="F528" s="7"/>
      <c r="G528" s="7"/>
      <c r="H528" s="6">
        <f>IF('Раздел 2.1.1.2'!X30&gt;='Раздел 2.1.1.2'!X34,0,1)</f>
        <v>0</v>
      </c>
    </row>
    <row r="529" spans="1:8" x14ac:dyDescent="0.2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3155</v>
      </c>
      <c r="F529" s="7"/>
      <c r="G529" s="7"/>
      <c r="H529" s="6">
        <f>IF('Раздел 2.1.1.2'!Y30&gt;='Раздел 2.1.1.2'!Y34,0,1)</f>
        <v>0</v>
      </c>
    </row>
    <row r="530" spans="1:8" x14ac:dyDescent="0.2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3156</v>
      </c>
      <c r="F530" s="7"/>
      <c r="G530" s="7"/>
      <c r="H530" s="6">
        <f>IF('Раздел 2.1.1.2'!Z30&gt;='Раздел 2.1.1.2'!Z34,0,1)</f>
        <v>0</v>
      </c>
    </row>
    <row r="531" spans="1:8" x14ac:dyDescent="0.2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3157</v>
      </c>
      <c r="F531" s="7"/>
      <c r="G531" s="7"/>
      <c r="H531" s="6">
        <f>IF('Раздел 2.1.1.2'!AA30&gt;='Раздел 2.1.1.2'!AA34,0,1)</f>
        <v>0</v>
      </c>
    </row>
    <row r="532" spans="1:8" x14ac:dyDescent="0.2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3158</v>
      </c>
      <c r="F532" s="7"/>
      <c r="G532" s="7"/>
      <c r="H532" s="6">
        <f>IF('Раздел 2.1.1.2'!AB30&gt;='Раздел 2.1.1.2'!AB34,0,1)</f>
        <v>0</v>
      </c>
    </row>
    <row r="533" spans="1:8" x14ac:dyDescent="0.2">
      <c r="A533" s="6">
        <f t="shared" si="7"/>
        <v>609562</v>
      </c>
      <c r="B533" s="6">
        <v>6</v>
      </c>
      <c r="C533" s="109">
        <v>5</v>
      </c>
      <c r="D533" s="109">
        <v>79</v>
      </c>
      <c r="E533" s="109" t="s">
        <v>3159</v>
      </c>
      <c r="F533" s="109"/>
      <c r="G533" s="109"/>
      <c r="H533" s="109">
        <f>IF('Раздел 2.1.1.2'!AC30&gt;='Раздел 2.1.1.2'!AC34,0,1)</f>
        <v>0</v>
      </c>
    </row>
    <row r="534" spans="1:8" x14ac:dyDescent="0.2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16153</v>
      </c>
      <c r="F534" s="7"/>
      <c r="G534" s="7"/>
      <c r="H534" s="6">
        <f>IF('Раздел 2.1.1.2'!P30&gt;='Раздел 2.1.1.2'!P35,0,1)</f>
        <v>0</v>
      </c>
    </row>
    <row r="535" spans="1:8" x14ac:dyDescent="0.2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3160</v>
      </c>
      <c r="F535" s="7"/>
      <c r="G535" s="7"/>
      <c r="H535" s="6">
        <f>IF('Раздел 2.1.1.2'!Q30&gt;='Раздел 2.1.1.2'!Q35,0,1)</f>
        <v>0</v>
      </c>
    </row>
    <row r="536" spans="1:8" x14ac:dyDescent="0.2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3161</v>
      </c>
      <c r="F536" s="7"/>
      <c r="G536" s="7"/>
      <c r="H536" s="6">
        <f>IF('Раздел 2.1.1.2'!R30&gt;='Раздел 2.1.1.2'!R35,0,1)</f>
        <v>0</v>
      </c>
    </row>
    <row r="537" spans="1:8" x14ac:dyDescent="0.2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3162</v>
      </c>
      <c r="F537" s="7"/>
      <c r="G537" s="7"/>
      <c r="H537" s="6">
        <f>IF('Раздел 2.1.1.2'!S30&gt;='Раздел 2.1.1.2'!S35,0,1)</f>
        <v>0</v>
      </c>
    </row>
    <row r="538" spans="1:8" x14ac:dyDescent="0.2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3163</v>
      </c>
      <c r="F538" s="7"/>
      <c r="G538" s="7"/>
      <c r="H538" s="6">
        <f>IF('Раздел 2.1.1.2'!T30&gt;='Раздел 2.1.1.2'!T35,0,1)</f>
        <v>0</v>
      </c>
    </row>
    <row r="539" spans="1:8" x14ac:dyDescent="0.2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3164</v>
      </c>
      <c r="F539" s="7"/>
      <c r="G539" s="7"/>
      <c r="H539" s="6">
        <f>IF('Раздел 2.1.1.2'!U30&gt;='Раздел 2.1.1.2'!U35,0,1)</f>
        <v>0</v>
      </c>
    </row>
    <row r="540" spans="1:8" x14ac:dyDescent="0.2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3165</v>
      </c>
      <c r="F540" s="7"/>
      <c r="G540" s="7"/>
      <c r="H540" s="6">
        <f>IF('Раздел 2.1.1.2'!V30&gt;='Раздел 2.1.1.2'!V35,0,1)</f>
        <v>0</v>
      </c>
    </row>
    <row r="541" spans="1:8" x14ac:dyDescent="0.2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3166</v>
      </c>
      <c r="F541" s="7"/>
      <c r="G541" s="7"/>
      <c r="H541" s="6">
        <f>IF('Раздел 2.1.1.2'!W30&gt;='Раздел 2.1.1.2'!W35,0,1)</f>
        <v>0</v>
      </c>
    </row>
    <row r="542" spans="1:8" x14ac:dyDescent="0.2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2363</v>
      </c>
      <c r="F542" s="7"/>
      <c r="G542" s="7"/>
      <c r="H542" s="6">
        <f>IF('Раздел 2.1.1.2'!X30&gt;='Раздел 2.1.1.2'!X35,0,1)</f>
        <v>0</v>
      </c>
    </row>
    <row r="543" spans="1:8" x14ac:dyDescent="0.2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2364</v>
      </c>
      <c r="F543" s="7"/>
      <c r="G543" s="7"/>
      <c r="H543" s="6">
        <f>IF('Раздел 2.1.1.2'!Y30&gt;='Раздел 2.1.1.2'!Y35,0,1)</f>
        <v>0</v>
      </c>
    </row>
    <row r="544" spans="1:8" x14ac:dyDescent="0.2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2365</v>
      </c>
      <c r="F544" s="7"/>
      <c r="G544" s="7"/>
      <c r="H544" s="6">
        <f>IF('Раздел 2.1.1.2'!Z30&gt;='Раздел 2.1.1.2'!Z35,0,1)</f>
        <v>0</v>
      </c>
    </row>
    <row r="545" spans="1:8" x14ac:dyDescent="0.2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2366</v>
      </c>
      <c r="F545" s="7"/>
      <c r="G545" s="7"/>
      <c r="H545" s="6">
        <f>IF('Раздел 2.1.1.2'!AA30&gt;='Раздел 2.1.1.2'!AA35,0,1)</f>
        <v>0</v>
      </c>
    </row>
    <row r="546" spans="1:8" x14ac:dyDescent="0.2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2367</v>
      </c>
      <c r="F546" s="7"/>
      <c r="G546" s="7"/>
      <c r="H546" s="6">
        <f>IF('Раздел 2.1.1.2'!AB30&gt;='Раздел 2.1.1.2'!AB35,0,1)</f>
        <v>0</v>
      </c>
    </row>
    <row r="547" spans="1:8" x14ac:dyDescent="0.2">
      <c r="A547" s="6">
        <f t="shared" si="7"/>
        <v>609562</v>
      </c>
      <c r="B547" s="6">
        <v>6</v>
      </c>
      <c r="C547" s="109">
        <v>6</v>
      </c>
      <c r="D547" s="109">
        <v>93</v>
      </c>
      <c r="E547" s="109" t="s">
        <v>2368</v>
      </c>
      <c r="F547" s="109"/>
      <c r="G547" s="109"/>
      <c r="H547" s="109">
        <f>IF('Раздел 2.1.1.2'!AC30&gt;='Раздел 2.1.1.2'!AC35,0,1)</f>
        <v>0</v>
      </c>
    </row>
    <row r="548" spans="1:8" x14ac:dyDescent="0.2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16045</v>
      </c>
      <c r="F548" s="7"/>
      <c r="G548" s="7"/>
      <c r="H548" s="6">
        <f>IF('Раздел 2.1.1.2'!P30&gt;='Раздел 2.1.1.2'!P36,0,1)</f>
        <v>0</v>
      </c>
    </row>
    <row r="549" spans="1:8" x14ac:dyDescent="0.2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2369</v>
      </c>
      <c r="F549" s="7"/>
      <c r="G549" s="7"/>
      <c r="H549" s="6">
        <f>IF('Раздел 2.1.1.2'!Q30&gt;='Раздел 2.1.1.2'!Q36,0,1)</f>
        <v>0</v>
      </c>
    </row>
    <row r="550" spans="1:8" x14ac:dyDescent="0.2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2370</v>
      </c>
      <c r="F550" s="7"/>
      <c r="G550" s="7"/>
      <c r="H550" s="6">
        <f>IF('Раздел 2.1.1.2'!R30&gt;='Раздел 2.1.1.2'!R36,0,1)</f>
        <v>0</v>
      </c>
    </row>
    <row r="551" spans="1:8" x14ac:dyDescent="0.2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892</v>
      </c>
      <c r="F551" s="7"/>
      <c r="G551" s="7"/>
      <c r="H551" s="6">
        <f>IF('Раздел 2.1.1.2'!S30&gt;='Раздел 2.1.1.2'!S36,0,1)</f>
        <v>0</v>
      </c>
    </row>
    <row r="552" spans="1:8" x14ac:dyDescent="0.2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893</v>
      </c>
      <c r="F552" s="7"/>
      <c r="G552" s="7"/>
      <c r="H552" s="6">
        <f>IF('Раздел 2.1.1.2'!T30&gt;='Раздел 2.1.1.2'!T36,0,1)</f>
        <v>0</v>
      </c>
    </row>
    <row r="553" spans="1:8" x14ac:dyDescent="0.2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894</v>
      </c>
      <c r="F553" s="7"/>
      <c r="G553" s="7"/>
      <c r="H553" s="6">
        <f>IF('Раздел 2.1.1.2'!U30&gt;='Раздел 2.1.1.2'!U36,0,1)</f>
        <v>0</v>
      </c>
    </row>
    <row r="554" spans="1:8" x14ac:dyDescent="0.2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895</v>
      </c>
      <c r="F554" s="7"/>
      <c r="G554" s="7"/>
      <c r="H554" s="6">
        <f>IF('Раздел 2.1.1.2'!V30&gt;='Раздел 2.1.1.2'!V36,0,1)</f>
        <v>0</v>
      </c>
    </row>
    <row r="555" spans="1:8" x14ac:dyDescent="0.2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896</v>
      </c>
      <c r="F555" s="7"/>
      <c r="G555" s="7"/>
      <c r="H555" s="6">
        <f>IF('Раздел 2.1.1.2'!W30&gt;='Раздел 2.1.1.2'!W36,0,1)</f>
        <v>0</v>
      </c>
    </row>
    <row r="556" spans="1:8" x14ac:dyDescent="0.2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897</v>
      </c>
      <c r="F556" s="7"/>
      <c r="G556" s="7"/>
      <c r="H556" s="6">
        <f>IF('Раздел 2.1.1.2'!X30&gt;='Раздел 2.1.1.2'!X36,0,1)</f>
        <v>0</v>
      </c>
    </row>
    <row r="557" spans="1:8" x14ac:dyDescent="0.2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898</v>
      </c>
      <c r="F557" s="7"/>
      <c r="G557" s="7"/>
      <c r="H557" s="6">
        <f>IF('Раздел 2.1.1.2'!Y30&gt;='Раздел 2.1.1.2'!Y36,0,1)</f>
        <v>0</v>
      </c>
    </row>
    <row r="558" spans="1:8" x14ac:dyDescent="0.2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899</v>
      </c>
      <c r="F558" s="7"/>
      <c r="G558" s="7"/>
      <c r="H558" s="6">
        <f>IF('Раздел 2.1.1.2'!Z30&gt;='Раздел 2.1.1.2'!Z36,0,1)</f>
        <v>0</v>
      </c>
    </row>
    <row r="559" spans="1:8" x14ac:dyDescent="0.2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900</v>
      </c>
      <c r="F559" s="7"/>
      <c r="G559" s="7"/>
      <c r="H559" s="6">
        <f>IF('Раздел 2.1.1.2'!AA30&gt;='Раздел 2.1.1.2'!AA36,0,1)</f>
        <v>0</v>
      </c>
    </row>
    <row r="560" spans="1:8" x14ac:dyDescent="0.2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901</v>
      </c>
      <c r="F560" s="7"/>
      <c r="G560" s="7"/>
      <c r="H560" s="6">
        <f>IF('Раздел 2.1.1.2'!AB30&gt;='Раздел 2.1.1.2'!AB36,0,1)</f>
        <v>0</v>
      </c>
    </row>
    <row r="561" spans="1:8" x14ac:dyDescent="0.2">
      <c r="A561" s="6">
        <f t="shared" si="8"/>
        <v>609562</v>
      </c>
      <c r="B561" s="6">
        <v>6</v>
      </c>
      <c r="C561" s="109">
        <v>7</v>
      </c>
      <c r="D561" s="109">
        <v>107</v>
      </c>
      <c r="E561" s="109" t="s">
        <v>902</v>
      </c>
      <c r="F561" s="109"/>
      <c r="G561" s="109"/>
      <c r="H561" s="109">
        <f>IF('Раздел 2.1.1.2'!AC30&gt;='Раздел 2.1.1.2'!AC36,0,1)</f>
        <v>0</v>
      </c>
    </row>
    <row r="562" spans="1:8" x14ac:dyDescent="0.2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16046</v>
      </c>
      <c r="F562" s="7"/>
      <c r="G562" s="7"/>
      <c r="H562" s="6">
        <f>IF('Раздел 2.1.1.2'!P30&gt;='Раздел 2.1.1.2'!P37,0,1)</f>
        <v>0</v>
      </c>
    </row>
    <row r="563" spans="1:8" x14ac:dyDescent="0.2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903</v>
      </c>
      <c r="F563" s="7"/>
      <c r="G563" s="7"/>
      <c r="H563" s="6">
        <f>IF('Раздел 2.1.1.2'!Q30&gt;='Раздел 2.1.1.2'!Q37,0,1)</f>
        <v>0</v>
      </c>
    </row>
    <row r="564" spans="1:8" x14ac:dyDescent="0.2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904</v>
      </c>
      <c r="F564" s="7"/>
      <c r="G564" s="7"/>
      <c r="H564" s="6">
        <f>IF('Раздел 2.1.1.2'!R30&gt;='Раздел 2.1.1.2'!R37,0,1)</f>
        <v>0</v>
      </c>
    </row>
    <row r="565" spans="1:8" x14ac:dyDescent="0.2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905</v>
      </c>
      <c r="F565" s="7"/>
      <c r="G565" s="7"/>
      <c r="H565" s="6">
        <f>IF('Раздел 2.1.1.2'!S30&gt;='Раздел 2.1.1.2'!S37,0,1)</f>
        <v>0</v>
      </c>
    </row>
    <row r="566" spans="1:8" x14ac:dyDescent="0.2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906</v>
      </c>
      <c r="F566" s="7"/>
      <c r="G566" s="7"/>
      <c r="H566" s="6">
        <f>IF('Раздел 2.1.1.2'!T30&gt;='Раздел 2.1.1.2'!T37,0,1)</f>
        <v>0</v>
      </c>
    </row>
    <row r="567" spans="1:8" x14ac:dyDescent="0.2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907</v>
      </c>
      <c r="F567" s="7"/>
      <c r="G567" s="7"/>
      <c r="H567" s="6">
        <f>IF('Раздел 2.1.1.2'!U30&gt;='Раздел 2.1.1.2'!U37,0,1)</f>
        <v>0</v>
      </c>
    </row>
    <row r="568" spans="1:8" x14ac:dyDescent="0.2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908</v>
      </c>
      <c r="F568" s="7"/>
      <c r="G568" s="7"/>
      <c r="H568" s="6">
        <f>IF('Раздел 2.1.1.2'!V30&gt;='Раздел 2.1.1.2'!V37,0,1)</f>
        <v>0</v>
      </c>
    </row>
    <row r="569" spans="1:8" x14ac:dyDescent="0.2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909</v>
      </c>
      <c r="F569" s="7"/>
      <c r="G569" s="7"/>
      <c r="H569" s="6">
        <f>IF('Раздел 2.1.1.2'!W30&gt;='Раздел 2.1.1.2'!W37,0,1)</f>
        <v>0</v>
      </c>
    </row>
    <row r="570" spans="1:8" x14ac:dyDescent="0.2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910</v>
      </c>
      <c r="F570" s="7"/>
      <c r="G570" s="7"/>
      <c r="H570" s="6">
        <f>IF('Раздел 2.1.1.2'!X30&gt;='Раздел 2.1.1.2'!X37,0,1)</f>
        <v>0</v>
      </c>
    </row>
    <row r="571" spans="1:8" x14ac:dyDescent="0.2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911</v>
      </c>
      <c r="F571" s="7"/>
      <c r="G571" s="7"/>
      <c r="H571" s="6">
        <f>IF('Раздел 2.1.1.2'!Y30&gt;='Раздел 2.1.1.2'!Y37,0,1)</f>
        <v>0</v>
      </c>
    </row>
    <row r="572" spans="1:8" x14ac:dyDescent="0.2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912</v>
      </c>
      <c r="F572" s="7"/>
      <c r="G572" s="7"/>
      <c r="H572" s="6">
        <f>IF('Раздел 2.1.1.2'!Z30&gt;='Раздел 2.1.1.2'!Z37,0,1)</f>
        <v>0</v>
      </c>
    </row>
    <row r="573" spans="1:8" x14ac:dyDescent="0.2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1642</v>
      </c>
      <c r="F573" s="7"/>
      <c r="G573" s="7"/>
      <c r="H573" s="6">
        <f>IF('Раздел 2.1.1.2'!AA30&gt;='Раздел 2.1.1.2'!AA37,0,1)</f>
        <v>0</v>
      </c>
    </row>
    <row r="574" spans="1:8" x14ac:dyDescent="0.2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1643</v>
      </c>
      <c r="F574" s="7"/>
      <c r="G574" s="7"/>
      <c r="H574" s="6">
        <f>IF('Раздел 2.1.1.2'!AB30&gt;='Раздел 2.1.1.2'!AB37,0,1)</f>
        <v>0</v>
      </c>
    </row>
    <row r="575" spans="1:8" x14ac:dyDescent="0.2">
      <c r="A575" s="6">
        <f t="shared" si="8"/>
        <v>609562</v>
      </c>
      <c r="B575" s="6">
        <v>6</v>
      </c>
      <c r="C575" s="109">
        <v>8</v>
      </c>
      <c r="D575" s="109">
        <v>121</v>
      </c>
      <c r="E575" s="109" t="s">
        <v>1644</v>
      </c>
      <c r="F575" s="109"/>
      <c r="G575" s="109"/>
      <c r="H575" s="109">
        <f>IF('Раздел 2.1.1.2'!AC30&gt;='Раздел 2.1.1.2'!AC37,0,1)</f>
        <v>0</v>
      </c>
    </row>
    <row r="576" spans="1:8" x14ac:dyDescent="0.2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16047</v>
      </c>
      <c r="F576" s="7"/>
      <c r="G576" s="7"/>
      <c r="H576" s="6">
        <f>IF('Раздел 2.1.1.2'!P37&gt;='Раздел 2.1.1.2'!P38,0,1)</f>
        <v>0</v>
      </c>
    </row>
    <row r="577" spans="1:8" x14ac:dyDescent="0.2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1645</v>
      </c>
      <c r="F577" s="7"/>
      <c r="G577" s="7"/>
      <c r="H577" s="6">
        <f>IF('Раздел 2.1.1.2'!Q37&gt;='Раздел 2.1.1.2'!Q38,0,1)</f>
        <v>0</v>
      </c>
    </row>
    <row r="578" spans="1:8" x14ac:dyDescent="0.2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1646</v>
      </c>
      <c r="F578" s="7"/>
      <c r="G578" s="7"/>
      <c r="H578" s="6">
        <f>IF('Раздел 2.1.1.2'!R37&gt;='Раздел 2.1.1.2'!R38,0,1)</f>
        <v>0</v>
      </c>
    </row>
    <row r="579" spans="1:8" x14ac:dyDescent="0.2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1647</v>
      </c>
      <c r="F579" s="7"/>
      <c r="G579" s="7"/>
      <c r="H579" s="6">
        <f>IF('Раздел 2.1.1.2'!S37&gt;='Раздел 2.1.1.2'!S38,0,1)</f>
        <v>0</v>
      </c>
    </row>
    <row r="580" spans="1:8" x14ac:dyDescent="0.2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1648</v>
      </c>
      <c r="F580" s="7"/>
      <c r="G580" s="7"/>
      <c r="H580" s="6">
        <f>IF('Раздел 2.1.1.2'!T37&gt;='Раздел 2.1.1.2'!T38,0,1)</f>
        <v>0</v>
      </c>
    </row>
    <row r="581" spans="1:8" x14ac:dyDescent="0.2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1649</v>
      </c>
      <c r="F581" s="7"/>
      <c r="G581" s="7"/>
      <c r="H581" s="6">
        <f>IF('Раздел 2.1.1.2'!U37&gt;='Раздел 2.1.1.2'!U38,0,1)</f>
        <v>0</v>
      </c>
    </row>
    <row r="582" spans="1:8" x14ac:dyDescent="0.2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1650</v>
      </c>
      <c r="F582" s="7"/>
      <c r="G582" s="7"/>
      <c r="H582" s="6">
        <f>IF('Раздел 2.1.1.2'!V37&gt;='Раздел 2.1.1.2'!V38,0,1)</f>
        <v>0</v>
      </c>
    </row>
    <row r="583" spans="1:8" x14ac:dyDescent="0.2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1651</v>
      </c>
      <c r="F583" s="7"/>
      <c r="G583" s="7"/>
      <c r="H583" s="6">
        <f>IF('Раздел 2.1.1.2'!W37&gt;='Раздел 2.1.1.2'!W38,0,1)</f>
        <v>0</v>
      </c>
    </row>
    <row r="584" spans="1:8" x14ac:dyDescent="0.2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1652</v>
      </c>
      <c r="F584" s="7"/>
      <c r="G584" s="7"/>
      <c r="H584" s="6">
        <f>IF('Раздел 2.1.1.2'!X37&gt;='Раздел 2.1.1.2'!X38,0,1)</f>
        <v>0</v>
      </c>
    </row>
    <row r="585" spans="1:8" x14ac:dyDescent="0.2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2398</v>
      </c>
      <c r="F585" s="7"/>
      <c r="G585" s="7"/>
      <c r="H585" s="6">
        <f>IF('Раздел 2.1.1.2'!Y37&gt;='Раздел 2.1.1.2'!Y38,0,1)</f>
        <v>0</v>
      </c>
    </row>
    <row r="586" spans="1:8" x14ac:dyDescent="0.2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2399</v>
      </c>
      <c r="F586" s="7"/>
      <c r="G586" s="7"/>
      <c r="H586" s="6">
        <f>IF('Раздел 2.1.1.2'!Z37&gt;='Раздел 2.1.1.2'!Z38,0,1)</f>
        <v>0</v>
      </c>
    </row>
    <row r="587" spans="1:8" x14ac:dyDescent="0.2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3209</v>
      </c>
      <c r="F587" s="7"/>
      <c r="G587" s="7"/>
      <c r="H587" s="6">
        <f>IF('Раздел 2.1.1.2'!AA37&gt;='Раздел 2.1.1.2'!AA38,0,1)</f>
        <v>0</v>
      </c>
    </row>
    <row r="588" spans="1:8" x14ac:dyDescent="0.2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3210</v>
      </c>
      <c r="F588" s="7"/>
      <c r="G588" s="7"/>
      <c r="H588" s="6">
        <f>IF('Раздел 2.1.1.2'!AB37&gt;='Раздел 2.1.1.2'!AB38,0,1)</f>
        <v>0</v>
      </c>
    </row>
    <row r="589" spans="1:8" x14ac:dyDescent="0.2">
      <c r="A589" s="6">
        <f t="shared" si="8"/>
        <v>609562</v>
      </c>
      <c r="B589" s="6">
        <v>6</v>
      </c>
      <c r="C589" s="109">
        <v>9</v>
      </c>
      <c r="D589" s="109">
        <v>135</v>
      </c>
      <c r="E589" s="109" t="s">
        <v>3211</v>
      </c>
      <c r="F589" s="109"/>
      <c r="G589" s="109"/>
      <c r="H589" s="109">
        <f>IF('Раздел 2.1.1.2'!AC37&gt;='Раздел 2.1.1.2'!AC38,0,1)</f>
        <v>0</v>
      </c>
    </row>
    <row r="590" spans="1:8" x14ac:dyDescent="0.2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16048</v>
      </c>
      <c r="F590" s="7"/>
      <c r="G590" s="7"/>
      <c r="H590" s="6">
        <f>IF('Раздел 2.1.1.2'!P37&gt;='Раздел 2.1.1.2'!P39,0,1)</f>
        <v>0</v>
      </c>
    </row>
    <row r="591" spans="1:8" x14ac:dyDescent="0.2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3212</v>
      </c>
      <c r="F591" s="7"/>
      <c r="G591" s="7"/>
      <c r="H591" s="6">
        <f>IF('Раздел 2.1.1.2'!Q37&gt;='Раздел 2.1.1.2'!Q39,0,1)</f>
        <v>0</v>
      </c>
    </row>
    <row r="592" spans="1:8" x14ac:dyDescent="0.2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3213</v>
      </c>
      <c r="F592" s="7"/>
      <c r="G592" s="7"/>
      <c r="H592" s="6">
        <f>IF('Раздел 2.1.1.2'!R37&gt;='Раздел 2.1.1.2'!R39,0,1)</f>
        <v>0</v>
      </c>
    </row>
    <row r="593" spans="1:8" x14ac:dyDescent="0.2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3214</v>
      </c>
      <c r="F593" s="7"/>
      <c r="G593" s="7"/>
      <c r="H593" s="6">
        <f>IF('Раздел 2.1.1.2'!S37&gt;='Раздел 2.1.1.2'!S39,0,1)</f>
        <v>0</v>
      </c>
    </row>
    <row r="594" spans="1:8" x14ac:dyDescent="0.2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3215</v>
      </c>
      <c r="F594" s="7"/>
      <c r="G594" s="7"/>
      <c r="H594" s="6">
        <f>IF('Раздел 2.1.1.2'!T37&gt;='Раздел 2.1.1.2'!T39,0,1)</f>
        <v>0</v>
      </c>
    </row>
    <row r="595" spans="1:8" x14ac:dyDescent="0.2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3216</v>
      </c>
      <c r="F595" s="7"/>
      <c r="G595" s="7"/>
      <c r="H595" s="6">
        <f>IF('Раздел 2.1.1.2'!U37&gt;='Раздел 2.1.1.2'!U39,0,1)</f>
        <v>0</v>
      </c>
    </row>
    <row r="596" spans="1:8" x14ac:dyDescent="0.2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3217</v>
      </c>
      <c r="F596" s="7"/>
      <c r="G596" s="7"/>
      <c r="H596" s="6">
        <f>IF('Раздел 2.1.1.2'!V37&gt;='Раздел 2.1.1.2'!V39,0,1)</f>
        <v>0</v>
      </c>
    </row>
    <row r="597" spans="1:8" x14ac:dyDescent="0.2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3218</v>
      </c>
      <c r="F597" s="7"/>
      <c r="G597" s="7"/>
      <c r="H597" s="6">
        <f>IF('Раздел 2.1.1.2'!W37&gt;='Раздел 2.1.1.2'!W39,0,1)</f>
        <v>0</v>
      </c>
    </row>
    <row r="598" spans="1:8" x14ac:dyDescent="0.2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3219</v>
      </c>
      <c r="F598" s="7"/>
      <c r="G598" s="7"/>
      <c r="H598" s="6">
        <f>IF('Раздел 2.1.1.2'!X37&gt;='Раздел 2.1.1.2'!X39,0,1)</f>
        <v>0</v>
      </c>
    </row>
    <row r="599" spans="1:8" x14ac:dyDescent="0.2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3220</v>
      </c>
      <c r="F599" s="7"/>
      <c r="G599" s="7"/>
      <c r="H599" s="6">
        <f>IF('Раздел 2.1.1.2'!Y37&gt;='Раздел 2.1.1.2'!Y39,0,1)</f>
        <v>0</v>
      </c>
    </row>
    <row r="600" spans="1:8" x14ac:dyDescent="0.2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3221</v>
      </c>
      <c r="F600" s="7"/>
      <c r="G600" s="7"/>
      <c r="H600" s="6">
        <f>IF('Раздел 2.1.1.2'!Z37&gt;='Раздел 2.1.1.2'!Z39,0,1)</f>
        <v>0</v>
      </c>
    </row>
    <row r="601" spans="1:8" x14ac:dyDescent="0.2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3222</v>
      </c>
      <c r="F601" s="7"/>
      <c r="G601" s="7"/>
      <c r="H601" s="6">
        <f>IF('Раздел 2.1.1.2'!AA37&gt;='Раздел 2.1.1.2'!AA39,0,1)</f>
        <v>0</v>
      </c>
    </row>
    <row r="602" spans="1:8" x14ac:dyDescent="0.2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3223</v>
      </c>
      <c r="F602" s="7"/>
      <c r="G602" s="7"/>
      <c r="H602" s="6">
        <f>IF('Раздел 2.1.1.2'!AB37&gt;='Раздел 2.1.1.2'!AB39,0,1)</f>
        <v>0</v>
      </c>
    </row>
    <row r="603" spans="1:8" x14ac:dyDescent="0.2">
      <c r="A603" s="6">
        <f t="shared" si="8"/>
        <v>609562</v>
      </c>
      <c r="B603" s="6">
        <v>6</v>
      </c>
      <c r="C603" s="109">
        <v>10</v>
      </c>
      <c r="D603" s="109">
        <v>149</v>
      </c>
      <c r="E603" s="109" t="s">
        <v>3224</v>
      </c>
      <c r="F603" s="109"/>
      <c r="G603" s="109"/>
      <c r="H603" s="109">
        <f>IF('Раздел 2.1.1.2'!AC37&gt;='Раздел 2.1.1.2'!AC39,0,1)</f>
        <v>0</v>
      </c>
    </row>
    <row r="604" spans="1:8" x14ac:dyDescent="0.2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16049</v>
      </c>
      <c r="F604" s="7"/>
      <c r="G604" s="7"/>
      <c r="H604" s="6">
        <f>IF('Раздел 2.1.1.2'!P42&gt;='Раздел 2.1.1.2'!P43,0,1)</f>
        <v>0</v>
      </c>
    </row>
    <row r="605" spans="1:8" x14ac:dyDescent="0.2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3225</v>
      </c>
      <c r="F605" s="7"/>
      <c r="G605" s="7"/>
      <c r="H605" s="6">
        <f>IF('Раздел 2.1.1.2'!Q42&gt;='Раздел 2.1.1.2'!Q43,0,1)</f>
        <v>0</v>
      </c>
    </row>
    <row r="606" spans="1:8" x14ac:dyDescent="0.2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3226</v>
      </c>
      <c r="F606" s="7"/>
      <c r="G606" s="7"/>
      <c r="H606" s="6">
        <f>IF('Раздел 2.1.1.2'!R42&gt;='Раздел 2.1.1.2'!R43,0,1)</f>
        <v>0</v>
      </c>
    </row>
    <row r="607" spans="1:8" x14ac:dyDescent="0.2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3227</v>
      </c>
      <c r="F607" s="7"/>
      <c r="G607" s="7"/>
      <c r="H607" s="6">
        <f>IF('Раздел 2.1.1.2'!S42&gt;='Раздел 2.1.1.2'!S43,0,1)</f>
        <v>0</v>
      </c>
    </row>
    <row r="608" spans="1:8" x14ac:dyDescent="0.2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3228</v>
      </c>
      <c r="F608" s="7"/>
      <c r="G608" s="7"/>
      <c r="H608" s="6">
        <f>IF('Раздел 2.1.1.2'!T42&gt;='Раздел 2.1.1.2'!T43,0,1)</f>
        <v>0</v>
      </c>
    </row>
    <row r="609" spans="1:8" x14ac:dyDescent="0.2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3229</v>
      </c>
      <c r="F609" s="7"/>
      <c r="G609" s="7"/>
      <c r="H609" s="6">
        <f>IF('Раздел 2.1.1.2'!U42&gt;='Раздел 2.1.1.2'!U43,0,1)</f>
        <v>0</v>
      </c>
    </row>
    <row r="610" spans="1:8" x14ac:dyDescent="0.2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3230</v>
      </c>
      <c r="F610" s="7"/>
      <c r="G610" s="7"/>
      <c r="H610" s="6">
        <f>IF('Раздел 2.1.1.2'!V42&gt;='Раздел 2.1.1.2'!V43,0,1)</f>
        <v>0</v>
      </c>
    </row>
    <row r="611" spans="1:8" x14ac:dyDescent="0.2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3231</v>
      </c>
      <c r="F611" s="7"/>
      <c r="G611" s="7"/>
      <c r="H611" s="6">
        <f>IF('Раздел 2.1.1.2'!W42&gt;='Раздел 2.1.1.2'!W43,0,1)</f>
        <v>0</v>
      </c>
    </row>
    <row r="612" spans="1:8" x14ac:dyDescent="0.2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3232</v>
      </c>
      <c r="F612" s="7"/>
      <c r="G612" s="7"/>
      <c r="H612" s="6">
        <f>IF('Раздел 2.1.1.2'!X42&gt;='Раздел 2.1.1.2'!X43,0,1)</f>
        <v>0</v>
      </c>
    </row>
    <row r="613" spans="1:8" x14ac:dyDescent="0.2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4016</v>
      </c>
      <c r="F613" s="7"/>
      <c r="G613" s="7"/>
      <c r="H613" s="6">
        <f>IF('Раздел 2.1.1.2'!Y42&gt;='Раздел 2.1.1.2'!Y43,0,1)</f>
        <v>0</v>
      </c>
    </row>
    <row r="614" spans="1:8" x14ac:dyDescent="0.2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4017</v>
      </c>
      <c r="F614" s="7"/>
      <c r="G614" s="7"/>
      <c r="H614" s="6">
        <f>IF('Раздел 2.1.1.2'!Z42&gt;='Раздел 2.1.1.2'!Z43,0,1)</f>
        <v>0</v>
      </c>
    </row>
    <row r="615" spans="1:8" x14ac:dyDescent="0.2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4018</v>
      </c>
      <c r="F615" s="7"/>
      <c r="G615" s="7"/>
      <c r="H615" s="6">
        <f>IF('Раздел 2.1.1.2'!AA42&gt;='Раздел 2.1.1.2'!AA43,0,1)</f>
        <v>0</v>
      </c>
    </row>
    <row r="616" spans="1:8" x14ac:dyDescent="0.2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4019</v>
      </c>
      <c r="F616" s="7"/>
      <c r="G616" s="7"/>
      <c r="H616" s="6">
        <f>IF('Раздел 2.1.1.2'!AB42&gt;='Раздел 2.1.1.2'!AB43,0,1)</f>
        <v>0</v>
      </c>
    </row>
    <row r="617" spans="1:8" x14ac:dyDescent="0.2">
      <c r="A617" s="6">
        <f>P_3</f>
        <v>609562</v>
      </c>
      <c r="B617" s="6">
        <v>6</v>
      </c>
      <c r="C617" s="6">
        <v>11</v>
      </c>
      <c r="D617" s="6">
        <v>163</v>
      </c>
      <c r="E617" s="109" t="s">
        <v>4020</v>
      </c>
      <c r="F617" s="109"/>
      <c r="G617" s="109"/>
      <c r="H617" s="109">
        <f>IF('Раздел 2.1.1.2'!AC42&gt;='Раздел 2.1.1.2'!AC43,0,1)</f>
        <v>0</v>
      </c>
    </row>
    <row r="618" spans="1:8" x14ac:dyDescent="0.2">
      <c r="A618" s="122">
        <f t="shared" ref="A618:A673" si="9">P_3</f>
        <v>609562</v>
      </c>
      <c r="B618" s="122">
        <v>6</v>
      </c>
      <c r="C618" s="123">
        <v>12</v>
      </c>
      <c r="D618" s="123">
        <v>164</v>
      </c>
      <c r="E618" s="122" t="s">
        <v>21532</v>
      </c>
      <c r="F618" s="123"/>
      <c r="G618" s="123"/>
      <c r="H618" s="123">
        <f>IF('Раздел 2.1.1.2'!P30&gt;='Раздел 2.1.1.2'!P42,0,1)</f>
        <v>0</v>
      </c>
    </row>
    <row r="619" spans="1:8" x14ac:dyDescent="0.2">
      <c r="A619" s="122">
        <f t="shared" si="9"/>
        <v>609562</v>
      </c>
      <c r="B619" s="122">
        <v>6</v>
      </c>
      <c r="C619" s="123">
        <v>12</v>
      </c>
      <c r="D619" s="123">
        <v>165</v>
      </c>
      <c r="E619" s="122" t="s">
        <v>4021</v>
      </c>
      <c r="F619" s="123"/>
      <c r="G619" s="123"/>
      <c r="H619" s="123">
        <f>IF('Раздел 2.1.1.2'!Q30&gt;='Раздел 2.1.1.2'!Q42,0,1)</f>
        <v>0</v>
      </c>
    </row>
    <row r="620" spans="1:8" x14ac:dyDescent="0.2">
      <c r="A620" s="122">
        <f t="shared" si="9"/>
        <v>609562</v>
      </c>
      <c r="B620" s="122">
        <v>6</v>
      </c>
      <c r="C620" s="123">
        <v>12</v>
      </c>
      <c r="D620" s="123">
        <v>166</v>
      </c>
      <c r="E620" s="122" t="s">
        <v>4022</v>
      </c>
      <c r="F620" s="123"/>
      <c r="G620" s="123"/>
      <c r="H620" s="123">
        <f>IF('Раздел 2.1.1.2'!R30&gt;='Раздел 2.1.1.2'!R42,0,1)</f>
        <v>0</v>
      </c>
    </row>
    <row r="621" spans="1:8" x14ac:dyDescent="0.2">
      <c r="A621" s="122">
        <f t="shared" si="9"/>
        <v>609562</v>
      </c>
      <c r="B621" s="122">
        <v>6</v>
      </c>
      <c r="C621" s="123">
        <v>12</v>
      </c>
      <c r="D621" s="123">
        <v>167</v>
      </c>
      <c r="E621" s="122" t="s">
        <v>4023</v>
      </c>
      <c r="F621" s="123"/>
      <c r="G621" s="123"/>
      <c r="H621" s="123">
        <f>IF('Раздел 2.1.1.2'!S30&gt;='Раздел 2.1.1.2'!S42,0,1)</f>
        <v>0</v>
      </c>
    </row>
    <row r="622" spans="1:8" x14ac:dyDescent="0.2">
      <c r="A622" s="122">
        <f t="shared" si="9"/>
        <v>609562</v>
      </c>
      <c r="B622" s="122">
        <v>6</v>
      </c>
      <c r="C622" s="123">
        <v>12</v>
      </c>
      <c r="D622" s="123">
        <v>168</v>
      </c>
      <c r="E622" s="122" t="s">
        <v>4024</v>
      </c>
      <c r="F622" s="123"/>
      <c r="G622" s="123"/>
      <c r="H622" s="123">
        <f>IF('Раздел 2.1.1.2'!T30&gt;='Раздел 2.1.1.2'!T42,0,1)</f>
        <v>0</v>
      </c>
    </row>
    <row r="623" spans="1:8" x14ac:dyDescent="0.2">
      <c r="A623" s="122">
        <f t="shared" si="9"/>
        <v>609562</v>
      </c>
      <c r="B623" s="122">
        <v>6</v>
      </c>
      <c r="C623" s="123">
        <v>12</v>
      </c>
      <c r="D623" s="123">
        <v>169</v>
      </c>
      <c r="E623" s="122" t="s">
        <v>4025</v>
      </c>
      <c r="F623" s="123"/>
      <c r="G623" s="123"/>
      <c r="H623" s="123">
        <f>IF('Раздел 2.1.1.2'!U30&gt;='Раздел 2.1.1.2'!U42,0,1)</f>
        <v>0</v>
      </c>
    </row>
    <row r="624" spans="1:8" x14ac:dyDescent="0.2">
      <c r="A624" s="122">
        <f t="shared" si="9"/>
        <v>609562</v>
      </c>
      <c r="B624" s="122">
        <v>6</v>
      </c>
      <c r="C624" s="123">
        <v>12</v>
      </c>
      <c r="D624" s="123">
        <v>170</v>
      </c>
      <c r="E624" s="122" t="s">
        <v>4026</v>
      </c>
      <c r="F624" s="123"/>
      <c r="G624" s="123"/>
      <c r="H624" s="123">
        <f>IF('Раздел 2.1.1.2'!V30&gt;='Раздел 2.1.1.2'!V42,0,1)</f>
        <v>0</v>
      </c>
    </row>
    <row r="625" spans="1:8" x14ac:dyDescent="0.2">
      <c r="A625" s="122">
        <f t="shared" si="9"/>
        <v>609562</v>
      </c>
      <c r="B625" s="122">
        <v>6</v>
      </c>
      <c r="C625" s="123">
        <v>12</v>
      </c>
      <c r="D625" s="123">
        <v>171</v>
      </c>
      <c r="E625" s="122" t="s">
        <v>4027</v>
      </c>
      <c r="F625" s="123"/>
      <c r="G625" s="123"/>
      <c r="H625" s="123">
        <f>IF('Раздел 2.1.1.2'!W30&gt;='Раздел 2.1.1.2'!W42,0,1)</f>
        <v>0</v>
      </c>
    </row>
    <row r="626" spans="1:8" x14ac:dyDescent="0.2">
      <c r="A626" s="122">
        <f t="shared" si="9"/>
        <v>609562</v>
      </c>
      <c r="B626" s="122">
        <v>6</v>
      </c>
      <c r="C626" s="123">
        <v>12</v>
      </c>
      <c r="D626" s="123">
        <v>172</v>
      </c>
      <c r="E626" s="122" t="s">
        <v>4028</v>
      </c>
      <c r="F626" s="123"/>
      <c r="G626" s="123"/>
      <c r="H626" s="123">
        <f>IF('Раздел 2.1.1.2'!X30&gt;='Раздел 2.1.1.2'!X42,0,1)</f>
        <v>0</v>
      </c>
    </row>
    <row r="627" spans="1:8" x14ac:dyDescent="0.2">
      <c r="A627" s="122">
        <f t="shared" si="9"/>
        <v>609562</v>
      </c>
      <c r="B627" s="122">
        <v>6</v>
      </c>
      <c r="C627" s="123">
        <v>12</v>
      </c>
      <c r="D627" s="123">
        <v>173</v>
      </c>
      <c r="E627" s="122" t="s">
        <v>4029</v>
      </c>
      <c r="F627" s="123"/>
      <c r="G627" s="123"/>
      <c r="H627" s="123">
        <f>IF('Раздел 2.1.1.2'!Y30&gt;='Раздел 2.1.1.2'!Y42,0,1)</f>
        <v>0</v>
      </c>
    </row>
    <row r="628" spans="1:8" x14ac:dyDescent="0.2">
      <c r="A628" s="122">
        <f t="shared" si="9"/>
        <v>609562</v>
      </c>
      <c r="B628" s="122">
        <v>6</v>
      </c>
      <c r="C628" s="123">
        <v>12</v>
      </c>
      <c r="D628" s="123">
        <v>174</v>
      </c>
      <c r="E628" s="122" t="s">
        <v>4030</v>
      </c>
      <c r="F628" s="123"/>
      <c r="G628" s="123"/>
      <c r="H628" s="123">
        <f>IF('Раздел 2.1.1.2'!Z30&gt;='Раздел 2.1.1.2'!Z42,0,1)</f>
        <v>0</v>
      </c>
    </row>
    <row r="629" spans="1:8" x14ac:dyDescent="0.2">
      <c r="A629" s="122">
        <f t="shared" si="9"/>
        <v>609562</v>
      </c>
      <c r="B629" s="122">
        <v>6</v>
      </c>
      <c r="C629" s="123">
        <v>12</v>
      </c>
      <c r="D629" s="123">
        <v>175</v>
      </c>
      <c r="E629" s="122" t="s">
        <v>4031</v>
      </c>
      <c r="F629" s="123"/>
      <c r="G629" s="123"/>
      <c r="H629" s="123">
        <f>IF('Раздел 2.1.1.2'!AA30&gt;='Раздел 2.1.1.2'!AA42,0,1)</f>
        <v>0</v>
      </c>
    </row>
    <row r="630" spans="1:8" x14ac:dyDescent="0.2">
      <c r="A630" s="122">
        <f t="shared" si="9"/>
        <v>609562</v>
      </c>
      <c r="B630" s="122">
        <v>6</v>
      </c>
      <c r="C630" s="123">
        <v>12</v>
      </c>
      <c r="D630" s="123">
        <v>176</v>
      </c>
      <c r="E630" s="122" t="s">
        <v>4032</v>
      </c>
      <c r="F630" s="123"/>
      <c r="G630" s="123"/>
      <c r="H630" s="123">
        <f>IF('Раздел 2.1.1.2'!AB30&gt;='Раздел 2.1.1.2'!AB42,0,1)</f>
        <v>0</v>
      </c>
    </row>
    <row r="631" spans="1:8" x14ac:dyDescent="0.2">
      <c r="A631" s="122">
        <f t="shared" si="9"/>
        <v>609562</v>
      </c>
      <c r="B631" s="122">
        <v>6</v>
      </c>
      <c r="C631" s="124">
        <v>12</v>
      </c>
      <c r="D631" s="124">
        <v>177</v>
      </c>
      <c r="E631" s="124" t="s">
        <v>4033</v>
      </c>
      <c r="F631" s="124"/>
      <c r="G631" s="124"/>
      <c r="H631" s="124">
        <f>IF('Раздел 2.1.1.2'!AC30&gt;='Раздел 2.1.1.2'!AC42,0,1)</f>
        <v>0</v>
      </c>
    </row>
    <row r="632" spans="1:8" x14ac:dyDescent="0.2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4034</v>
      </c>
      <c r="F632" s="7"/>
      <c r="G632" s="7"/>
      <c r="H632" s="7">
        <f>IF('Раздел 2.1.1.2'!P34&gt;='Раздел 2.1.1.2'!P43,0,1)</f>
        <v>0</v>
      </c>
    </row>
    <row r="633" spans="1:8" x14ac:dyDescent="0.2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4035</v>
      </c>
      <c r="F633" s="7"/>
      <c r="G633" s="7"/>
      <c r="H633" s="7">
        <f>IF('Раздел 2.1.1.2'!Q34&gt;='Раздел 2.1.1.2'!Q43,0,1)</f>
        <v>0</v>
      </c>
    </row>
    <row r="634" spans="1:8" x14ac:dyDescent="0.2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4036</v>
      </c>
      <c r="F634" s="7"/>
      <c r="G634" s="7"/>
      <c r="H634" s="7">
        <f>IF('Раздел 2.1.1.2'!R34&gt;='Раздел 2.1.1.2'!R43,0,1)</f>
        <v>0</v>
      </c>
    </row>
    <row r="635" spans="1:8" x14ac:dyDescent="0.2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4859</v>
      </c>
      <c r="F635" s="7"/>
      <c r="G635" s="7"/>
      <c r="H635" s="7">
        <f>IF('Раздел 2.1.1.2'!S34&gt;='Раздел 2.1.1.2'!S43,0,1)</f>
        <v>0</v>
      </c>
    </row>
    <row r="636" spans="1:8" x14ac:dyDescent="0.2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4038</v>
      </c>
      <c r="F636" s="7"/>
      <c r="G636" s="7"/>
      <c r="H636" s="7">
        <f>IF('Раздел 2.1.1.2'!T34&gt;='Раздел 2.1.1.2'!T43,0,1)</f>
        <v>0</v>
      </c>
    </row>
    <row r="637" spans="1:8" x14ac:dyDescent="0.2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4039</v>
      </c>
      <c r="F637" s="7"/>
      <c r="G637" s="7"/>
      <c r="H637" s="7">
        <f>IF('Раздел 2.1.1.2'!U34&gt;='Раздел 2.1.1.2'!U43,0,1)</f>
        <v>0</v>
      </c>
    </row>
    <row r="638" spans="1:8" x14ac:dyDescent="0.2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4040</v>
      </c>
      <c r="F638" s="7"/>
      <c r="G638" s="7"/>
      <c r="H638" s="7">
        <f>IF('Раздел 2.1.1.2'!V34&gt;='Раздел 2.1.1.2'!V43,0,1)</f>
        <v>0</v>
      </c>
    </row>
    <row r="639" spans="1:8" x14ac:dyDescent="0.2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4041</v>
      </c>
      <c r="F639" s="7"/>
      <c r="G639" s="7"/>
      <c r="H639" s="7">
        <f>IF('Раздел 2.1.1.2'!W34&gt;='Раздел 2.1.1.2'!W43,0,1)</f>
        <v>0</v>
      </c>
    </row>
    <row r="640" spans="1:8" x14ac:dyDescent="0.2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4042</v>
      </c>
      <c r="F640" s="7"/>
      <c r="G640" s="7"/>
      <c r="H640" s="7">
        <f>IF('Раздел 2.1.1.2'!X34&gt;='Раздел 2.1.1.2'!X43,0,1)</f>
        <v>0</v>
      </c>
    </row>
    <row r="641" spans="1:8" x14ac:dyDescent="0.2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4043</v>
      </c>
      <c r="F641" s="7"/>
      <c r="G641" s="7"/>
      <c r="H641" s="7">
        <f>IF('Раздел 2.1.1.2'!Y34&gt;='Раздел 2.1.1.2'!Y43,0,1)</f>
        <v>0</v>
      </c>
    </row>
    <row r="642" spans="1:8" x14ac:dyDescent="0.2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4044</v>
      </c>
      <c r="F642" s="7"/>
      <c r="G642" s="7"/>
      <c r="H642" s="7">
        <f>IF('Раздел 2.1.1.2'!Z34&gt;='Раздел 2.1.1.2'!Z43,0,1)</f>
        <v>0</v>
      </c>
    </row>
    <row r="643" spans="1:8" x14ac:dyDescent="0.2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4045</v>
      </c>
      <c r="F643" s="7"/>
      <c r="G643" s="7"/>
      <c r="H643" s="7">
        <f>IF('Раздел 2.1.1.2'!AA34&gt;='Раздел 2.1.1.2'!AA43,0,1)</f>
        <v>0</v>
      </c>
    </row>
    <row r="644" spans="1:8" x14ac:dyDescent="0.2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4046</v>
      </c>
      <c r="F644" s="7"/>
      <c r="G644" s="7"/>
      <c r="H644" s="7">
        <f>IF('Раздел 2.1.1.2'!AB34&gt;='Раздел 2.1.1.2'!AB43,0,1)</f>
        <v>0</v>
      </c>
    </row>
    <row r="645" spans="1:8" x14ac:dyDescent="0.2">
      <c r="A645" s="6">
        <f t="shared" si="9"/>
        <v>609562</v>
      </c>
      <c r="B645" s="6">
        <v>6</v>
      </c>
      <c r="C645" s="109">
        <v>13</v>
      </c>
      <c r="D645" s="109">
        <v>191</v>
      </c>
      <c r="E645" s="109" t="s">
        <v>4047</v>
      </c>
      <c r="F645" s="109"/>
      <c r="G645" s="109"/>
      <c r="H645" s="109">
        <f>IF('Раздел 2.1.1.2'!AC34&gt;='Раздел 2.1.1.2'!AC43,0,1)</f>
        <v>0</v>
      </c>
    </row>
    <row r="646" spans="1:8" x14ac:dyDescent="0.2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21533</v>
      </c>
      <c r="F646" s="7"/>
      <c r="G646" s="7"/>
      <c r="H646" s="7">
        <f>IF('Раздел 2.1.1.2'!P30&gt;=SUM('Раздел 2.1.1.2'!P38:P41),0,1)</f>
        <v>0</v>
      </c>
    </row>
    <row r="647" spans="1:8" x14ac:dyDescent="0.2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21534</v>
      </c>
      <c r="F647" s="7"/>
      <c r="G647" s="7"/>
      <c r="H647" s="7">
        <f>IF('Раздел 2.1.1.2'!Q30&gt;=SUM('Раздел 2.1.1.2'!Q38:Q41),0,1)</f>
        <v>0</v>
      </c>
    </row>
    <row r="648" spans="1:8" x14ac:dyDescent="0.2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21535</v>
      </c>
      <c r="F648" s="7"/>
      <c r="G648" s="7"/>
      <c r="H648" s="7">
        <f>IF('Раздел 2.1.1.2'!R30&gt;=SUM('Раздел 2.1.1.2'!R38:R41),0,1)</f>
        <v>0</v>
      </c>
    </row>
    <row r="649" spans="1:8" x14ac:dyDescent="0.2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3184</v>
      </c>
      <c r="F649" s="7"/>
      <c r="G649" s="7"/>
      <c r="H649" s="7">
        <f>IF('Раздел 2.1.1.2'!S30&gt;=SUM('Раздел 2.1.1.2'!S38:S41),0,1)</f>
        <v>0</v>
      </c>
    </row>
    <row r="650" spans="1:8" x14ac:dyDescent="0.2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21536</v>
      </c>
      <c r="F650" s="7"/>
      <c r="G650" s="7"/>
      <c r="H650" s="7">
        <f>IF('Раздел 2.1.1.2'!T30&gt;=SUM('Раздел 2.1.1.2'!T38:T41),0,1)</f>
        <v>0</v>
      </c>
    </row>
    <row r="651" spans="1:8" x14ac:dyDescent="0.2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21537</v>
      </c>
      <c r="F651" s="7"/>
      <c r="G651" s="7"/>
      <c r="H651" s="7">
        <f>IF('Раздел 2.1.1.2'!U30&gt;=SUM('Раздел 2.1.1.2'!U38:U41),0,1)</f>
        <v>0</v>
      </c>
    </row>
    <row r="652" spans="1:8" x14ac:dyDescent="0.2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21538</v>
      </c>
      <c r="F652" s="7"/>
      <c r="G652" s="7"/>
      <c r="H652" s="7">
        <f>IF('Раздел 2.1.1.2'!V30&gt;=SUM('Раздел 2.1.1.2'!V38:V41),0,1)</f>
        <v>0</v>
      </c>
    </row>
    <row r="653" spans="1:8" x14ac:dyDescent="0.2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21539</v>
      </c>
      <c r="F653" s="7"/>
      <c r="G653" s="7"/>
      <c r="H653" s="7">
        <f>IF('Раздел 2.1.1.2'!W30&gt;=SUM('Раздел 2.1.1.2'!W38:W41),0,1)</f>
        <v>0</v>
      </c>
    </row>
    <row r="654" spans="1:8" x14ac:dyDescent="0.2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21540</v>
      </c>
      <c r="F654" s="7"/>
      <c r="G654" s="7"/>
      <c r="H654" s="7">
        <f>IF('Раздел 2.1.1.2'!X30&gt;=SUM('Раздел 2.1.1.2'!X38:X41),0,1)</f>
        <v>0</v>
      </c>
    </row>
    <row r="655" spans="1:8" x14ac:dyDescent="0.2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21541</v>
      </c>
      <c r="F655" s="7"/>
      <c r="G655" s="7"/>
      <c r="H655" s="7">
        <f>IF('Раздел 2.1.1.2'!Y30&gt;=SUM('Раздел 2.1.1.2'!Y38:Y41),0,1)</f>
        <v>0</v>
      </c>
    </row>
    <row r="656" spans="1:8" x14ac:dyDescent="0.2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21542</v>
      </c>
      <c r="F656" s="7"/>
      <c r="G656" s="7"/>
      <c r="H656" s="7">
        <f>IF('Раздел 2.1.1.2'!Z30&gt;=SUM('Раздел 2.1.1.2'!Z38:Z41),0,1)</f>
        <v>0</v>
      </c>
    </row>
    <row r="657" spans="1:8" x14ac:dyDescent="0.2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21543</v>
      </c>
      <c r="F657" s="7"/>
      <c r="G657" s="7"/>
      <c r="H657" s="7">
        <f>IF('Раздел 2.1.1.2'!AA30&gt;=SUM('Раздел 2.1.1.2'!AA38:AA41),0,1)</f>
        <v>0</v>
      </c>
    </row>
    <row r="658" spans="1:8" x14ac:dyDescent="0.2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20774</v>
      </c>
      <c r="F658" s="7"/>
      <c r="G658" s="7"/>
      <c r="H658" s="7">
        <f>IF('Раздел 2.1.1.2'!AB30&gt;=SUM('Раздел 2.1.1.2'!AB38:AB41),0,1)</f>
        <v>0</v>
      </c>
    </row>
    <row r="659" spans="1:8" x14ac:dyDescent="0.2">
      <c r="A659" s="6">
        <f t="shared" si="9"/>
        <v>609562</v>
      </c>
      <c r="B659" s="6">
        <v>6</v>
      </c>
      <c r="C659" s="109">
        <v>14</v>
      </c>
      <c r="D659" s="109">
        <v>205</v>
      </c>
      <c r="E659" s="109" t="s">
        <v>20775</v>
      </c>
      <c r="F659" s="109"/>
      <c r="G659" s="109"/>
      <c r="H659" s="109">
        <f>IF('Раздел 2.1.1.2'!AC30&gt;=SUM('Раздел 2.1.1.2'!AC38:AC41),0,1)</f>
        <v>0</v>
      </c>
    </row>
    <row r="660" spans="1:8" x14ac:dyDescent="0.2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20776</v>
      </c>
      <c r="F660" s="7"/>
      <c r="G660" s="7"/>
      <c r="H660" s="7">
        <f>IF('Раздел 2.1.1.2'!P37&gt;=SUM('Раздел 2.1.1.2'!P38:P39),0,1)</f>
        <v>0</v>
      </c>
    </row>
    <row r="661" spans="1:8" x14ac:dyDescent="0.2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20777</v>
      </c>
      <c r="F661" s="7"/>
      <c r="G661" s="7"/>
      <c r="H661" s="7">
        <f>IF('Раздел 2.1.1.2'!Q37&gt;=SUM('Раздел 2.1.1.2'!Q38:Q39),0,1)</f>
        <v>0</v>
      </c>
    </row>
    <row r="662" spans="1:8" x14ac:dyDescent="0.2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20778</v>
      </c>
      <c r="F662" s="7"/>
      <c r="G662" s="7"/>
      <c r="H662" s="7">
        <f>IF('Раздел 2.1.1.2'!R37&gt;=SUM('Раздел 2.1.1.2'!R38:R39),0,1)</f>
        <v>0</v>
      </c>
    </row>
    <row r="663" spans="1:8" x14ac:dyDescent="0.2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20026</v>
      </c>
      <c r="F663" s="7"/>
      <c r="G663" s="7"/>
      <c r="H663" s="7">
        <f>IF('Раздел 2.1.1.2'!S37&gt;=SUM('Раздел 2.1.1.2'!S38:S39),0,1)</f>
        <v>0</v>
      </c>
    </row>
    <row r="664" spans="1:8" x14ac:dyDescent="0.2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20027</v>
      </c>
      <c r="F664" s="7"/>
      <c r="G664" s="7"/>
      <c r="H664" s="7">
        <f>IF('Раздел 2.1.1.2'!T37&gt;=SUM('Раздел 2.1.1.2'!T38:T39),0,1)</f>
        <v>0</v>
      </c>
    </row>
    <row r="665" spans="1:8" x14ac:dyDescent="0.2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20028</v>
      </c>
      <c r="F665" s="7"/>
      <c r="G665" s="7"/>
      <c r="H665" s="7">
        <f>IF('Раздел 2.1.1.2'!U37&gt;=SUM('Раздел 2.1.1.2'!U38:U39),0,1)</f>
        <v>0</v>
      </c>
    </row>
    <row r="666" spans="1:8" x14ac:dyDescent="0.2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20029</v>
      </c>
      <c r="F666" s="7"/>
      <c r="G666" s="7"/>
      <c r="H666" s="7">
        <f>IF('Раздел 2.1.1.2'!V37&gt;=SUM('Раздел 2.1.1.2'!V38:V39),0,1)</f>
        <v>0</v>
      </c>
    </row>
    <row r="667" spans="1:8" x14ac:dyDescent="0.2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20030</v>
      </c>
      <c r="F667" s="7"/>
      <c r="G667" s="7"/>
      <c r="H667" s="7">
        <f>IF('Раздел 2.1.1.2'!W37&gt;=SUM('Раздел 2.1.1.2'!W38:W39),0,1)</f>
        <v>0</v>
      </c>
    </row>
    <row r="668" spans="1:8" x14ac:dyDescent="0.2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20031</v>
      </c>
      <c r="F668" s="7"/>
      <c r="G668" s="7"/>
      <c r="H668" s="7">
        <f>IF('Раздел 2.1.1.2'!X37&gt;=SUM('Раздел 2.1.1.2'!X38:X39),0,1)</f>
        <v>0</v>
      </c>
    </row>
    <row r="669" spans="1:8" x14ac:dyDescent="0.2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20032</v>
      </c>
      <c r="F669" s="7"/>
      <c r="G669" s="7"/>
      <c r="H669" s="7">
        <f>IF('Раздел 2.1.1.2'!Y37&gt;=SUM('Раздел 2.1.1.2'!Y38:Y39),0,1)</f>
        <v>0</v>
      </c>
    </row>
    <row r="670" spans="1:8" x14ac:dyDescent="0.2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20033</v>
      </c>
      <c r="F670" s="7"/>
      <c r="G670" s="7"/>
      <c r="H670" s="7">
        <f>IF('Раздел 2.1.1.2'!Z37&gt;=SUM('Раздел 2.1.1.2'!Z38:Z39),0,1)</f>
        <v>0</v>
      </c>
    </row>
    <row r="671" spans="1:8" x14ac:dyDescent="0.2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20034</v>
      </c>
      <c r="F671" s="7"/>
      <c r="G671" s="7"/>
      <c r="H671" s="7">
        <f>IF('Раздел 2.1.1.2'!AA37&gt;=SUM('Раздел 2.1.1.2'!AA38:AA39),0,1)</f>
        <v>0</v>
      </c>
    </row>
    <row r="672" spans="1:8" x14ac:dyDescent="0.2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20035</v>
      </c>
      <c r="F672" s="7"/>
      <c r="G672" s="7"/>
      <c r="H672" s="7">
        <f>IF('Раздел 2.1.1.2'!AB37&gt;=SUM('Раздел 2.1.1.2'!AB38:AB39),0,1)</f>
        <v>0</v>
      </c>
    </row>
    <row r="673" spans="1:8" x14ac:dyDescent="0.2">
      <c r="A673" s="6">
        <f t="shared" si="9"/>
        <v>609562</v>
      </c>
      <c r="B673" s="109">
        <v>6</v>
      </c>
      <c r="C673" s="109">
        <v>15</v>
      </c>
      <c r="D673" s="109">
        <v>219</v>
      </c>
      <c r="E673" s="109" t="s">
        <v>20036</v>
      </c>
      <c r="F673" s="109"/>
      <c r="G673" s="109"/>
      <c r="H673" s="109">
        <f>IF('Раздел 2.1.1.2'!AC37&gt;=SUM('Раздел 2.1.1.2'!AC38:AC39),0,1)</f>
        <v>0</v>
      </c>
    </row>
    <row r="674" spans="1:8" x14ac:dyDescent="0.2">
      <c r="A674" s="107">
        <f>P_3</f>
        <v>609562</v>
      </c>
      <c r="B674" s="107">
        <v>7</v>
      </c>
      <c r="C674" s="107">
        <v>0</v>
      </c>
      <c r="D674" s="107">
        <v>0</v>
      </c>
      <c r="E674" s="107" t="str">
        <f>CONCATENATE("Количество ошибок в разделе 2.1.1.3: ",H674)</f>
        <v>Количество ошибок в разделе 2.1.1.3: 0</v>
      </c>
      <c r="F674" s="107"/>
      <c r="G674" s="107"/>
      <c r="H674" s="107">
        <f>SUM(H675:H893)</f>
        <v>0</v>
      </c>
    </row>
    <row r="675" spans="1:8" x14ac:dyDescent="0.2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19144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 x14ac:dyDescent="0.2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15453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 x14ac:dyDescent="0.2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15454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 x14ac:dyDescent="0.2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15455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 x14ac:dyDescent="0.2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15456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 x14ac:dyDescent="0.2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15457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 x14ac:dyDescent="0.2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15462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 x14ac:dyDescent="0.2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15463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 x14ac:dyDescent="0.2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18366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 x14ac:dyDescent="0.2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18367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 x14ac:dyDescent="0.2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18368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 x14ac:dyDescent="0.2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18369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 x14ac:dyDescent="0.2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18370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 x14ac:dyDescent="0.2">
      <c r="A688" s="6">
        <f t="shared" si="10"/>
        <v>609562</v>
      </c>
      <c r="B688" s="6">
        <v>7</v>
      </c>
      <c r="C688" s="109">
        <v>1</v>
      </c>
      <c r="D688" s="109">
        <v>14</v>
      </c>
      <c r="E688" s="109" t="s">
        <v>18371</v>
      </c>
      <c r="F688" s="109"/>
      <c r="G688" s="109"/>
      <c r="H688" s="109">
        <f>IF('Раздел 2.1.1.3'!AC29=SUM('Раздел 2.1.1.3'!AC21,'Раздел 2.1.1.3'!AC23,'Раздел 2.1.1.3'!AC25,'Раздел 2.1.1.3'!AC27),0,1)</f>
        <v>0</v>
      </c>
    </row>
    <row r="689" spans="1:8" x14ac:dyDescent="0.2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18372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 x14ac:dyDescent="0.2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19161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 x14ac:dyDescent="0.2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19162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 x14ac:dyDescent="0.2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19163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 x14ac:dyDescent="0.2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19164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 x14ac:dyDescent="0.2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18378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 x14ac:dyDescent="0.2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18379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 x14ac:dyDescent="0.2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18361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 x14ac:dyDescent="0.2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18362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 x14ac:dyDescent="0.2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18363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 x14ac:dyDescent="0.2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18364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 x14ac:dyDescent="0.2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17530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 x14ac:dyDescent="0.2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17525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 x14ac:dyDescent="0.2">
      <c r="A702" s="6">
        <f t="shared" si="10"/>
        <v>609562</v>
      </c>
      <c r="B702" s="6">
        <v>7</v>
      </c>
      <c r="C702" s="109">
        <v>2</v>
      </c>
      <c r="D702" s="109">
        <v>28</v>
      </c>
      <c r="E702" s="109" t="s">
        <v>17526</v>
      </c>
      <c r="F702" s="109"/>
      <c r="G702" s="109"/>
      <c r="H702" s="109">
        <f>IF('Раздел 2.1.1.3'!AC30=SUM('Раздел 2.1.1.3'!AC22,'Раздел 2.1.1.3'!AC24,'Раздел 2.1.1.3'!AC26,'Раздел 2.1.1.3'!AC28),0,1)</f>
        <v>0</v>
      </c>
    </row>
    <row r="703" spans="1:8" x14ac:dyDescent="0.2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17527</v>
      </c>
      <c r="F703" s="7"/>
      <c r="G703" s="7"/>
      <c r="H703" s="6">
        <f>IF('Раздел 2.1.1.3'!P30=SUM('Раздел 2.1.1.3'!P31:P33),0,1)</f>
        <v>0</v>
      </c>
    </row>
    <row r="704" spans="1:8" x14ac:dyDescent="0.2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17528</v>
      </c>
      <c r="F704" s="7"/>
      <c r="G704" s="7"/>
      <c r="H704" s="6">
        <f>IF('Раздел 2.1.1.3'!Q30=SUM('Раздел 2.1.1.3'!Q31:Q33),0,1)</f>
        <v>0</v>
      </c>
    </row>
    <row r="705" spans="1:8" x14ac:dyDescent="0.2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17529</v>
      </c>
      <c r="F705" s="7"/>
      <c r="G705" s="7"/>
      <c r="H705" s="6">
        <f>IF('Раздел 2.1.1.3'!R30=SUM('Раздел 2.1.1.3'!R31:R33),0,1)</f>
        <v>0</v>
      </c>
    </row>
    <row r="706" spans="1:8" x14ac:dyDescent="0.2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16517</v>
      </c>
      <c r="F706" s="7"/>
      <c r="G706" s="7"/>
      <c r="H706" s="6">
        <f>IF('Раздел 2.1.1.3'!S30=SUM('Раздел 2.1.1.3'!S31:S33),0,1)</f>
        <v>0</v>
      </c>
    </row>
    <row r="707" spans="1:8" x14ac:dyDescent="0.2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16518</v>
      </c>
      <c r="F707" s="7"/>
      <c r="G707" s="7"/>
      <c r="H707" s="6">
        <f>IF('Раздел 2.1.1.3'!T30=SUM('Раздел 2.1.1.3'!T31:T33),0,1)</f>
        <v>0</v>
      </c>
    </row>
    <row r="708" spans="1:8" x14ac:dyDescent="0.2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16519</v>
      </c>
      <c r="F708" s="7"/>
      <c r="G708" s="7"/>
      <c r="H708" s="6">
        <f>IF('Раздел 2.1.1.3'!U30=SUM('Раздел 2.1.1.3'!U31:U33),0,1)</f>
        <v>0</v>
      </c>
    </row>
    <row r="709" spans="1:8" x14ac:dyDescent="0.2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16520</v>
      </c>
      <c r="F709" s="7"/>
      <c r="G709" s="7"/>
      <c r="H709" s="6">
        <f>IF('Раздел 2.1.1.3'!V30=SUM('Раздел 2.1.1.3'!V31:V33),0,1)</f>
        <v>0</v>
      </c>
    </row>
    <row r="710" spans="1:8" x14ac:dyDescent="0.2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16521</v>
      </c>
      <c r="F710" s="7"/>
      <c r="G710" s="7"/>
      <c r="H710" s="6">
        <f>IF('Раздел 2.1.1.3'!W30=SUM('Раздел 2.1.1.3'!W31:W33),0,1)</f>
        <v>0</v>
      </c>
    </row>
    <row r="711" spans="1:8" x14ac:dyDescent="0.2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16522</v>
      </c>
      <c r="F711" s="7"/>
      <c r="G711" s="7"/>
      <c r="H711" s="6">
        <f>IF('Раздел 2.1.1.3'!X30=SUM('Раздел 2.1.1.3'!X31:X33),0,1)</f>
        <v>0</v>
      </c>
    </row>
    <row r="712" spans="1:8" x14ac:dyDescent="0.2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16523</v>
      </c>
      <c r="F712" s="7"/>
      <c r="G712" s="7"/>
      <c r="H712" s="6">
        <f>IF('Раздел 2.1.1.3'!Y30=SUM('Раздел 2.1.1.3'!Y31:Y33),0,1)</f>
        <v>0</v>
      </c>
    </row>
    <row r="713" spans="1:8" x14ac:dyDescent="0.2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16524</v>
      </c>
      <c r="F713" s="7"/>
      <c r="G713" s="7"/>
      <c r="H713" s="6">
        <f>IF('Раздел 2.1.1.3'!Z30=SUM('Раздел 2.1.1.3'!Z31:Z33),0,1)</f>
        <v>0</v>
      </c>
    </row>
    <row r="714" spans="1:8" x14ac:dyDescent="0.2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16525</v>
      </c>
      <c r="F714" s="7"/>
      <c r="G714" s="7"/>
      <c r="H714" s="6">
        <f>IF('Раздел 2.1.1.3'!AA30=SUM('Раздел 2.1.1.3'!AA31:AA33),0,1)</f>
        <v>0</v>
      </c>
    </row>
    <row r="715" spans="1:8" x14ac:dyDescent="0.2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16526</v>
      </c>
      <c r="F715" s="7"/>
      <c r="G715" s="7"/>
      <c r="H715" s="6">
        <f>IF('Раздел 2.1.1.3'!AB30=SUM('Раздел 2.1.1.3'!AB31:AB33),0,1)</f>
        <v>0</v>
      </c>
    </row>
    <row r="716" spans="1:8" x14ac:dyDescent="0.2">
      <c r="A716" s="6">
        <f t="shared" si="10"/>
        <v>609562</v>
      </c>
      <c r="B716" s="6">
        <v>7</v>
      </c>
      <c r="C716" s="109">
        <v>3</v>
      </c>
      <c r="D716" s="109">
        <v>42</v>
      </c>
      <c r="E716" s="109" t="s">
        <v>15559</v>
      </c>
      <c r="F716" s="109"/>
      <c r="G716" s="109"/>
      <c r="H716" s="109">
        <f>IF('Раздел 2.1.1.3'!AC30=SUM('Раздел 2.1.1.3'!AC31:AC33),0,1)</f>
        <v>0</v>
      </c>
    </row>
    <row r="717" spans="1:8" x14ac:dyDescent="0.2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15560</v>
      </c>
      <c r="F717" s="7"/>
      <c r="G717" s="7"/>
      <c r="H717" s="6">
        <f>IF('Раздел 2.1.1.3'!P21=SUM('Раздел 2.1.1.3'!Q21:AC21),0,1)</f>
        <v>0</v>
      </c>
    </row>
    <row r="718" spans="1:8" x14ac:dyDescent="0.2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17703</v>
      </c>
      <c r="F718" s="7"/>
      <c r="G718" s="7"/>
      <c r="H718" s="6">
        <f>IF('Раздел 2.1.1.3'!P22=SUM('Раздел 2.1.1.3'!Q22:AC22),0,1)</f>
        <v>0</v>
      </c>
    </row>
    <row r="719" spans="1:8" x14ac:dyDescent="0.2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16712</v>
      </c>
      <c r="F719" s="7"/>
      <c r="G719" s="7"/>
      <c r="H719" s="6">
        <f>IF('Раздел 2.1.1.3'!P23=SUM('Раздел 2.1.1.3'!Q23:AC23),0,1)</f>
        <v>0</v>
      </c>
    </row>
    <row r="720" spans="1:8" x14ac:dyDescent="0.2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16713</v>
      </c>
      <c r="F720" s="7"/>
      <c r="G720" s="7"/>
      <c r="H720" s="6">
        <f>IF('Раздел 2.1.1.3'!P24=SUM('Раздел 2.1.1.3'!Q24:AC24),0,1)</f>
        <v>0</v>
      </c>
    </row>
    <row r="721" spans="1:8" x14ac:dyDescent="0.2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16714</v>
      </c>
      <c r="F721" s="7"/>
      <c r="G721" s="7"/>
      <c r="H721" s="6">
        <f>IF('Раздел 2.1.1.3'!P25=SUM('Раздел 2.1.1.3'!Q25:AC25),0,1)</f>
        <v>0</v>
      </c>
    </row>
    <row r="722" spans="1:8" x14ac:dyDescent="0.2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16539</v>
      </c>
      <c r="F722" s="7"/>
      <c r="G722" s="7"/>
      <c r="H722" s="6">
        <f>IF('Раздел 2.1.1.3'!P26=SUM('Раздел 2.1.1.3'!Q26:AC26),0,1)</f>
        <v>0</v>
      </c>
    </row>
    <row r="723" spans="1:8" x14ac:dyDescent="0.2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16540</v>
      </c>
      <c r="F723" s="7"/>
      <c r="G723" s="7"/>
      <c r="H723" s="6">
        <f>IF('Раздел 2.1.1.3'!P27=SUM('Раздел 2.1.1.3'!Q27:AC27),0,1)</f>
        <v>0</v>
      </c>
    </row>
    <row r="724" spans="1:8" x14ac:dyDescent="0.2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15301</v>
      </c>
      <c r="F724" s="7"/>
      <c r="G724" s="7"/>
      <c r="H724" s="6">
        <f>IF('Раздел 2.1.1.3'!P28=SUM('Раздел 2.1.1.3'!Q28:AC28),0,1)</f>
        <v>0</v>
      </c>
    </row>
    <row r="725" spans="1:8" x14ac:dyDescent="0.2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16551</v>
      </c>
      <c r="F725" s="7"/>
      <c r="G725" s="7"/>
      <c r="H725" s="6">
        <f>IF('Раздел 2.1.1.3'!P29=SUM('Раздел 2.1.1.3'!Q29:AC29),0,1)</f>
        <v>0</v>
      </c>
    </row>
    <row r="726" spans="1:8" x14ac:dyDescent="0.2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16552</v>
      </c>
      <c r="F726" s="7"/>
      <c r="G726" s="7"/>
      <c r="H726" s="6">
        <f>IF('Раздел 2.1.1.3'!P30=SUM('Раздел 2.1.1.3'!Q30:AC30),0,1)</f>
        <v>0</v>
      </c>
    </row>
    <row r="727" spans="1:8" x14ac:dyDescent="0.2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17734</v>
      </c>
      <c r="F727" s="7"/>
      <c r="G727" s="7"/>
      <c r="H727" s="6">
        <f>IF('Раздел 2.1.1.3'!P31=SUM('Раздел 2.1.1.3'!Q31:AC31),0,1)</f>
        <v>0</v>
      </c>
    </row>
    <row r="728" spans="1:8" x14ac:dyDescent="0.2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17735</v>
      </c>
      <c r="F728" s="7"/>
      <c r="G728" s="7"/>
      <c r="H728" s="6">
        <f>IF('Раздел 2.1.1.3'!P32=SUM('Раздел 2.1.1.3'!Q32:AC32),0,1)</f>
        <v>0</v>
      </c>
    </row>
    <row r="729" spans="1:8" x14ac:dyDescent="0.2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17736</v>
      </c>
      <c r="F729" s="7"/>
      <c r="G729" s="7"/>
      <c r="H729" s="6">
        <f>IF('Раздел 2.1.1.3'!P33=SUM('Раздел 2.1.1.3'!Q33:AC33),0,1)</f>
        <v>0</v>
      </c>
    </row>
    <row r="730" spans="1:8" x14ac:dyDescent="0.2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17737</v>
      </c>
      <c r="F730" s="7"/>
      <c r="G730" s="7"/>
      <c r="H730" s="6">
        <f>IF('Раздел 2.1.1.3'!P34=SUM('Раздел 2.1.1.3'!Q34:AC34),0,1)</f>
        <v>0</v>
      </c>
    </row>
    <row r="731" spans="1:8" x14ac:dyDescent="0.2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16755</v>
      </c>
      <c r="F731" s="7"/>
      <c r="G731" s="7"/>
      <c r="H731" s="6">
        <f>IF('Раздел 2.1.1.3'!P35=SUM('Раздел 2.1.1.3'!Q35:AC35),0,1)</f>
        <v>0</v>
      </c>
    </row>
    <row r="732" spans="1:8" x14ac:dyDescent="0.2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17742</v>
      </c>
      <c r="F732" s="7"/>
      <c r="G732" s="7"/>
      <c r="H732" s="6">
        <f>IF('Раздел 2.1.1.3'!P36=SUM('Раздел 2.1.1.3'!Q36:AC36),0,1)</f>
        <v>0</v>
      </c>
    </row>
    <row r="733" spans="1:8" x14ac:dyDescent="0.2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15580</v>
      </c>
      <c r="F733" s="7"/>
      <c r="G733" s="7"/>
      <c r="H733" s="6">
        <f>IF('Раздел 2.1.1.3'!P37=SUM('Раздел 2.1.1.3'!Q37:AC37),0,1)</f>
        <v>0</v>
      </c>
    </row>
    <row r="734" spans="1:8" x14ac:dyDescent="0.2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15581</v>
      </c>
      <c r="F734" s="7"/>
      <c r="G734" s="7"/>
      <c r="H734" s="6">
        <f>IF('Раздел 2.1.1.3'!P38=SUM('Раздел 2.1.1.3'!Q38:AC38),0,1)</f>
        <v>0</v>
      </c>
    </row>
    <row r="735" spans="1:8" x14ac:dyDescent="0.2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16756</v>
      </c>
      <c r="F735" s="7"/>
      <c r="G735" s="7"/>
      <c r="H735" s="6">
        <f>IF('Раздел 2.1.1.3'!P39=SUM('Раздел 2.1.1.3'!Q39:AC39),0,1)</f>
        <v>0</v>
      </c>
    </row>
    <row r="736" spans="1:8" x14ac:dyDescent="0.2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16757</v>
      </c>
      <c r="F736" s="7"/>
      <c r="G736" s="7"/>
      <c r="H736" s="6">
        <f>IF('Раздел 2.1.1.3'!P40=SUM('Раздел 2.1.1.3'!Q40:AC40),0,1)</f>
        <v>0</v>
      </c>
    </row>
    <row r="737" spans="1:8" x14ac:dyDescent="0.2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16758</v>
      </c>
      <c r="F737" s="7"/>
      <c r="G737" s="7"/>
      <c r="H737" s="6">
        <f>IF('Раздел 2.1.1.3'!P41=SUM('Раздел 2.1.1.3'!Q41:AC41),0,1)</f>
        <v>0</v>
      </c>
    </row>
    <row r="738" spans="1:8" x14ac:dyDescent="0.2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16759</v>
      </c>
      <c r="F738" s="7"/>
      <c r="G738" s="7"/>
      <c r="H738" s="6">
        <f>IF('Раздел 2.1.1.3'!P42=SUM('Раздел 2.1.1.3'!Q42:AC42),0,1)</f>
        <v>0</v>
      </c>
    </row>
    <row r="739" spans="1:8" x14ac:dyDescent="0.2">
      <c r="A739" s="6">
        <f t="shared" ref="A739:A802" si="11">P_3</f>
        <v>609562</v>
      </c>
      <c r="B739" s="6">
        <v>7</v>
      </c>
      <c r="C739" s="109">
        <v>4</v>
      </c>
      <c r="D739" s="109">
        <v>65</v>
      </c>
      <c r="E739" s="109" t="s">
        <v>16760</v>
      </c>
      <c r="F739" s="109"/>
      <c r="G739" s="109"/>
      <c r="H739" s="109">
        <f>IF('Раздел 2.1.1.3'!P43=SUM('Раздел 2.1.1.3'!Q43:AC43),0,1)</f>
        <v>0</v>
      </c>
    </row>
    <row r="740" spans="1:8" x14ac:dyDescent="0.2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16761</v>
      </c>
      <c r="F740" s="7"/>
      <c r="G740" s="7"/>
      <c r="H740" s="6">
        <f>IF('Раздел 2.1.1.3'!P30&gt;='Раздел 2.1.1.3'!P34,0,1)</f>
        <v>0</v>
      </c>
    </row>
    <row r="741" spans="1:8" x14ac:dyDescent="0.2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4048</v>
      </c>
      <c r="F741" s="7"/>
      <c r="G741" s="7"/>
      <c r="H741" s="6">
        <f>IF('Раздел 2.1.1.3'!Q30&gt;='Раздел 2.1.1.3'!Q34,0,1)</f>
        <v>0</v>
      </c>
    </row>
    <row r="742" spans="1:8" x14ac:dyDescent="0.2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4049</v>
      </c>
      <c r="F742" s="7"/>
      <c r="G742" s="7"/>
      <c r="H742" s="6">
        <f>IF('Раздел 2.1.1.3'!R30&gt;='Раздел 2.1.1.3'!R34,0,1)</f>
        <v>0</v>
      </c>
    </row>
    <row r="743" spans="1:8" x14ac:dyDescent="0.2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4050</v>
      </c>
      <c r="F743" s="7"/>
      <c r="G743" s="7"/>
      <c r="H743" s="6">
        <f>IF('Раздел 2.1.1.3'!S30&gt;='Раздел 2.1.1.3'!S34,0,1)</f>
        <v>0</v>
      </c>
    </row>
    <row r="744" spans="1:8" x14ac:dyDescent="0.2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4051</v>
      </c>
      <c r="F744" s="7"/>
      <c r="G744" s="7"/>
      <c r="H744" s="6">
        <f>IF('Раздел 2.1.1.3'!T30&gt;='Раздел 2.1.1.3'!T34,0,1)</f>
        <v>0</v>
      </c>
    </row>
    <row r="745" spans="1:8" x14ac:dyDescent="0.2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4052</v>
      </c>
      <c r="F745" s="7"/>
      <c r="G745" s="7"/>
      <c r="H745" s="6">
        <f>IF('Раздел 2.1.1.3'!U30&gt;='Раздел 2.1.1.3'!U34,0,1)</f>
        <v>0</v>
      </c>
    </row>
    <row r="746" spans="1:8" x14ac:dyDescent="0.2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4053</v>
      </c>
      <c r="F746" s="7"/>
      <c r="G746" s="7"/>
      <c r="H746" s="6">
        <f>IF('Раздел 2.1.1.3'!V30&gt;='Раздел 2.1.1.3'!V34,0,1)</f>
        <v>0</v>
      </c>
    </row>
    <row r="747" spans="1:8" x14ac:dyDescent="0.2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4054</v>
      </c>
      <c r="F747" s="7"/>
      <c r="G747" s="7"/>
      <c r="H747" s="6">
        <f>IF('Раздел 2.1.1.3'!W30&gt;='Раздел 2.1.1.3'!W34,0,1)</f>
        <v>0</v>
      </c>
    </row>
    <row r="748" spans="1:8" x14ac:dyDescent="0.2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4055</v>
      </c>
      <c r="F748" s="7"/>
      <c r="G748" s="7"/>
      <c r="H748" s="6">
        <f>IF('Раздел 2.1.1.3'!X30&gt;='Раздел 2.1.1.3'!X34,0,1)</f>
        <v>0</v>
      </c>
    </row>
    <row r="749" spans="1:8" x14ac:dyDescent="0.2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4056</v>
      </c>
      <c r="F749" s="7"/>
      <c r="G749" s="7"/>
      <c r="H749" s="6">
        <f>IF('Раздел 2.1.1.3'!Y30&gt;='Раздел 2.1.1.3'!Y34,0,1)</f>
        <v>0</v>
      </c>
    </row>
    <row r="750" spans="1:8" x14ac:dyDescent="0.2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4057</v>
      </c>
      <c r="F750" s="7"/>
      <c r="G750" s="7"/>
      <c r="H750" s="6">
        <f>IF('Раздел 2.1.1.3'!Z30&gt;='Раздел 2.1.1.3'!Z34,0,1)</f>
        <v>0</v>
      </c>
    </row>
    <row r="751" spans="1:8" x14ac:dyDescent="0.2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4058</v>
      </c>
      <c r="F751" s="7"/>
      <c r="G751" s="7"/>
      <c r="H751" s="6">
        <f>IF('Раздел 2.1.1.3'!AA30&gt;='Раздел 2.1.1.3'!AA34,0,1)</f>
        <v>0</v>
      </c>
    </row>
    <row r="752" spans="1:8" x14ac:dyDescent="0.2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4059</v>
      </c>
      <c r="F752" s="7"/>
      <c r="G752" s="7"/>
      <c r="H752" s="6">
        <f>IF('Раздел 2.1.1.3'!AB30&gt;='Раздел 2.1.1.3'!AB34,0,1)</f>
        <v>0</v>
      </c>
    </row>
    <row r="753" spans="1:8" x14ac:dyDescent="0.2">
      <c r="A753" s="6">
        <f t="shared" si="11"/>
        <v>609562</v>
      </c>
      <c r="B753" s="6">
        <v>7</v>
      </c>
      <c r="C753" s="109">
        <v>5</v>
      </c>
      <c r="D753" s="109">
        <v>79</v>
      </c>
      <c r="E753" s="109" t="s">
        <v>4060</v>
      </c>
      <c r="F753" s="109"/>
      <c r="G753" s="109"/>
      <c r="H753" s="109">
        <f>IF('Раздел 2.1.1.3'!AC30&gt;='Раздел 2.1.1.3'!AC34,0,1)</f>
        <v>0</v>
      </c>
    </row>
    <row r="754" spans="1:8" x14ac:dyDescent="0.2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16762</v>
      </c>
      <c r="F754" s="7"/>
      <c r="G754" s="7"/>
      <c r="H754" s="6">
        <f>IF('Раздел 2.1.1.3'!P30&gt;='Раздел 2.1.1.3'!P35,0,1)</f>
        <v>0</v>
      </c>
    </row>
    <row r="755" spans="1:8" x14ac:dyDescent="0.2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4061</v>
      </c>
      <c r="F755" s="7"/>
      <c r="G755" s="7"/>
      <c r="H755" s="6">
        <f>IF('Раздел 2.1.1.3'!Q30&gt;='Раздел 2.1.1.3'!Q35,0,1)</f>
        <v>0</v>
      </c>
    </row>
    <row r="756" spans="1:8" x14ac:dyDescent="0.2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4062</v>
      </c>
      <c r="F756" s="7"/>
      <c r="G756" s="7"/>
      <c r="H756" s="6">
        <f>IF('Раздел 2.1.1.3'!R30&gt;='Раздел 2.1.1.3'!R35,0,1)</f>
        <v>0</v>
      </c>
    </row>
    <row r="757" spans="1:8" x14ac:dyDescent="0.2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4063</v>
      </c>
      <c r="F757" s="7"/>
      <c r="G757" s="7"/>
      <c r="H757" s="6">
        <f>IF('Раздел 2.1.1.3'!S30&gt;='Раздел 2.1.1.3'!S35,0,1)</f>
        <v>0</v>
      </c>
    </row>
    <row r="758" spans="1:8" x14ac:dyDescent="0.2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4064</v>
      </c>
      <c r="F758" s="7"/>
      <c r="G758" s="7"/>
      <c r="H758" s="6">
        <f>IF('Раздел 2.1.1.3'!T30&gt;='Раздел 2.1.1.3'!T35,0,1)</f>
        <v>0</v>
      </c>
    </row>
    <row r="759" spans="1:8" x14ac:dyDescent="0.2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3276</v>
      </c>
      <c r="F759" s="7"/>
      <c r="G759" s="7"/>
      <c r="H759" s="6">
        <f>IF('Раздел 2.1.1.3'!U30&gt;='Раздел 2.1.1.3'!U35,0,1)</f>
        <v>0</v>
      </c>
    </row>
    <row r="760" spans="1:8" x14ac:dyDescent="0.2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3277</v>
      </c>
      <c r="F760" s="7"/>
      <c r="G760" s="7"/>
      <c r="H760" s="6">
        <f>IF('Раздел 2.1.1.3'!V30&gt;='Раздел 2.1.1.3'!V35,0,1)</f>
        <v>0</v>
      </c>
    </row>
    <row r="761" spans="1:8" x14ac:dyDescent="0.2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3278</v>
      </c>
      <c r="F761" s="7"/>
      <c r="G761" s="7"/>
      <c r="H761" s="6">
        <f>IF('Раздел 2.1.1.3'!W30&gt;='Раздел 2.1.1.3'!W35,0,1)</f>
        <v>0</v>
      </c>
    </row>
    <row r="762" spans="1:8" x14ac:dyDescent="0.2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3279</v>
      </c>
      <c r="F762" s="7"/>
      <c r="G762" s="7"/>
      <c r="H762" s="6">
        <f>IF('Раздел 2.1.1.3'!X30&gt;='Раздел 2.1.1.3'!X35,0,1)</f>
        <v>0</v>
      </c>
    </row>
    <row r="763" spans="1:8" x14ac:dyDescent="0.2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3280</v>
      </c>
      <c r="F763" s="7"/>
      <c r="G763" s="7"/>
      <c r="H763" s="6">
        <f>IF('Раздел 2.1.1.3'!Y30&gt;='Раздел 2.1.1.3'!Y35,0,1)</f>
        <v>0</v>
      </c>
    </row>
    <row r="764" spans="1:8" x14ac:dyDescent="0.2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3281</v>
      </c>
      <c r="F764" s="7"/>
      <c r="G764" s="7"/>
      <c r="H764" s="6">
        <f>IF('Раздел 2.1.1.3'!Z30&gt;='Раздел 2.1.1.3'!Z35,0,1)</f>
        <v>0</v>
      </c>
    </row>
    <row r="765" spans="1:8" x14ac:dyDescent="0.2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3282</v>
      </c>
      <c r="F765" s="7"/>
      <c r="G765" s="7"/>
      <c r="H765" s="6">
        <f>IF('Раздел 2.1.1.3'!AA30&gt;='Раздел 2.1.1.3'!AA35,0,1)</f>
        <v>0</v>
      </c>
    </row>
    <row r="766" spans="1:8" x14ac:dyDescent="0.2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3283</v>
      </c>
      <c r="F766" s="7"/>
      <c r="G766" s="7"/>
      <c r="H766" s="6">
        <f>IF('Раздел 2.1.1.3'!AB30&gt;='Раздел 2.1.1.3'!AB35,0,1)</f>
        <v>0</v>
      </c>
    </row>
    <row r="767" spans="1:8" x14ac:dyDescent="0.2">
      <c r="A767" s="6">
        <f t="shared" si="11"/>
        <v>609562</v>
      </c>
      <c r="B767" s="6">
        <v>7</v>
      </c>
      <c r="C767" s="109">
        <v>6</v>
      </c>
      <c r="D767" s="109">
        <v>93</v>
      </c>
      <c r="E767" s="109" t="s">
        <v>3284</v>
      </c>
      <c r="F767" s="109"/>
      <c r="G767" s="109"/>
      <c r="H767" s="109">
        <f>IF('Раздел 2.1.1.3'!AC30&gt;='Раздел 2.1.1.3'!AC35,0,1)</f>
        <v>0</v>
      </c>
    </row>
    <row r="768" spans="1:8" x14ac:dyDescent="0.2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18443</v>
      </c>
      <c r="F768" s="7"/>
      <c r="G768" s="7"/>
      <c r="H768" s="6">
        <f>IF('Раздел 2.1.1.3'!P30&gt;='Раздел 2.1.1.3'!P36,0,1)</f>
        <v>0</v>
      </c>
    </row>
    <row r="769" spans="1:8" x14ac:dyDescent="0.2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2475</v>
      </c>
      <c r="F769" s="7"/>
      <c r="G769" s="7"/>
      <c r="H769" s="6">
        <f>IF('Раздел 2.1.1.3'!Q30&gt;='Раздел 2.1.1.3'!Q36,0,1)</f>
        <v>0</v>
      </c>
    </row>
    <row r="770" spans="1:8" x14ac:dyDescent="0.2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2476</v>
      </c>
      <c r="F770" s="7"/>
      <c r="G770" s="7"/>
      <c r="H770" s="6">
        <f>IF('Раздел 2.1.1.3'!R30&gt;='Раздел 2.1.1.3'!R36,0,1)</f>
        <v>0</v>
      </c>
    </row>
    <row r="771" spans="1:8" x14ac:dyDescent="0.2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1725</v>
      </c>
      <c r="F771" s="7"/>
      <c r="G771" s="7"/>
      <c r="H771" s="6">
        <f>IF('Раздел 2.1.1.3'!S30&gt;='Раздел 2.1.1.3'!S36,0,1)</f>
        <v>0</v>
      </c>
    </row>
    <row r="772" spans="1:8" x14ac:dyDescent="0.2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1726</v>
      </c>
      <c r="F772" s="7"/>
      <c r="G772" s="7"/>
      <c r="H772" s="6">
        <f>IF('Раздел 2.1.1.3'!T30&gt;='Раздел 2.1.1.3'!T36,0,1)</f>
        <v>0</v>
      </c>
    </row>
    <row r="773" spans="1:8" x14ac:dyDescent="0.2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1727</v>
      </c>
      <c r="F773" s="7"/>
      <c r="G773" s="7"/>
      <c r="H773" s="6">
        <f>IF('Раздел 2.1.1.3'!U30&gt;='Раздел 2.1.1.3'!U36,0,1)</f>
        <v>0</v>
      </c>
    </row>
    <row r="774" spans="1:8" x14ac:dyDescent="0.2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1728</v>
      </c>
      <c r="F774" s="7"/>
      <c r="G774" s="7"/>
      <c r="H774" s="6">
        <f>IF('Раздел 2.1.1.3'!V30&gt;='Раздел 2.1.1.3'!V36,0,1)</f>
        <v>0</v>
      </c>
    </row>
    <row r="775" spans="1:8" x14ac:dyDescent="0.2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1729</v>
      </c>
      <c r="F775" s="7"/>
      <c r="G775" s="7"/>
      <c r="H775" s="6">
        <f>IF('Раздел 2.1.1.3'!W30&gt;='Раздел 2.1.1.3'!W36,0,1)</f>
        <v>0</v>
      </c>
    </row>
    <row r="776" spans="1:8" x14ac:dyDescent="0.2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1730</v>
      </c>
      <c r="F776" s="7"/>
      <c r="G776" s="7"/>
      <c r="H776" s="6">
        <f>IF('Раздел 2.1.1.3'!X30&gt;='Раздел 2.1.1.3'!X36,0,1)</f>
        <v>0</v>
      </c>
    </row>
    <row r="777" spans="1:8" x14ac:dyDescent="0.2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1731</v>
      </c>
      <c r="F777" s="7"/>
      <c r="G777" s="7"/>
      <c r="H777" s="6">
        <f>IF('Раздел 2.1.1.3'!Y30&gt;='Раздел 2.1.1.3'!Y36,0,1)</f>
        <v>0</v>
      </c>
    </row>
    <row r="778" spans="1:8" x14ac:dyDescent="0.2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1732</v>
      </c>
      <c r="F778" s="7"/>
      <c r="G778" s="7"/>
      <c r="H778" s="6">
        <f>IF('Раздел 2.1.1.3'!Z30&gt;='Раздел 2.1.1.3'!Z36,0,1)</f>
        <v>0</v>
      </c>
    </row>
    <row r="779" spans="1:8" x14ac:dyDescent="0.2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1733</v>
      </c>
      <c r="F779" s="7"/>
      <c r="G779" s="7"/>
      <c r="H779" s="6">
        <f>IF('Раздел 2.1.1.3'!AA30&gt;='Раздел 2.1.1.3'!AA36,0,1)</f>
        <v>0</v>
      </c>
    </row>
    <row r="780" spans="1:8" x14ac:dyDescent="0.2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1734</v>
      </c>
      <c r="F780" s="7"/>
      <c r="G780" s="7"/>
      <c r="H780" s="6">
        <f>IF('Раздел 2.1.1.3'!AB30&gt;='Раздел 2.1.1.3'!AB36,0,1)</f>
        <v>0</v>
      </c>
    </row>
    <row r="781" spans="1:8" x14ac:dyDescent="0.2">
      <c r="A781" s="6">
        <f t="shared" si="11"/>
        <v>609562</v>
      </c>
      <c r="B781" s="6">
        <v>7</v>
      </c>
      <c r="C781" s="109">
        <v>7</v>
      </c>
      <c r="D781" s="109">
        <v>107</v>
      </c>
      <c r="E781" s="109" t="s">
        <v>1735</v>
      </c>
      <c r="F781" s="109"/>
      <c r="G781" s="109"/>
      <c r="H781" s="109">
        <f>IF('Раздел 2.1.1.3'!AC30&gt;='Раздел 2.1.1.3'!AC36,0,1)</f>
        <v>0</v>
      </c>
    </row>
    <row r="782" spans="1:8" x14ac:dyDescent="0.2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18449</v>
      </c>
      <c r="F782" s="7"/>
      <c r="G782" s="7"/>
      <c r="H782" s="6">
        <f>IF('Раздел 2.1.1.3'!P30&gt;='Раздел 2.1.1.3'!P37,0,1)</f>
        <v>0</v>
      </c>
    </row>
    <row r="783" spans="1:8" x14ac:dyDescent="0.2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1736</v>
      </c>
      <c r="F783" s="7"/>
      <c r="G783" s="7"/>
      <c r="H783" s="6">
        <f>IF('Раздел 2.1.1.3'!Q30&gt;='Раздел 2.1.1.3'!Q37,0,1)</f>
        <v>0</v>
      </c>
    </row>
    <row r="784" spans="1:8" x14ac:dyDescent="0.2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1737</v>
      </c>
      <c r="F784" s="7"/>
      <c r="G784" s="7"/>
      <c r="H784" s="6">
        <f>IF('Раздел 2.1.1.3'!R30&gt;='Раздел 2.1.1.3'!R37,0,1)</f>
        <v>0</v>
      </c>
    </row>
    <row r="785" spans="1:8" x14ac:dyDescent="0.2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1738</v>
      </c>
      <c r="F785" s="7"/>
      <c r="G785" s="7"/>
      <c r="H785" s="6">
        <f>IF('Раздел 2.1.1.3'!S30&gt;='Раздел 2.1.1.3'!S37,0,1)</f>
        <v>0</v>
      </c>
    </row>
    <row r="786" spans="1:8" x14ac:dyDescent="0.2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1739</v>
      </c>
      <c r="F786" s="7"/>
      <c r="G786" s="7"/>
      <c r="H786" s="6">
        <f>IF('Раздел 2.1.1.3'!T30&gt;='Раздел 2.1.1.3'!T37,0,1)</f>
        <v>0</v>
      </c>
    </row>
    <row r="787" spans="1:8" x14ac:dyDescent="0.2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1740</v>
      </c>
      <c r="F787" s="7"/>
      <c r="G787" s="7"/>
      <c r="H787" s="6">
        <f>IF('Раздел 2.1.1.3'!U30&gt;='Раздел 2.1.1.3'!U37,0,1)</f>
        <v>0</v>
      </c>
    </row>
    <row r="788" spans="1:8" x14ac:dyDescent="0.2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1741</v>
      </c>
      <c r="F788" s="7"/>
      <c r="G788" s="7"/>
      <c r="H788" s="6">
        <f>IF('Раздел 2.1.1.3'!V30&gt;='Раздел 2.1.1.3'!V37,0,1)</f>
        <v>0</v>
      </c>
    </row>
    <row r="789" spans="1:8" x14ac:dyDescent="0.2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1742</v>
      </c>
      <c r="F789" s="7"/>
      <c r="G789" s="7"/>
      <c r="H789" s="6">
        <f>IF('Раздел 2.1.1.3'!W30&gt;='Раздел 2.1.1.3'!W37,0,1)</f>
        <v>0</v>
      </c>
    </row>
    <row r="790" spans="1:8" x14ac:dyDescent="0.2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2497</v>
      </c>
      <c r="F790" s="7"/>
      <c r="G790" s="7"/>
      <c r="H790" s="6">
        <f>IF('Раздел 2.1.1.3'!X30&gt;='Раздел 2.1.1.3'!X37,0,1)</f>
        <v>0</v>
      </c>
    </row>
    <row r="791" spans="1:8" x14ac:dyDescent="0.2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2498</v>
      </c>
      <c r="F791" s="7"/>
      <c r="G791" s="7"/>
      <c r="H791" s="6">
        <f>IF('Раздел 2.1.1.3'!Y30&gt;='Раздел 2.1.1.3'!Y37,0,1)</f>
        <v>0</v>
      </c>
    </row>
    <row r="792" spans="1:8" x14ac:dyDescent="0.2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2499</v>
      </c>
      <c r="F792" s="7"/>
      <c r="G792" s="7"/>
      <c r="H792" s="6">
        <f>IF('Раздел 2.1.1.3'!Z30&gt;='Раздел 2.1.1.3'!Z37,0,1)</f>
        <v>0</v>
      </c>
    </row>
    <row r="793" spans="1:8" x14ac:dyDescent="0.2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2500</v>
      </c>
      <c r="F793" s="7"/>
      <c r="G793" s="7"/>
      <c r="H793" s="6">
        <f>IF('Раздел 2.1.1.3'!AA30&gt;='Раздел 2.1.1.3'!AA37,0,1)</f>
        <v>0</v>
      </c>
    </row>
    <row r="794" spans="1:8" x14ac:dyDescent="0.2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2501</v>
      </c>
      <c r="F794" s="7"/>
      <c r="G794" s="7"/>
      <c r="H794" s="6">
        <f>IF('Раздел 2.1.1.3'!AB30&gt;='Раздел 2.1.1.3'!AB37,0,1)</f>
        <v>0</v>
      </c>
    </row>
    <row r="795" spans="1:8" x14ac:dyDescent="0.2">
      <c r="A795" s="6">
        <f t="shared" si="11"/>
        <v>609562</v>
      </c>
      <c r="B795" s="6">
        <v>7</v>
      </c>
      <c r="C795" s="109">
        <v>8</v>
      </c>
      <c r="D795" s="109">
        <v>121</v>
      </c>
      <c r="E795" s="109" t="s">
        <v>2502</v>
      </c>
      <c r="F795" s="109"/>
      <c r="G795" s="109"/>
      <c r="H795" s="109">
        <f>IF('Раздел 2.1.1.3'!AC30&gt;='Раздел 2.1.1.3'!AC37,0,1)</f>
        <v>0</v>
      </c>
    </row>
    <row r="796" spans="1:8" x14ac:dyDescent="0.2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18450</v>
      </c>
      <c r="F796" s="7"/>
      <c r="G796" s="7"/>
      <c r="H796" s="6">
        <f>IF('Раздел 2.1.1.3'!P37&gt;='Раздел 2.1.1.3'!P38,0,1)</f>
        <v>0</v>
      </c>
    </row>
    <row r="797" spans="1:8" x14ac:dyDescent="0.2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2503</v>
      </c>
      <c r="F797" s="7"/>
      <c r="G797" s="7"/>
      <c r="H797" s="6">
        <f>IF('Раздел 2.1.1.3'!Q37&gt;='Раздел 2.1.1.3'!Q38,0,1)</f>
        <v>0</v>
      </c>
    </row>
    <row r="798" spans="1:8" x14ac:dyDescent="0.2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2504</v>
      </c>
      <c r="F798" s="7"/>
      <c r="G798" s="7"/>
      <c r="H798" s="6">
        <f>IF('Раздел 2.1.1.3'!R37&gt;='Раздел 2.1.1.3'!R38,0,1)</f>
        <v>0</v>
      </c>
    </row>
    <row r="799" spans="1:8" x14ac:dyDescent="0.2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2505</v>
      </c>
      <c r="F799" s="7"/>
      <c r="G799" s="7"/>
      <c r="H799" s="6">
        <f>IF('Раздел 2.1.1.3'!S37&gt;='Раздел 2.1.1.3'!S38,0,1)</f>
        <v>0</v>
      </c>
    </row>
    <row r="800" spans="1:8" x14ac:dyDescent="0.2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2506</v>
      </c>
      <c r="F800" s="7"/>
      <c r="G800" s="7"/>
      <c r="H800" s="6">
        <f>IF('Раздел 2.1.1.3'!T37&gt;='Раздел 2.1.1.3'!T38,0,1)</f>
        <v>0</v>
      </c>
    </row>
    <row r="801" spans="1:8" x14ac:dyDescent="0.2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2507</v>
      </c>
      <c r="F801" s="7"/>
      <c r="G801" s="7"/>
      <c r="H801" s="6">
        <f>IF('Раздел 2.1.1.3'!U37&gt;='Раздел 2.1.1.3'!U38,0,1)</f>
        <v>0</v>
      </c>
    </row>
    <row r="802" spans="1:8" x14ac:dyDescent="0.2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2508</v>
      </c>
      <c r="F802" s="7"/>
      <c r="G802" s="7"/>
      <c r="H802" s="6">
        <f>IF('Раздел 2.1.1.3'!V37&gt;='Раздел 2.1.1.3'!V38,0,1)</f>
        <v>0</v>
      </c>
    </row>
    <row r="803" spans="1:8" x14ac:dyDescent="0.2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2509</v>
      </c>
      <c r="F803" s="7"/>
      <c r="G803" s="7"/>
      <c r="H803" s="6">
        <f>IF('Раздел 2.1.1.3'!W37&gt;='Раздел 2.1.1.3'!W38,0,1)</f>
        <v>0</v>
      </c>
    </row>
    <row r="804" spans="1:8" x14ac:dyDescent="0.2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2510</v>
      </c>
      <c r="F804" s="7"/>
      <c r="G804" s="7"/>
      <c r="H804" s="6">
        <f>IF('Раздел 2.1.1.3'!X37&gt;='Раздел 2.1.1.3'!X38,0,1)</f>
        <v>0</v>
      </c>
    </row>
    <row r="805" spans="1:8" x14ac:dyDescent="0.2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2511</v>
      </c>
      <c r="F805" s="7"/>
      <c r="G805" s="7"/>
      <c r="H805" s="6">
        <f>IF('Раздел 2.1.1.3'!Y37&gt;='Раздел 2.1.1.3'!Y38,0,1)</f>
        <v>0</v>
      </c>
    </row>
    <row r="806" spans="1:8" x14ac:dyDescent="0.2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2512</v>
      </c>
      <c r="F806" s="7"/>
      <c r="G806" s="7"/>
      <c r="H806" s="6">
        <f>IF('Раздел 2.1.1.3'!Z37&gt;='Раздел 2.1.1.3'!Z38,0,1)</f>
        <v>0</v>
      </c>
    </row>
    <row r="807" spans="1:8" x14ac:dyDescent="0.2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2513</v>
      </c>
      <c r="F807" s="7"/>
      <c r="G807" s="7"/>
      <c r="H807" s="6">
        <f>IF('Раздел 2.1.1.3'!AA37&gt;='Раздел 2.1.1.3'!AA38,0,1)</f>
        <v>0</v>
      </c>
    </row>
    <row r="808" spans="1:8" x14ac:dyDescent="0.2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2514</v>
      </c>
      <c r="F808" s="7"/>
      <c r="G808" s="7"/>
      <c r="H808" s="6">
        <f>IF('Раздел 2.1.1.3'!AB37&gt;='Раздел 2.1.1.3'!AB38,0,1)</f>
        <v>0</v>
      </c>
    </row>
    <row r="809" spans="1:8" x14ac:dyDescent="0.2">
      <c r="A809" s="6">
        <f t="shared" si="12"/>
        <v>609562</v>
      </c>
      <c r="B809" s="6">
        <v>7</v>
      </c>
      <c r="C809" s="109">
        <v>9</v>
      </c>
      <c r="D809" s="109">
        <v>135</v>
      </c>
      <c r="E809" s="109" t="s">
        <v>2515</v>
      </c>
      <c r="F809" s="109"/>
      <c r="G809" s="109"/>
      <c r="H809" s="109">
        <f>IF('Раздел 2.1.1.3'!AC37&gt;='Раздел 2.1.1.3'!AC38,0,1)</f>
        <v>0</v>
      </c>
    </row>
    <row r="810" spans="1:8" x14ac:dyDescent="0.2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17920</v>
      </c>
      <c r="F810" s="7"/>
      <c r="G810" s="7"/>
      <c r="H810" s="6">
        <f>IF('Раздел 2.1.1.3'!P37&gt;='Раздел 2.1.1.3'!P39,0,1)</f>
        <v>0</v>
      </c>
    </row>
    <row r="811" spans="1:8" x14ac:dyDescent="0.2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2516</v>
      </c>
      <c r="F811" s="7"/>
      <c r="G811" s="7"/>
      <c r="H811" s="6">
        <f>IF('Раздел 2.1.1.3'!Q37&gt;='Раздел 2.1.1.3'!Q39,0,1)</f>
        <v>0</v>
      </c>
    </row>
    <row r="812" spans="1:8" x14ac:dyDescent="0.2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2517</v>
      </c>
      <c r="F812" s="7"/>
      <c r="G812" s="7"/>
      <c r="H812" s="6">
        <f>IF('Раздел 2.1.1.3'!R37&gt;='Раздел 2.1.1.3'!R39,0,1)</f>
        <v>0</v>
      </c>
    </row>
    <row r="813" spans="1:8" x14ac:dyDescent="0.2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3329</v>
      </c>
      <c r="F813" s="7"/>
      <c r="G813" s="7"/>
      <c r="H813" s="6">
        <f>IF('Раздел 2.1.1.3'!S37&gt;='Раздел 2.1.1.3'!S39,0,1)</f>
        <v>0</v>
      </c>
    </row>
    <row r="814" spans="1:8" x14ac:dyDescent="0.2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3330</v>
      </c>
      <c r="F814" s="7"/>
      <c r="G814" s="7"/>
      <c r="H814" s="6">
        <f>IF('Раздел 2.1.1.3'!T37&gt;='Раздел 2.1.1.3'!T39,0,1)</f>
        <v>0</v>
      </c>
    </row>
    <row r="815" spans="1:8" x14ac:dyDescent="0.2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3331</v>
      </c>
      <c r="F815" s="7"/>
      <c r="G815" s="7"/>
      <c r="H815" s="6">
        <f>IF('Раздел 2.1.1.3'!U37&gt;='Раздел 2.1.1.3'!U39,0,1)</f>
        <v>0</v>
      </c>
    </row>
    <row r="816" spans="1:8" x14ac:dyDescent="0.2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3332</v>
      </c>
      <c r="F816" s="7"/>
      <c r="G816" s="7"/>
      <c r="H816" s="6">
        <f>IF('Раздел 2.1.1.3'!V37&gt;='Раздел 2.1.1.3'!V39,0,1)</f>
        <v>0</v>
      </c>
    </row>
    <row r="817" spans="1:8" x14ac:dyDescent="0.2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3333</v>
      </c>
      <c r="F817" s="7"/>
      <c r="G817" s="7"/>
      <c r="H817" s="6">
        <f>IF('Раздел 2.1.1.3'!W37&gt;='Раздел 2.1.1.3'!W39,0,1)</f>
        <v>0</v>
      </c>
    </row>
    <row r="818" spans="1:8" x14ac:dyDescent="0.2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3334</v>
      </c>
      <c r="F818" s="7"/>
      <c r="G818" s="7"/>
      <c r="H818" s="6">
        <f>IF('Раздел 2.1.1.3'!X37&gt;='Раздел 2.1.1.3'!X39,0,1)</f>
        <v>0</v>
      </c>
    </row>
    <row r="819" spans="1:8" x14ac:dyDescent="0.2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3335</v>
      </c>
      <c r="F819" s="7"/>
      <c r="G819" s="7"/>
      <c r="H819" s="6">
        <f>IF('Раздел 2.1.1.3'!Y37&gt;='Раздел 2.1.1.3'!Y39,0,1)</f>
        <v>0</v>
      </c>
    </row>
    <row r="820" spans="1:8" x14ac:dyDescent="0.2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3336</v>
      </c>
      <c r="F820" s="7"/>
      <c r="G820" s="7"/>
      <c r="H820" s="6">
        <f>IF('Раздел 2.1.1.3'!Z37&gt;='Раздел 2.1.1.3'!Z39,0,1)</f>
        <v>0</v>
      </c>
    </row>
    <row r="821" spans="1:8" x14ac:dyDescent="0.2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4121</v>
      </c>
      <c r="F821" s="7"/>
      <c r="G821" s="7"/>
      <c r="H821" s="6">
        <f>IF('Раздел 2.1.1.3'!AA37&gt;='Раздел 2.1.1.3'!AA39,0,1)</f>
        <v>0</v>
      </c>
    </row>
    <row r="822" spans="1:8" x14ac:dyDescent="0.2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4122</v>
      </c>
      <c r="F822" s="7"/>
      <c r="G822" s="7"/>
      <c r="H822" s="6">
        <f>IF('Раздел 2.1.1.3'!AB37&gt;='Раздел 2.1.1.3'!AB39,0,1)</f>
        <v>0</v>
      </c>
    </row>
    <row r="823" spans="1:8" x14ac:dyDescent="0.2">
      <c r="A823" s="6">
        <f t="shared" si="12"/>
        <v>609562</v>
      </c>
      <c r="B823" s="6">
        <v>7</v>
      </c>
      <c r="C823" s="109">
        <v>10</v>
      </c>
      <c r="D823" s="109">
        <v>149</v>
      </c>
      <c r="E823" s="109" t="s">
        <v>4123</v>
      </c>
      <c r="F823" s="109"/>
      <c r="G823" s="109"/>
      <c r="H823" s="109">
        <f>IF('Раздел 2.1.1.3'!AC37&gt;='Раздел 2.1.1.3'!AC39,0,1)</f>
        <v>0</v>
      </c>
    </row>
    <row r="824" spans="1:8" x14ac:dyDescent="0.2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17921</v>
      </c>
      <c r="F824" s="7"/>
      <c r="G824" s="7"/>
      <c r="H824" s="6">
        <f>IF('Раздел 2.1.1.3'!P42&gt;='Раздел 2.1.1.3'!P43,0,1)</f>
        <v>0</v>
      </c>
    </row>
    <row r="825" spans="1:8" x14ac:dyDescent="0.2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4124</v>
      </c>
      <c r="F825" s="7"/>
      <c r="G825" s="7"/>
      <c r="H825" s="6">
        <f>IF('Раздел 2.1.1.3'!Q42&gt;='Раздел 2.1.1.3'!Q43,0,1)</f>
        <v>0</v>
      </c>
    </row>
    <row r="826" spans="1:8" x14ac:dyDescent="0.2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4125</v>
      </c>
      <c r="F826" s="7"/>
      <c r="G826" s="7"/>
      <c r="H826" s="6">
        <f>IF('Раздел 2.1.1.3'!R42&gt;='Раздел 2.1.1.3'!R43,0,1)</f>
        <v>0</v>
      </c>
    </row>
    <row r="827" spans="1:8" x14ac:dyDescent="0.2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4126</v>
      </c>
      <c r="F827" s="7"/>
      <c r="G827" s="7"/>
      <c r="H827" s="6">
        <f>IF('Раздел 2.1.1.3'!S42&gt;='Раздел 2.1.1.3'!S43,0,1)</f>
        <v>0</v>
      </c>
    </row>
    <row r="828" spans="1:8" x14ac:dyDescent="0.2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4127</v>
      </c>
      <c r="F828" s="7"/>
      <c r="G828" s="7"/>
      <c r="H828" s="6">
        <f>IF('Раздел 2.1.1.3'!T42&gt;='Раздел 2.1.1.3'!T43,0,1)</f>
        <v>0</v>
      </c>
    </row>
    <row r="829" spans="1:8" x14ac:dyDescent="0.2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4128</v>
      </c>
      <c r="F829" s="7"/>
      <c r="G829" s="7"/>
      <c r="H829" s="6">
        <f>IF('Раздел 2.1.1.3'!U42&gt;='Раздел 2.1.1.3'!U43,0,1)</f>
        <v>0</v>
      </c>
    </row>
    <row r="830" spans="1:8" x14ac:dyDescent="0.2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4129</v>
      </c>
      <c r="F830" s="7"/>
      <c r="G830" s="7"/>
      <c r="H830" s="6">
        <f>IF('Раздел 2.1.1.3'!V42&gt;='Раздел 2.1.1.3'!V43,0,1)</f>
        <v>0</v>
      </c>
    </row>
    <row r="831" spans="1:8" x14ac:dyDescent="0.2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4130</v>
      </c>
      <c r="F831" s="7"/>
      <c r="G831" s="7"/>
      <c r="H831" s="6">
        <f>IF('Раздел 2.1.1.3'!W42&gt;='Раздел 2.1.1.3'!W43,0,1)</f>
        <v>0</v>
      </c>
    </row>
    <row r="832" spans="1:8" x14ac:dyDescent="0.2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4131</v>
      </c>
      <c r="F832" s="7"/>
      <c r="G832" s="7"/>
      <c r="H832" s="6">
        <f>IF('Раздел 2.1.1.3'!X42&gt;='Раздел 2.1.1.3'!X43,0,1)</f>
        <v>0</v>
      </c>
    </row>
    <row r="833" spans="1:8" x14ac:dyDescent="0.2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4132</v>
      </c>
      <c r="F833" s="7"/>
      <c r="G833" s="7"/>
      <c r="H833" s="6">
        <f>IF('Раздел 2.1.1.3'!Y42&gt;='Раздел 2.1.1.3'!Y43,0,1)</f>
        <v>0</v>
      </c>
    </row>
    <row r="834" spans="1:8" x14ac:dyDescent="0.2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3347</v>
      </c>
      <c r="F834" s="7"/>
      <c r="G834" s="7"/>
      <c r="H834" s="6">
        <f>IF('Раздел 2.1.1.3'!Z42&gt;='Раздел 2.1.1.3'!Z43,0,1)</f>
        <v>0</v>
      </c>
    </row>
    <row r="835" spans="1:8" x14ac:dyDescent="0.2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3348</v>
      </c>
      <c r="F835" s="7"/>
      <c r="G835" s="7"/>
      <c r="H835" s="6">
        <f>IF('Раздел 2.1.1.3'!AA42&gt;='Раздел 2.1.1.3'!AA43,0,1)</f>
        <v>0</v>
      </c>
    </row>
    <row r="836" spans="1:8" x14ac:dyDescent="0.2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3349</v>
      </c>
      <c r="F836" s="7"/>
      <c r="G836" s="7"/>
      <c r="H836" s="6">
        <f>IF('Раздел 2.1.1.3'!AB42&gt;='Раздел 2.1.1.3'!AB43,0,1)</f>
        <v>0</v>
      </c>
    </row>
    <row r="837" spans="1:8" x14ac:dyDescent="0.2">
      <c r="A837" s="6">
        <f t="shared" si="12"/>
        <v>609562</v>
      </c>
      <c r="B837" s="6">
        <v>7</v>
      </c>
      <c r="C837" s="6">
        <v>11</v>
      </c>
      <c r="D837" s="6">
        <v>163</v>
      </c>
      <c r="E837" s="109" t="s">
        <v>4134</v>
      </c>
      <c r="F837" s="109"/>
      <c r="G837" s="109"/>
      <c r="H837" s="109">
        <f>IF('Раздел 2.1.1.3'!AC42&gt;='Раздел 2.1.1.3'!AC43,0,1)</f>
        <v>0</v>
      </c>
    </row>
    <row r="838" spans="1:8" x14ac:dyDescent="0.2">
      <c r="A838" s="122">
        <f t="shared" si="12"/>
        <v>609562</v>
      </c>
      <c r="B838" s="122">
        <v>7</v>
      </c>
      <c r="C838" s="123">
        <v>12</v>
      </c>
      <c r="D838" s="123">
        <v>164</v>
      </c>
      <c r="E838" s="122" t="s">
        <v>20037</v>
      </c>
      <c r="F838" s="123"/>
      <c r="G838" s="123"/>
      <c r="H838" s="123">
        <f>IF('Раздел 2.1.1.3'!P30&gt;='Раздел 2.1.1.3'!P42,0,1)</f>
        <v>0</v>
      </c>
    </row>
    <row r="839" spans="1:8" x14ac:dyDescent="0.2">
      <c r="A839" s="122">
        <f t="shared" si="12"/>
        <v>609562</v>
      </c>
      <c r="B839" s="122">
        <v>7</v>
      </c>
      <c r="C839" s="123">
        <v>12</v>
      </c>
      <c r="D839" s="123">
        <v>165</v>
      </c>
      <c r="E839" s="122" t="s">
        <v>4135</v>
      </c>
      <c r="F839" s="123"/>
      <c r="G839" s="123"/>
      <c r="H839" s="123">
        <f>IF('Раздел 2.1.1.3'!Q30&gt;='Раздел 2.1.1.3'!Q42,0,1)</f>
        <v>0</v>
      </c>
    </row>
    <row r="840" spans="1:8" x14ac:dyDescent="0.2">
      <c r="A840" s="122">
        <f t="shared" si="12"/>
        <v>609562</v>
      </c>
      <c r="B840" s="122">
        <v>7</v>
      </c>
      <c r="C840" s="123">
        <v>12</v>
      </c>
      <c r="D840" s="123">
        <v>166</v>
      </c>
      <c r="E840" s="122" t="s">
        <v>4136</v>
      </c>
      <c r="F840" s="123"/>
      <c r="G840" s="123"/>
      <c r="H840" s="123">
        <f>IF('Раздел 2.1.1.3'!R30&gt;='Раздел 2.1.1.3'!R42,0,1)</f>
        <v>0</v>
      </c>
    </row>
    <row r="841" spans="1:8" x14ac:dyDescent="0.2">
      <c r="A841" s="122">
        <f t="shared" si="12"/>
        <v>609562</v>
      </c>
      <c r="B841" s="122">
        <v>7</v>
      </c>
      <c r="C841" s="123">
        <v>12</v>
      </c>
      <c r="D841" s="123">
        <v>167</v>
      </c>
      <c r="E841" s="122" t="s">
        <v>4137</v>
      </c>
      <c r="F841" s="123"/>
      <c r="G841" s="123"/>
      <c r="H841" s="123">
        <f>IF('Раздел 2.1.1.3'!S30&gt;='Раздел 2.1.1.3'!S42,0,1)</f>
        <v>0</v>
      </c>
    </row>
    <row r="842" spans="1:8" x14ac:dyDescent="0.2">
      <c r="A842" s="122">
        <f t="shared" si="12"/>
        <v>609562</v>
      </c>
      <c r="B842" s="122">
        <v>7</v>
      </c>
      <c r="C842" s="123">
        <v>12</v>
      </c>
      <c r="D842" s="123">
        <v>168</v>
      </c>
      <c r="E842" s="122" t="s">
        <v>4138</v>
      </c>
      <c r="F842" s="123"/>
      <c r="G842" s="123"/>
      <c r="H842" s="123">
        <f>IF('Раздел 2.1.1.3'!T30&gt;='Раздел 2.1.1.3'!T42,0,1)</f>
        <v>0</v>
      </c>
    </row>
    <row r="843" spans="1:8" x14ac:dyDescent="0.2">
      <c r="A843" s="122">
        <f t="shared" si="12"/>
        <v>609562</v>
      </c>
      <c r="B843" s="122">
        <v>7</v>
      </c>
      <c r="C843" s="123">
        <v>12</v>
      </c>
      <c r="D843" s="123">
        <v>169</v>
      </c>
      <c r="E843" s="122" t="s">
        <v>4139</v>
      </c>
      <c r="F843" s="123"/>
      <c r="G843" s="123"/>
      <c r="H843" s="123">
        <f>IF('Раздел 2.1.1.3'!U30&gt;='Раздел 2.1.1.3'!U42,0,1)</f>
        <v>0</v>
      </c>
    </row>
    <row r="844" spans="1:8" x14ac:dyDescent="0.2">
      <c r="A844" s="122">
        <f t="shared" si="12"/>
        <v>609562</v>
      </c>
      <c r="B844" s="122">
        <v>7</v>
      </c>
      <c r="C844" s="123">
        <v>12</v>
      </c>
      <c r="D844" s="123">
        <v>170</v>
      </c>
      <c r="E844" s="122" t="s">
        <v>4140</v>
      </c>
      <c r="F844" s="123"/>
      <c r="G844" s="123"/>
      <c r="H844" s="123">
        <f>IF('Раздел 2.1.1.3'!V30&gt;='Раздел 2.1.1.3'!V42,0,1)</f>
        <v>0</v>
      </c>
    </row>
    <row r="845" spans="1:8" x14ac:dyDescent="0.2">
      <c r="A845" s="122">
        <f t="shared" si="12"/>
        <v>609562</v>
      </c>
      <c r="B845" s="122">
        <v>7</v>
      </c>
      <c r="C845" s="123">
        <v>12</v>
      </c>
      <c r="D845" s="123">
        <v>171</v>
      </c>
      <c r="E845" s="122" t="s">
        <v>4141</v>
      </c>
      <c r="F845" s="123"/>
      <c r="G845" s="123"/>
      <c r="H845" s="123">
        <f>IF('Раздел 2.1.1.3'!W30&gt;='Раздел 2.1.1.3'!W42,0,1)</f>
        <v>0</v>
      </c>
    </row>
    <row r="846" spans="1:8" x14ac:dyDescent="0.2">
      <c r="A846" s="122">
        <f t="shared" si="12"/>
        <v>609562</v>
      </c>
      <c r="B846" s="122">
        <v>7</v>
      </c>
      <c r="C846" s="123">
        <v>12</v>
      </c>
      <c r="D846" s="123">
        <v>172</v>
      </c>
      <c r="E846" s="122" t="s">
        <v>4142</v>
      </c>
      <c r="F846" s="123"/>
      <c r="G846" s="123"/>
      <c r="H846" s="123">
        <f>IF('Раздел 2.1.1.3'!X30&gt;='Раздел 2.1.1.3'!X42,0,1)</f>
        <v>0</v>
      </c>
    </row>
    <row r="847" spans="1:8" x14ac:dyDescent="0.2">
      <c r="A847" s="122">
        <f t="shared" si="12"/>
        <v>609562</v>
      </c>
      <c r="B847" s="122">
        <v>7</v>
      </c>
      <c r="C847" s="123">
        <v>12</v>
      </c>
      <c r="D847" s="123">
        <v>173</v>
      </c>
      <c r="E847" s="122" t="s">
        <v>4143</v>
      </c>
      <c r="F847" s="123"/>
      <c r="G847" s="123"/>
      <c r="H847" s="123">
        <f>IF('Раздел 2.1.1.3'!Y30&gt;='Раздел 2.1.1.3'!Y42,0,1)</f>
        <v>0</v>
      </c>
    </row>
    <row r="848" spans="1:8" x14ac:dyDescent="0.2">
      <c r="A848" s="122">
        <f t="shared" si="12"/>
        <v>609562</v>
      </c>
      <c r="B848" s="122">
        <v>7</v>
      </c>
      <c r="C848" s="123">
        <v>12</v>
      </c>
      <c r="D848" s="123">
        <v>174</v>
      </c>
      <c r="E848" s="122" t="s">
        <v>4144</v>
      </c>
      <c r="F848" s="123"/>
      <c r="G848" s="123"/>
      <c r="H848" s="123">
        <f>IF('Раздел 2.1.1.3'!Z30&gt;='Раздел 2.1.1.3'!Z42,0,1)</f>
        <v>0</v>
      </c>
    </row>
    <row r="849" spans="1:8" x14ac:dyDescent="0.2">
      <c r="A849" s="122">
        <f t="shared" si="12"/>
        <v>609562</v>
      </c>
      <c r="B849" s="122">
        <v>7</v>
      </c>
      <c r="C849" s="123">
        <v>12</v>
      </c>
      <c r="D849" s="123">
        <v>175</v>
      </c>
      <c r="E849" s="122" t="s">
        <v>4145</v>
      </c>
      <c r="F849" s="123"/>
      <c r="G849" s="123"/>
      <c r="H849" s="123">
        <f>IF('Раздел 2.1.1.3'!AA30&gt;='Раздел 2.1.1.3'!AA42,0,1)</f>
        <v>0</v>
      </c>
    </row>
    <row r="850" spans="1:8" x14ac:dyDescent="0.2">
      <c r="A850" s="122">
        <f t="shared" si="12"/>
        <v>609562</v>
      </c>
      <c r="B850" s="122">
        <v>7</v>
      </c>
      <c r="C850" s="123">
        <v>12</v>
      </c>
      <c r="D850" s="123">
        <v>176</v>
      </c>
      <c r="E850" s="122" t="s">
        <v>4146</v>
      </c>
      <c r="F850" s="123"/>
      <c r="G850" s="123"/>
      <c r="H850" s="123">
        <f>IF('Раздел 2.1.1.3'!AB30&gt;='Раздел 2.1.1.3'!AB42,0,1)</f>
        <v>0</v>
      </c>
    </row>
    <row r="851" spans="1:8" x14ac:dyDescent="0.2">
      <c r="A851" s="122">
        <f t="shared" si="12"/>
        <v>609562</v>
      </c>
      <c r="B851" s="122">
        <v>7</v>
      </c>
      <c r="C851" s="124">
        <v>12</v>
      </c>
      <c r="D851" s="124">
        <v>177</v>
      </c>
      <c r="E851" s="124" t="s">
        <v>4147</v>
      </c>
      <c r="F851" s="124"/>
      <c r="G851" s="124"/>
      <c r="H851" s="124">
        <f>IF('Раздел 2.1.1.3'!AC30&gt;='Раздел 2.1.1.3'!AC42,0,1)</f>
        <v>0</v>
      </c>
    </row>
    <row r="852" spans="1:8" x14ac:dyDescent="0.2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4148</v>
      </c>
      <c r="F852" s="7"/>
      <c r="G852" s="7"/>
      <c r="H852" s="7">
        <f>IF('Раздел 2.1.1.3'!P34&gt;='Раздел 2.1.1.3'!P43,0,1)</f>
        <v>0</v>
      </c>
    </row>
    <row r="853" spans="1:8" x14ac:dyDescent="0.2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4149</v>
      </c>
      <c r="F853" s="7"/>
      <c r="G853" s="7"/>
      <c r="H853" s="7">
        <f>IF('Раздел 2.1.1.3'!Q34&gt;='Раздел 2.1.1.3'!Q43,0,1)</f>
        <v>0</v>
      </c>
    </row>
    <row r="854" spans="1:8" x14ac:dyDescent="0.2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4150</v>
      </c>
      <c r="F854" s="7"/>
      <c r="G854" s="7"/>
      <c r="H854" s="7">
        <f>IF('Раздел 2.1.1.3'!R34&gt;='Раздел 2.1.1.3'!R43,0,1)</f>
        <v>0</v>
      </c>
    </row>
    <row r="855" spans="1:8" x14ac:dyDescent="0.2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4151</v>
      </c>
      <c r="F855" s="7"/>
      <c r="G855" s="7"/>
      <c r="H855" s="7">
        <f>IF('Раздел 2.1.1.3'!S34&gt;='Раздел 2.1.1.3'!S43,0,1)</f>
        <v>0</v>
      </c>
    </row>
    <row r="856" spans="1:8" x14ac:dyDescent="0.2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4152</v>
      </c>
      <c r="F856" s="7"/>
      <c r="G856" s="7"/>
      <c r="H856" s="7">
        <f>IF('Раздел 2.1.1.3'!T34&gt;='Раздел 2.1.1.3'!T43,0,1)</f>
        <v>0</v>
      </c>
    </row>
    <row r="857" spans="1:8" x14ac:dyDescent="0.2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4153</v>
      </c>
      <c r="F857" s="7"/>
      <c r="G857" s="7"/>
      <c r="H857" s="7">
        <f>IF('Раздел 2.1.1.3'!U34&gt;='Раздел 2.1.1.3'!U43,0,1)</f>
        <v>0</v>
      </c>
    </row>
    <row r="858" spans="1:8" x14ac:dyDescent="0.2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3368</v>
      </c>
      <c r="F858" s="7"/>
      <c r="G858" s="7"/>
      <c r="H858" s="7">
        <f>IF('Раздел 2.1.1.3'!V34&gt;='Раздел 2.1.1.3'!V43,0,1)</f>
        <v>0</v>
      </c>
    </row>
    <row r="859" spans="1:8" x14ac:dyDescent="0.2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3369</v>
      </c>
      <c r="F859" s="7"/>
      <c r="G859" s="7"/>
      <c r="H859" s="7">
        <f>IF('Раздел 2.1.1.3'!W34&gt;='Раздел 2.1.1.3'!W43,0,1)</f>
        <v>0</v>
      </c>
    </row>
    <row r="860" spans="1:8" x14ac:dyDescent="0.2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3370</v>
      </c>
      <c r="F860" s="7"/>
      <c r="G860" s="7"/>
      <c r="H860" s="7">
        <f>IF('Раздел 2.1.1.3'!X34&gt;='Раздел 2.1.1.3'!X43,0,1)</f>
        <v>0</v>
      </c>
    </row>
    <row r="861" spans="1:8" x14ac:dyDescent="0.2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3371</v>
      </c>
      <c r="F861" s="7"/>
      <c r="G861" s="7"/>
      <c r="H861" s="7">
        <f>IF('Раздел 2.1.1.3'!Y34&gt;='Раздел 2.1.1.3'!Y43,0,1)</f>
        <v>0</v>
      </c>
    </row>
    <row r="862" spans="1:8" x14ac:dyDescent="0.2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3372</v>
      </c>
      <c r="F862" s="7"/>
      <c r="G862" s="7"/>
      <c r="H862" s="7">
        <f>IF('Раздел 2.1.1.3'!Z34&gt;='Раздел 2.1.1.3'!Z43,0,1)</f>
        <v>0</v>
      </c>
    </row>
    <row r="863" spans="1:8" x14ac:dyDescent="0.2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3373</v>
      </c>
      <c r="F863" s="7"/>
      <c r="G863" s="7"/>
      <c r="H863" s="7">
        <f>IF('Раздел 2.1.1.3'!AA34&gt;='Раздел 2.1.1.3'!AA43,0,1)</f>
        <v>0</v>
      </c>
    </row>
    <row r="864" spans="1:8" x14ac:dyDescent="0.2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3374</v>
      </c>
      <c r="F864" s="7"/>
      <c r="G864" s="7"/>
      <c r="H864" s="7">
        <f>IF('Раздел 2.1.1.3'!AB34&gt;='Раздел 2.1.1.3'!AB43,0,1)</f>
        <v>0</v>
      </c>
    </row>
    <row r="865" spans="1:8" x14ac:dyDescent="0.2">
      <c r="A865" s="6">
        <f t="shared" si="12"/>
        <v>609562</v>
      </c>
      <c r="B865" s="6">
        <v>7</v>
      </c>
      <c r="C865" s="109">
        <v>13</v>
      </c>
      <c r="D865" s="109">
        <v>191</v>
      </c>
      <c r="E865" s="109" t="s">
        <v>3375</v>
      </c>
      <c r="F865" s="109"/>
      <c r="G865" s="109"/>
      <c r="H865" s="109">
        <f>IF('Раздел 2.1.1.3'!AC34&gt;='Раздел 2.1.1.3'!AC43,0,1)</f>
        <v>0</v>
      </c>
    </row>
    <row r="866" spans="1:8" x14ac:dyDescent="0.2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20868</v>
      </c>
      <c r="F866" s="7"/>
      <c r="G866" s="7"/>
      <c r="H866" s="7">
        <f>IF('Раздел 2.1.1.3'!P30&gt;=SUM('Раздел 2.1.1.3'!P38:P41),0,1)</f>
        <v>0</v>
      </c>
    </row>
    <row r="867" spans="1:8" x14ac:dyDescent="0.2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20869</v>
      </c>
      <c r="F867" s="7"/>
      <c r="G867" s="7"/>
      <c r="H867" s="7">
        <f>IF('Раздел 2.1.1.3'!Q30&gt;=SUM('Раздел 2.1.1.3'!Q38:Q41),0,1)</f>
        <v>0</v>
      </c>
    </row>
    <row r="868" spans="1:8" x14ac:dyDescent="0.2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20870</v>
      </c>
      <c r="F868" s="7"/>
      <c r="G868" s="7"/>
      <c r="H868" s="7">
        <f>IF('Раздел 2.1.1.3'!R30&gt;=SUM('Раздел 2.1.1.3'!R38:R41),0,1)</f>
        <v>0</v>
      </c>
    </row>
    <row r="869" spans="1:8" x14ac:dyDescent="0.2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20871</v>
      </c>
      <c r="F869" s="7"/>
      <c r="G869" s="7"/>
      <c r="H869" s="7">
        <f>IF('Раздел 2.1.1.3'!S30&gt;=SUM('Раздел 2.1.1.3'!S38:S41),0,1)</f>
        <v>0</v>
      </c>
    </row>
    <row r="870" spans="1:8" x14ac:dyDescent="0.2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21589</v>
      </c>
      <c r="F870" s="7"/>
      <c r="G870" s="7"/>
      <c r="H870" s="7">
        <f>IF('Раздел 2.1.1.3'!T30&gt;=SUM('Раздел 2.1.1.3'!T38:T41),0,1)</f>
        <v>0</v>
      </c>
    </row>
    <row r="871" spans="1:8" x14ac:dyDescent="0.2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21590</v>
      </c>
      <c r="F871" s="7"/>
      <c r="G871" s="7"/>
      <c r="H871" s="7">
        <f>IF('Раздел 2.1.1.3'!U30&gt;=SUM('Раздел 2.1.1.3'!U38:U41),0,1)</f>
        <v>0</v>
      </c>
    </row>
    <row r="872" spans="1:8" x14ac:dyDescent="0.2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21591</v>
      </c>
      <c r="F872" s="7"/>
      <c r="G872" s="7"/>
      <c r="H872" s="7">
        <f>IF('Раздел 2.1.1.3'!V30&gt;=SUM('Раздел 2.1.1.3'!V38:V41),0,1)</f>
        <v>0</v>
      </c>
    </row>
    <row r="873" spans="1:8" x14ac:dyDescent="0.2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20439</v>
      </c>
      <c r="F873" s="7"/>
      <c r="G873" s="7"/>
      <c r="H873" s="7">
        <f>IF('Раздел 2.1.1.3'!W30&gt;=SUM('Раздел 2.1.1.3'!W38:W41),0,1)</f>
        <v>0</v>
      </c>
    </row>
    <row r="874" spans="1:8" x14ac:dyDescent="0.2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20440</v>
      </c>
      <c r="F874" s="7"/>
      <c r="G874" s="7"/>
      <c r="H874" s="7">
        <f>IF('Раздел 2.1.1.3'!X30&gt;=SUM('Раздел 2.1.1.3'!X38:X41),0,1)</f>
        <v>0</v>
      </c>
    </row>
    <row r="875" spans="1:8" x14ac:dyDescent="0.2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20441</v>
      </c>
      <c r="F875" s="7"/>
      <c r="G875" s="7"/>
      <c r="H875" s="7">
        <f>IF('Раздел 2.1.1.3'!Y30&gt;=SUM('Раздел 2.1.1.3'!Y38:Y41),0,1)</f>
        <v>0</v>
      </c>
    </row>
    <row r="876" spans="1:8" x14ac:dyDescent="0.2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20442</v>
      </c>
      <c r="F876" s="7"/>
      <c r="G876" s="7"/>
      <c r="H876" s="7">
        <f>IF('Раздел 2.1.1.3'!Z30&gt;=SUM('Раздел 2.1.1.3'!Z38:Z41),0,1)</f>
        <v>0</v>
      </c>
    </row>
    <row r="877" spans="1:8" x14ac:dyDescent="0.2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21199</v>
      </c>
      <c r="F877" s="7"/>
      <c r="G877" s="7"/>
      <c r="H877" s="7">
        <f>IF('Раздел 2.1.1.3'!AA30&gt;=SUM('Раздел 2.1.1.3'!AA38:AA41),0,1)</f>
        <v>0</v>
      </c>
    </row>
    <row r="878" spans="1:8" x14ac:dyDescent="0.2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21200</v>
      </c>
      <c r="F878" s="7"/>
      <c r="G878" s="7"/>
      <c r="H878" s="7">
        <f>IF('Раздел 2.1.1.3'!AB30&gt;=SUM('Раздел 2.1.1.3'!AB38:AB41),0,1)</f>
        <v>0</v>
      </c>
    </row>
    <row r="879" spans="1:8" x14ac:dyDescent="0.2">
      <c r="A879" s="6">
        <f t="shared" si="13"/>
        <v>609562</v>
      </c>
      <c r="B879" s="6">
        <v>7</v>
      </c>
      <c r="C879" s="109">
        <v>14</v>
      </c>
      <c r="D879" s="109">
        <v>205</v>
      </c>
      <c r="E879" s="109" t="s">
        <v>21201</v>
      </c>
      <c r="F879" s="109"/>
      <c r="G879" s="109"/>
      <c r="H879" s="109">
        <f>IF('Раздел 2.1.1.3'!AC30&gt;=SUM('Раздел 2.1.1.3'!AC38:AC41),0,1)</f>
        <v>0</v>
      </c>
    </row>
    <row r="880" spans="1:8" x14ac:dyDescent="0.2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21202</v>
      </c>
      <c r="F880" s="7"/>
      <c r="G880" s="7"/>
      <c r="H880" s="7">
        <f>IF('Раздел 2.1.1.3'!P37&gt;=SUM('Раздел 2.1.1.3'!P38:P39),0,1)</f>
        <v>0</v>
      </c>
    </row>
    <row r="881" spans="1:8" x14ac:dyDescent="0.2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21203</v>
      </c>
      <c r="F881" s="7"/>
      <c r="G881" s="7"/>
      <c r="H881" s="7">
        <f>IF('Раздел 2.1.1.3'!Q37&gt;=SUM('Раздел 2.1.1.3'!Q38:Q39),0,1)</f>
        <v>0</v>
      </c>
    </row>
    <row r="882" spans="1:8" x14ac:dyDescent="0.2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21204</v>
      </c>
      <c r="F882" s="7"/>
      <c r="G882" s="7"/>
      <c r="H882" s="7">
        <f>IF('Раздел 2.1.1.3'!R37&gt;=SUM('Раздел 2.1.1.3'!R38:R39),0,1)</f>
        <v>0</v>
      </c>
    </row>
    <row r="883" spans="1:8" x14ac:dyDescent="0.2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21703</v>
      </c>
      <c r="F883" s="7"/>
      <c r="G883" s="7"/>
      <c r="H883" s="7">
        <f>IF('Раздел 2.1.1.3'!S37&gt;=SUM('Раздел 2.1.1.3'!S38:S39),0,1)</f>
        <v>0</v>
      </c>
    </row>
    <row r="884" spans="1:8" x14ac:dyDescent="0.2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21704</v>
      </c>
      <c r="F884" s="7"/>
      <c r="G884" s="7"/>
      <c r="H884" s="7">
        <f>IF('Раздел 2.1.1.3'!T37&gt;=SUM('Раздел 2.1.1.3'!T38:T39),0,1)</f>
        <v>0</v>
      </c>
    </row>
    <row r="885" spans="1:8" x14ac:dyDescent="0.2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21705</v>
      </c>
      <c r="F885" s="7"/>
      <c r="G885" s="7"/>
      <c r="H885" s="7">
        <f>IF('Раздел 2.1.1.3'!U37&gt;=SUM('Раздел 2.1.1.3'!U38:U39),0,1)</f>
        <v>0</v>
      </c>
    </row>
    <row r="886" spans="1:8" x14ac:dyDescent="0.2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21706</v>
      </c>
      <c r="F886" s="7"/>
      <c r="G886" s="7"/>
      <c r="H886" s="7">
        <f>IF('Раздел 2.1.1.3'!V37&gt;=SUM('Раздел 2.1.1.3'!V38:V39),0,1)</f>
        <v>0</v>
      </c>
    </row>
    <row r="887" spans="1:8" x14ac:dyDescent="0.2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21219</v>
      </c>
      <c r="F887" s="7"/>
      <c r="G887" s="7"/>
      <c r="H887" s="7">
        <f>IF('Раздел 2.1.1.3'!W37&gt;=SUM('Раздел 2.1.1.3'!W38:W39),0,1)</f>
        <v>0</v>
      </c>
    </row>
    <row r="888" spans="1:8" x14ac:dyDescent="0.2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21220</v>
      </c>
      <c r="F888" s="7"/>
      <c r="G888" s="7"/>
      <c r="H888" s="7">
        <f>IF('Раздел 2.1.1.3'!X37&gt;=SUM('Раздел 2.1.1.3'!X38:X39),0,1)</f>
        <v>0</v>
      </c>
    </row>
    <row r="889" spans="1:8" x14ac:dyDescent="0.2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21221</v>
      </c>
      <c r="F889" s="7"/>
      <c r="G889" s="7"/>
      <c r="H889" s="7">
        <f>IF('Раздел 2.1.1.3'!Y37&gt;=SUM('Раздел 2.1.1.3'!Y38:Y39),0,1)</f>
        <v>0</v>
      </c>
    </row>
    <row r="890" spans="1:8" x14ac:dyDescent="0.2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21222</v>
      </c>
      <c r="F890" s="7"/>
      <c r="G890" s="7"/>
      <c r="H890" s="7">
        <f>IF('Раздел 2.1.1.3'!Z37&gt;=SUM('Раздел 2.1.1.3'!Z38:Z39),0,1)</f>
        <v>0</v>
      </c>
    </row>
    <row r="891" spans="1:8" x14ac:dyDescent="0.2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21223</v>
      </c>
      <c r="F891" s="7"/>
      <c r="G891" s="7"/>
      <c r="H891" s="7">
        <f>IF('Раздел 2.1.1.3'!AA37&gt;=SUM('Раздел 2.1.1.3'!AA38:AA39),0,1)</f>
        <v>0</v>
      </c>
    </row>
    <row r="892" spans="1:8" x14ac:dyDescent="0.2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21224</v>
      </c>
      <c r="F892" s="7"/>
      <c r="G892" s="7"/>
      <c r="H892" s="7">
        <f>IF('Раздел 2.1.1.3'!AB37&gt;=SUM('Раздел 2.1.1.3'!AB38:AB39),0,1)</f>
        <v>0</v>
      </c>
    </row>
    <row r="893" spans="1:8" x14ac:dyDescent="0.2">
      <c r="A893" s="6">
        <f t="shared" si="13"/>
        <v>609562</v>
      </c>
      <c r="B893" s="109">
        <v>7</v>
      </c>
      <c r="C893" s="109">
        <v>15</v>
      </c>
      <c r="D893" s="109">
        <v>219</v>
      </c>
      <c r="E893" s="109" t="s">
        <v>21225</v>
      </c>
      <c r="F893" s="109"/>
      <c r="G893" s="109"/>
      <c r="H893" s="109">
        <f>IF('Раздел 2.1.1.3'!AC37&gt;=SUM('Раздел 2.1.1.3'!AC38:AC39),0,1)</f>
        <v>0</v>
      </c>
    </row>
    <row r="894" spans="1:8" x14ac:dyDescent="0.2">
      <c r="A894" s="107">
        <f t="shared" ref="A894:A922" si="14">P_3</f>
        <v>609562</v>
      </c>
      <c r="B894" s="107">
        <v>8</v>
      </c>
      <c r="C894" s="107">
        <v>0</v>
      </c>
      <c r="D894" s="107">
        <v>0</v>
      </c>
      <c r="E894" s="107" t="str">
        <f>CONCATENATE("Количество ошибок в разделе 2.1.2.1: ",H894)</f>
        <v>Количество ошибок в разделе 2.1.2.1: 0</v>
      </c>
      <c r="F894" s="107"/>
      <c r="G894" s="107"/>
      <c r="H894" s="107">
        <f>SUM(H895:H1858)</f>
        <v>0</v>
      </c>
    </row>
    <row r="895" spans="1:8" x14ac:dyDescent="0.2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12393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 x14ac:dyDescent="0.2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3376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 x14ac:dyDescent="0.2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3377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 x14ac:dyDescent="0.2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3378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 x14ac:dyDescent="0.2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3379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 x14ac:dyDescent="0.2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3380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 x14ac:dyDescent="0.2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3381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 x14ac:dyDescent="0.2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3382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 x14ac:dyDescent="0.2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3383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 x14ac:dyDescent="0.2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3384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 x14ac:dyDescent="0.2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2584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 x14ac:dyDescent="0.2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2585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 x14ac:dyDescent="0.2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2586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 x14ac:dyDescent="0.2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2587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 x14ac:dyDescent="0.2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2588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 x14ac:dyDescent="0.2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2589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 x14ac:dyDescent="0.2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2590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 x14ac:dyDescent="0.2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2591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 x14ac:dyDescent="0.2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2592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 x14ac:dyDescent="0.2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3407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 x14ac:dyDescent="0.2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3408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 x14ac:dyDescent="0.2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3409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 x14ac:dyDescent="0.2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3410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 x14ac:dyDescent="0.2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3411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 x14ac:dyDescent="0.2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3412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 x14ac:dyDescent="0.2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3413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 x14ac:dyDescent="0.2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3414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 x14ac:dyDescent="0.2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3415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 x14ac:dyDescent="0.2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3416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 x14ac:dyDescent="0.2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3417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 x14ac:dyDescent="0.2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3418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 x14ac:dyDescent="0.2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3419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 x14ac:dyDescent="0.2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1863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 x14ac:dyDescent="0.2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1864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 x14ac:dyDescent="0.2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1865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 x14ac:dyDescent="0.2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1866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 x14ac:dyDescent="0.2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1867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 x14ac:dyDescent="0.2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1868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 x14ac:dyDescent="0.2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1869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 x14ac:dyDescent="0.2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1870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 x14ac:dyDescent="0.2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1871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 x14ac:dyDescent="0.2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1872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 x14ac:dyDescent="0.2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2628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 x14ac:dyDescent="0.2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2629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 x14ac:dyDescent="0.2">
      <c r="A939" s="6">
        <f t="shared" si="15"/>
        <v>609562</v>
      </c>
      <c r="B939" s="6">
        <v>8</v>
      </c>
      <c r="C939" s="109">
        <v>1</v>
      </c>
      <c r="D939" s="109">
        <v>45</v>
      </c>
      <c r="E939" s="109" t="s">
        <v>2630</v>
      </c>
      <c r="F939" s="109"/>
      <c r="G939" s="109"/>
      <c r="H939" s="109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 x14ac:dyDescent="0.2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15894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 x14ac:dyDescent="0.2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2631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 x14ac:dyDescent="0.2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2632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 x14ac:dyDescent="0.2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2633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 x14ac:dyDescent="0.2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2634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 x14ac:dyDescent="0.2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1366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 x14ac:dyDescent="0.2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1367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 x14ac:dyDescent="0.2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1368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 x14ac:dyDescent="0.2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1369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 x14ac:dyDescent="0.2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1370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 x14ac:dyDescent="0.2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1371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 x14ac:dyDescent="0.2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1372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 x14ac:dyDescent="0.2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2139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 x14ac:dyDescent="0.2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1377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 x14ac:dyDescent="0.2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1378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 x14ac:dyDescent="0.2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2142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 x14ac:dyDescent="0.2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2143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 x14ac:dyDescent="0.2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2144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 x14ac:dyDescent="0.2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2145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 x14ac:dyDescent="0.2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2146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 x14ac:dyDescent="0.2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2147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 x14ac:dyDescent="0.2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2148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 x14ac:dyDescent="0.2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2149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 x14ac:dyDescent="0.2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2150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 x14ac:dyDescent="0.2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2151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 x14ac:dyDescent="0.2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2152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 x14ac:dyDescent="0.2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2153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 x14ac:dyDescent="0.2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2925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 x14ac:dyDescent="0.2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2926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 x14ac:dyDescent="0.2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2927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 x14ac:dyDescent="0.2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2928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 x14ac:dyDescent="0.2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2929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 x14ac:dyDescent="0.2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2930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 x14ac:dyDescent="0.2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3723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 x14ac:dyDescent="0.2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3724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 x14ac:dyDescent="0.2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3725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 x14ac:dyDescent="0.2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3733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 x14ac:dyDescent="0.2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3734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 x14ac:dyDescent="0.2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3735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 x14ac:dyDescent="0.2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3736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 x14ac:dyDescent="0.2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3737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 x14ac:dyDescent="0.2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3738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 x14ac:dyDescent="0.2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3739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 x14ac:dyDescent="0.2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3740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 x14ac:dyDescent="0.2">
      <c r="A984" s="6">
        <f t="shared" si="15"/>
        <v>609562</v>
      </c>
      <c r="B984" s="6">
        <v>8</v>
      </c>
      <c r="C984" s="109">
        <v>2</v>
      </c>
      <c r="D984" s="109">
        <v>90</v>
      </c>
      <c r="E984" s="109" t="s">
        <v>3741</v>
      </c>
      <c r="F984" s="109"/>
      <c r="G984" s="109"/>
      <c r="H984" s="109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 x14ac:dyDescent="0.2">
      <c r="A985" s="6">
        <f t="shared" si="15"/>
        <v>609562</v>
      </c>
      <c r="B985" s="6">
        <v>8</v>
      </c>
      <c r="C985" s="112">
        <v>3</v>
      </c>
      <c r="D985" s="6">
        <v>91</v>
      </c>
      <c r="E985" s="112" t="s">
        <v>10461</v>
      </c>
      <c r="H985" s="6">
        <f>IF('Раздел 2.1.2.1'!P21=SUM('Раздел 2.1.2.1'!Q21:BH21),0,1)</f>
        <v>0</v>
      </c>
    </row>
    <row r="986" spans="1:8" x14ac:dyDescent="0.2">
      <c r="A986" s="6">
        <f t="shared" si="15"/>
        <v>609562</v>
      </c>
      <c r="B986" s="6">
        <v>8</v>
      </c>
      <c r="C986" s="112">
        <v>3</v>
      </c>
      <c r="D986" s="6">
        <v>92</v>
      </c>
      <c r="E986" s="112" t="s">
        <v>10462</v>
      </c>
      <c r="H986" s="6">
        <f>IF('Раздел 2.1.2.1'!P22=SUM('Раздел 2.1.2.1'!Q22:BH22),0,1)</f>
        <v>0</v>
      </c>
    </row>
    <row r="987" spans="1:8" x14ac:dyDescent="0.2">
      <c r="A987" s="6">
        <f t="shared" ref="A987:A1050" si="16">P_3</f>
        <v>609562</v>
      </c>
      <c r="B987" s="6">
        <v>8</v>
      </c>
      <c r="C987" s="112">
        <v>3</v>
      </c>
      <c r="D987" s="6">
        <v>93</v>
      </c>
      <c r="E987" s="112" t="s">
        <v>10463</v>
      </c>
      <c r="H987" s="6">
        <f>IF('Раздел 2.1.2.1'!P23=SUM('Раздел 2.1.2.1'!Q23:BH23),0,1)</f>
        <v>0</v>
      </c>
    </row>
    <row r="988" spans="1:8" x14ac:dyDescent="0.2">
      <c r="A988" s="6">
        <f t="shared" si="16"/>
        <v>609562</v>
      </c>
      <c r="B988" s="6">
        <v>8</v>
      </c>
      <c r="C988" s="112">
        <v>3</v>
      </c>
      <c r="D988" s="6">
        <v>94</v>
      </c>
      <c r="E988" s="112" t="s">
        <v>10464</v>
      </c>
      <c r="H988" s="6">
        <f>IF('Раздел 2.1.2.1'!P24=SUM('Раздел 2.1.2.1'!Q24:BH24),0,1)</f>
        <v>0</v>
      </c>
    </row>
    <row r="989" spans="1:8" x14ac:dyDescent="0.2">
      <c r="A989" s="6">
        <f t="shared" si="16"/>
        <v>609562</v>
      </c>
      <c r="B989" s="6">
        <v>8</v>
      </c>
      <c r="C989" s="112">
        <v>3</v>
      </c>
      <c r="D989" s="6">
        <v>95</v>
      </c>
      <c r="E989" s="112" t="s">
        <v>10465</v>
      </c>
      <c r="H989" s="6">
        <f>IF('Раздел 2.1.2.1'!P25=SUM('Раздел 2.1.2.1'!Q25:BH25),0,1)</f>
        <v>0</v>
      </c>
    </row>
    <row r="990" spans="1:8" x14ac:dyDescent="0.2">
      <c r="A990" s="6">
        <f t="shared" si="16"/>
        <v>609562</v>
      </c>
      <c r="B990" s="6">
        <v>8</v>
      </c>
      <c r="C990" s="112">
        <v>3</v>
      </c>
      <c r="D990" s="6">
        <v>96</v>
      </c>
      <c r="E990" s="112" t="s">
        <v>10466</v>
      </c>
      <c r="H990" s="6">
        <f>IF('Раздел 2.1.2.1'!P26=SUM('Раздел 2.1.2.1'!Q26:BH26),0,1)</f>
        <v>0</v>
      </c>
    </row>
    <row r="991" spans="1:8" x14ac:dyDescent="0.2">
      <c r="A991" s="6">
        <f t="shared" si="16"/>
        <v>609562</v>
      </c>
      <c r="B991" s="6">
        <v>8</v>
      </c>
      <c r="C991" s="112">
        <v>3</v>
      </c>
      <c r="D991" s="6">
        <v>97</v>
      </c>
      <c r="E991" s="112" t="s">
        <v>10467</v>
      </c>
      <c r="H991" s="6">
        <f>IF('Раздел 2.1.2.1'!P27=SUM('Раздел 2.1.2.1'!Q27:BH27),0,1)</f>
        <v>0</v>
      </c>
    </row>
    <row r="992" spans="1:8" x14ac:dyDescent="0.2">
      <c r="A992" s="6">
        <f t="shared" si="16"/>
        <v>609562</v>
      </c>
      <c r="B992" s="6">
        <v>8</v>
      </c>
      <c r="C992" s="112">
        <v>3</v>
      </c>
      <c r="D992" s="6">
        <v>98</v>
      </c>
      <c r="E992" s="112" t="s">
        <v>10468</v>
      </c>
      <c r="H992" s="6">
        <f>IF('Раздел 2.1.2.1'!P28=SUM('Раздел 2.1.2.1'!Q28:BH28),0,1)</f>
        <v>0</v>
      </c>
    </row>
    <row r="993" spans="1:8" x14ac:dyDescent="0.2">
      <c r="A993" s="6">
        <f t="shared" si="16"/>
        <v>609562</v>
      </c>
      <c r="B993" s="6">
        <v>8</v>
      </c>
      <c r="C993" s="112">
        <v>3</v>
      </c>
      <c r="D993" s="6">
        <v>99</v>
      </c>
      <c r="E993" s="112" t="s">
        <v>10469</v>
      </c>
      <c r="H993" s="6">
        <f>IF('Раздел 2.1.2.1'!P29=SUM('Раздел 2.1.2.1'!Q29:BH29),0,1)</f>
        <v>0</v>
      </c>
    </row>
    <row r="994" spans="1:8" x14ac:dyDescent="0.2">
      <c r="A994" s="6">
        <f t="shared" si="16"/>
        <v>609562</v>
      </c>
      <c r="B994" s="6">
        <v>8</v>
      </c>
      <c r="C994" s="112">
        <v>3</v>
      </c>
      <c r="D994" s="6">
        <v>100</v>
      </c>
      <c r="E994" s="112" t="s">
        <v>10470</v>
      </c>
      <c r="H994" s="6">
        <f>IF('Раздел 2.1.2.1'!P30=SUM('Раздел 2.1.2.1'!Q30:BH30),0,1)</f>
        <v>0</v>
      </c>
    </row>
    <row r="995" spans="1:8" x14ac:dyDescent="0.2">
      <c r="A995" s="6">
        <f t="shared" si="16"/>
        <v>609562</v>
      </c>
      <c r="B995" s="6">
        <v>8</v>
      </c>
      <c r="C995" s="112">
        <v>3</v>
      </c>
      <c r="D995" s="6">
        <v>101</v>
      </c>
      <c r="E995" s="112" t="s">
        <v>10471</v>
      </c>
      <c r="H995" s="6">
        <f>IF('Раздел 2.1.2.1'!P31=SUM('Раздел 2.1.2.1'!Q31:BH31),0,1)</f>
        <v>0</v>
      </c>
    </row>
    <row r="996" spans="1:8" x14ac:dyDescent="0.2">
      <c r="A996" s="6">
        <f t="shared" si="16"/>
        <v>609562</v>
      </c>
      <c r="B996" s="6">
        <v>8</v>
      </c>
      <c r="C996" s="112">
        <v>3</v>
      </c>
      <c r="D996" s="6">
        <v>102</v>
      </c>
      <c r="E996" s="112" t="s">
        <v>10472</v>
      </c>
      <c r="H996" s="6">
        <f>IF('Раздел 2.1.2.1'!P32=SUM('Раздел 2.1.2.1'!Q32:BH32),0,1)</f>
        <v>0</v>
      </c>
    </row>
    <row r="997" spans="1:8" x14ac:dyDescent="0.2">
      <c r="A997" s="6">
        <f t="shared" si="16"/>
        <v>609562</v>
      </c>
      <c r="B997" s="6">
        <v>8</v>
      </c>
      <c r="C997" s="112">
        <v>3</v>
      </c>
      <c r="D997" s="6">
        <v>103</v>
      </c>
      <c r="E997" s="112" t="s">
        <v>10473</v>
      </c>
      <c r="H997" s="6">
        <f>IF('Раздел 2.1.2.1'!P33=SUM('Раздел 2.1.2.1'!Q33:BH33),0,1)</f>
        <v>0</v>
      </c>
    </row>
    <row r="998" spans="1:8" x14ac:dyDescent="0.2">
      <c r="A998" s="6">
        <f t="shared" si="16"/>
        <v>609562</v>
      </c>
      <c r="B998" s="6">
        <v>8</v>
      </c>
      <c r="C998" s="112">
        <v>3</v>
      </c>
      <c r="D998" s="6">
        <v>104</v>
      </c>
      <c r="E998" s="112" t="s">
        <v>9493</v>
      </c>
      <c r="H998" s="6">
        <f>IF('Раздел 2.1.2.1'!P34=SUM('Раздел 2.1.2.1'!Q34:BH34),0,1)</f>
        <v>0</v>
      </c>
    </row>
    <row r="999" spans="1:8" x14ac:dyDescent="0.2">
      <c r="A999" s="6">
        <f t="shared" si="16"/>
        <v>609562</v>
      </c>
      <c r="B999" s="6">
        <v>8</v>
      </c>
      <c r="C999" s="112">
        <v>3</v>
      </c>
      <c r="D999" s="6">
        <v>105</v>
      </c>
      <c r="E999" s="112" t="s">
        <v>9494</v>
      </c>
      <c r="H999" s="6">
        <f>IF('Раздел 2.1.2.1'!P35=SUM('Раздел 2.1.2.1'!Q35:BH35),0,1)</f>
        <v>0</v>
      </c>
    </row>
    <row r="1000" spans="1:8" x14ac:dyDescent="0.2">
      <c r="A1000" s="6">
        <f t="shared" si="16"/>
        <v>609562</v>
      </c>
      <c r="B1000" s="6">
        <v>8</v>
      </c>
      <c r="C1000" s="112">
        <v>3</v>
      </c>
      <c r="D1000" s="6">
        <v>106</v>
      </c>
      <c r="E1000" s="112" t="s">
        <v>10483</v>
      </c>
      <c r="H1000" s="6">
        <f>IF('Раздел 2.1.2.1'!P36=SUM('Раздел 2.1.2.1'!Q36:BH36),0,1)</f>
        <v>0</v>
      </c>
    </row>
    <row r="1001" spans="1:8" x14ac:dyDescent="0.2">
      <c r="A1001" s="6">
        <f t="shared" si="16"/>
        <v>609562</v>
      </c>
      <c r="B1001" s="6">
        <v>8</v>
      </c>
      <c r="C1001" s="112">
        <v>3</v>
      </c>
      <c r="D1001" s="6">
        <v>107</v>
      </c>
      <c r="E1001" s="112" t="s">
        <v>10484</v>
      </c>
      <c r="H1001" s="6">
        <f>IF('Раздел 2.1.2.1'!P37=SUM('Раздел 2.1.2.1'!Q37:BH37),0,1)</f>
        <v>0</v>
      </c>
    </row>
    <row r="1002" spans="1:8" x14ac:dyDescent="0.2">
      <c r="A1002" s="6">
        <f t="shared" si="16"/>
        <v>609562</v>
      </c>
      <c r="B1002" s="6">
        <v>8</v>
      </c>
      <c r="C1002" s="112">
        <v>3</v>
      </c>
      <c r="D1002" s="6">
        <v>108</v>
      </c>
      <c r="E1002" s="112" t="s">
        <v>10485</v>
      </c>
      <c r="H1002" s="6">
        <f>IF('Раздел 2.1.2.1'!P38=SUM('Раздел 2.1.2.1'!Q38:BH38),0,1)</f>
        <v>0</v>
      </c>
    </row>
    <row r="1003" spans="1:8" x14ac:dyDescent="0.2">
      <c r="A1003" s="6">
        <f t="shared" si="16"/>
        <v>609562</v>
      </c>
      <c r="B1003" s="6">
        <v>8</v>
      </c>
      <c r="C1003" s="112">
        <v>3</v>
      </c>
      <c r="D1003" s="6">
        <v>109</v>
      </c>
      <c r="E1003" s="112" t="s">
        <v>10486</v>
      </c>
      <c r="H1003" s="6">
        <f>IF('Раздел 2.1.2.1'!P39=SUM('Раздел 2.1.2.1'!Q39:BH39),0,1)</f>
        <v>0</v>
      </c>
    </row>
    <row r="1004" spans="1:8" x14ac:dyDescent="0.2">
      <c r="A1004" s="6">
        <f t="shared" si="16"/>
        <v>609562</v>
      </c>
      <c r="B1004" s="6">
        <v>8</v>
      </c>
      <c r="C1004" s="112">
        <v>3</v>
      </c>
      <c r="D1004" s="6">
        <v>110</v>
      </c>
      <c r="E1004" s="112" t="s">
        <v>10487</v>
      </c>
      <c r="H1004" s="6">
        <f>IF('Раздел 2.1.2.1'!P40=SUM('Раздел 2.1.2.1'!Q40:BH40),0,1)</f>
        <v>0</v>
      </c>
    </row>
    <row r="1005" spans="1:8" x14ac:dyDescent="0.2">
      <c r="A1005" s="6">
        <f t="shared" si="16"/>
        <v>609562</v>
      </c>
      <c r="B1005" s="6">
        <v>8</v>
      </c>
      <c r="C1005" s="112">
        <v>3</v>
      </c>
      <c r="D1005" s="6">
        <v>111</v>
      </c>
      <c r="E1005" s="112" t="s">
        <v>10488</v>
      </c>
      <c r="H1005" s="6">
        <f>IF('Раздел 2.1.2.1'!P41=SUM('Раздел 2.1.2.1'!Q41:BH41),0,1)</f>
        <v>0</v>
      </c>
    </row>
    <row r="1006" spans="1:8" x14ac:dyDescent="0.2">
      <c r="A1006" s="6">
        <f t="shared" si="16"/>
        <v>609562</v>
      </c>
      <c r="B1006" s="6">
        <v>8</v>
      </c>
      <c r="C1006" s="112">
        <v>3</v>
      </c>
      <c r="D1006" s="6">
        <v>112</v>
      </c>
      <c r="E1006" s="112" t="s">
        <v>10489</v>
      </c>
      <c r="H1006" s="6">
        <f>IF('Раздел 2.1.2.1'!P42=SUM('Раздел 2.1.2.1'!Q42:BH42),0,1)</f>
        <v>0</v>
      </c>
    </row>
    <row r="1007" spans="1:8" x14ac:dyDescent="0.2">
      <c r="A1007" s="6">
        <f t="shared" si="16"/>
        <v>609562</v>
      </c>
      <c r="B1007" s="6">
        <v>8</v>
      </c>
      <c r="C1007" s="112">
        <v>3</v>
      </c>
      <c r="D1007" s="6">
        <v>113</v>
      </c>
      <c r="E1007" s="112" t="s">
        <v>10490</v>
      </c>
      <c r="H1007" s="6">
        <f>IF('Раздел 2.1.2.1'!P43=SUM('Раздел 2.1.2.1'!Q43:BH43),0,1)</f>
        <v>0</v>
      </c>
    </row>
    <row r="1008" spans="1:8" x14ac:dyDescent="0.2">
      <c r="A1008" s="6">
        <f t="shared" si="16"/>
        <v>609562</v>
      </c>
      <c r="B1008" s="6">
        <v>8</v>
      </c>
      <c r="C1008" s="112">
        <v>3</v>
      </c>
      <c r="D1008" s="6">
        <v>114</v>
      </c>
      <c r="E1008" s="112" t="s">
        <v>10038</v>
      </c>
      <c r="H1008" s="6">
        <f>IF('Раздел 2.1.2.1'!P44=SUM('Раздел 2.1.2.1'!Q44:BH44),0,1)</f>
        <v>0</v>
      </c>
    </row>
    <row r="1009" spans="1:8" x14ac:dyDescent="0.2">
      <c r="A1009" s="6">
        <f t="shared" si="16"/>
        <v>609562</v>
      </c>
      <c r="B1009" s="6">
        <v>8</v>
      </c>
      <c r="C1009" s="112">
        <v>3</v>
      </c>
      <c r="D1009" s="6">
        <v>115</v>
      </c>
      <c r="E1009" s="112" t="s">
        <v>10039</v>
      </c>
      <c r="H1009" s="6">
        <f>IF('Раздел 2.1.2.1'!P45=SUM('Раздел 2.1.2.1'!Q45:BH45),0,1)</f>
        <v>0</v>
      </c>
    </row>
    <row r="1010" spans="1:8" x14ac:dyDescent="0.2">
      <c r="A1010" s="6">
        <f t="shared" si="16"/>
        <v>609562</v>
      </c>
      <c r="B1010" s="6">
        <v>8</v>
      </c>
      <c r="C1010" s="112">
        <v>3</v>
      </c>
      <c r="D1010" s="6">
        <v>116</v>
      </c>
      <c r="E1010" s="112" t="s">
        <v>10040</v>
      </c>
      <c r="H1010" s="6">
        <f>IF('Раздел 2.1.2.1'!P46=SUM('Раздел 2.1.2.1'!Q46:BH46),0,1)</f>
        <v>0</v>
      </c>
    </row>
    <row r="1011" spans="1:8" x14ac:dyDescent="0.2">
      <c r="A1011" s="6">
        <f t="shared" si="16"/>
        <v>609562</v>
      </c>
      <c r="B1011" s="6">
        <v>8</v>
      </c>
      <c r="C1011" s="112">
        <v>3</v>
      </c>
      <c r="D1011" s="6">
        <v>117</v>
      </c>
      <c r="E1011" s="112" t="s">
        <v>10041</v>
      </c>
      <c r="H1011" s="6">
        <f>IF('Раздел 2.1.2.1'!P47=SUM('Раздел 2.1.2.1'!Q47:BH47),0,1)</f>
        <v>0</v>
      </c>
    </row>
    <row r="1012" spans="1:8" x14ac:dyDescent="0.2">
      <c r="A1012" s="6">
        <f t="shared" si="16"/>
        <v>609562</v>
      </c>
      <c r="B1012" s="6">
        <v>8</v>
      </c>
      <c r="C1012" s="112">
        <v>3</v>
      </c>
      <c r="D1012" s="6">
        <v>118</v>
      </c>
      <c r="E1012" s="112" t="s">
        <v>10042</v>
      </c>
      <c r="H1012" s="6">
        <f>IF('Раздел 2.1.2.1'!P48=SUM('Раздел 2.1.2.1'!Q48:BH48),0,1)</f>
        <v>0</v>
      </c>
    </row>
    <row r="1013" spans="1:8" x14ac:dyDescent="0.2">
      <c r="A1013" s="6">
        <f t="shared" si="16"/>
        <v>609562</v>
      </c>
      <c r="B1013" s="6">
        <v>8</v>
      </c>
      <c r="C1013" s="112">
        <v>3</v>
      </c>
      <c r="D1013" s="6">
        <v>119</v>
      </c>
      <c r="E1013" s="112" t="s">
        <v>10043</v>
      </c>
      <c r="H1013" s="6">
        <f>IF('Раздел 2.1.2.1'!P49=SUM('Раздел 2.1.2.1'!Q49:BH49),0,1)</f>
        <v>0</v>
      </c>
    </row>
    <row r="1014" spans="1:8" x14ac:dyDescent="0.2">
      <c r="A1014" s="6">
        <f t="shared" si="16"/>
        <v>609562</v>
      </c>
      <c r="B1014" s="6">
        <v>8</v>
      </c>
      <c r="C1014" s="112">
        <v>3</v>
      </c>
      <c r="D1014" s="6">
        <v>120</v>
      </c>
      <c r="E1014" s="112" t="s">
        <v>10044</v>
      </c>
      <c r="H1014" s="6">
        <f>IF('Раздел 2.1.2.1'!P50=SUM('Раздел 2.1.2.1'!Q50:BH50),0,1)</f>
        <v>0</v>
      </c>
    </row>
    <row r="1015" spans="1:8" x14ac:dyDescent="0.2">
      <c r="A1015" s="6">
        <f t="shared" si="16"/>
        <v>609562</v>
      </c>
      <c r="B1015" s="6">
        <v>8</v>
      </c>
      <c r="C1015" s="112">
        <v>3</v>
      </c>
      <c r="D1015" s="6">
        <v>121</v>
      </c>
      <c r="E1015" s="112" t="s">
        <v>11314</v>
      </c>
      <c r="H1015" s="6">
        <f>IF('Раздел 2.1.2.1'!P51=SUM('Раздел 2.1.2.1'!Q51:BH51),0,1)</f>
        <v>0</v>
      </c>
    </row>
    <row r="1016" spans="1:8" x14ac:dyDescent="0.2">
      <c r="A1016" s="6">
        <f t="shared" si="16"/>
        <v>609562</v>
      </c>
      <c r="B1016" s="6">
        <v>8</v>
      </c>
      <c r="C1016" s="112">
        <v>3</v>
      </c>
      <c r="D1016" s="6">
        <v>122</v>
      </c>
      <c r="E1016" s="112" t="s">
        <v>11315</v>
      </c>
      <c r="H1016" s="6">
        <f>IF('Раздел 2.1.2.1'!P52=SUM('Раздел 2.1.2.1'!Q52:BH52),0,1)</f>
        <v>0</v>
      </c>
    </row>
    <row r="1017" spans="1:8" x14ac:dyDescent="0.2">
      <c r="A1017" s="6">
        <f t="shared" si="16"/>
        <v>609562</v>
      </c>
      <c r="B1017" s="6">
        <v>8</v>
      </c>
      <c r="C1017" s="113">
        <v>3</v>
      </c>
      <c r="D1017" s="109">
        <v>123</v>
      </c>
      <c r="E1017" s="113" t="s">
        <v>11316</v>
      </c>
      <c r="F1017" s="109"/>
      <c r="G1017" s="109"/>
      <c r="H1017" s="109">
        <f>IF('Раздел 2.1.2.1'!P53=SUM('Раздел 2.1.2.1'!Q53:BH53),0,1)</f>
        <v>0</v>
      </c>
    </row>
    <row r="1018" spans="1:8" x14ac:dyDescent="0.2">
      <c r="A1018" s="6">
        <f t="shared" si="16"/>
        <v>609562</v>
      </c>
      <c r="B1018" s="6">
        <v>8</v>
      </c>
      <c r="C1018" s="112">
        <v>4</v>
      </c>
      <c r="D1018" s="6">
        <v>124</v>
      </c>
      <c r="E1018" s="6" t="s">
        <v>11100</v>
      </c>
      <c r="H1018" s="6">
        <f>IF('Раздел 2.1.2.1'!P44&gt;='Раздел 2.1.2.1'!P45,0,1)</f>
        <v>0</v>
      </c>
    </row>
    <row r="1019" spans="1:8" x14ac:dyDescent="0.2">
      <c r="A1019" s="6">
        <f t="shared" si="16"/>
        <v>609562</v>
      </c>
      <c r="B1019" s="6">
        <v>8</v>
      </c>
      <c r="C1019" s="112">
        <v>4</v>
      </c>
      <c r="D1019" s="6">
        <v>125</v>
      </c>
      <c r="E1019" s="6" t="s">
        <v>3742</v>
      </c>
      <c r="H1019" s="6">
        <f>IF('Раздел 2.1.2.1'!Q44&gt;='Раздел 2.1.2.1'!Q45,0,1)</f>
        <v>0</v>
      </c>
    </row>
    <row r="1020" spans="1:8" x14ac:dyDescent="0.2">
      <c r="A1020" s="6">
        <f t="shared" si="16"/>
        <v>609562</v>
      </c>
      <c r="B1020" s="6">
        <v>8</v>
      </c>
      <c r="C1020" s="112">
        <v>4</v>
      </c>
      <c r="D1020" s="6">
        <v>126</v>
      </c>
      <c r="E1020" s="6" t="s">
        <v>2955</v>
      </c>
      <c r="H1020" s="6">
        <f>IF('Раздел 2.1.2.1'!R44&gt;='Раздел 2.1.2.1'!R45,0,1)</f>
        <v>0</v>
      </c>
    </row>
    <row r="1021" spans="1:8" x14ac:dyDescent="0.2">
      <c r="A1021" s="6">
        <f t="shared" si="16"/>
        <v>609562</v>
      </c>
      <c r="B1021" s="6">
        <v>8</v>
      </c>
      <c r="C1021" s="112">
        <v>4</v>
      </c>
      <c r="D1021" s="6">
        <v>127</v>
      </c>
      <c r="E1021" s="6" t="s">
        <v>2956</v>
      </c>
      <c r="H1021" s="6">
        <f>IF('Раздел 2.1.2.1'!S44&gt;='Раздел 2.1.2.1'!S45,0,1)</f>
        <v>0</v>
      </c>
    </row>
    <row r="1022" spans="1:8" x14ac:dyDescent="0.2">
      <c r="A1022" s="6">
        <f t="shared" si="16"/>
        <v>609562</v>
      </c>
      <c r="B1022" s="6">
        <v>8</v>
      </c>
      <c r="C1022" s="112">
        <v>4</v>
      </c>
      <c r="D1022" s="6">
        <v>128</v>
      </c>
      <c r="E1022" s="6" t="s">
        <v>2957</v>
      </c>
      <c r="H1022" s="6">
        <f>IF('Раздел 2.1.2.1'!T44&gt;='Раздел 2.1.2.1'!T45,0,1)</f>
        <v>0</v>
      </c>
    </row>
    <row r="1023" spans="1:8" x14ac:dyDescent="0.2">
      <c r="A1023" s="6">
        <f t="shared" si="16"/>
        <v>609562</v>
      </c>
      <c r="B1023" s="6">
        <v>8</v>
      </c>
      <c r="C1023" s="112">
        <v>4</v>
      </c>
      <c r="D1023" s="6">
        <v>129</v>
      </c>
      <c r="E1023" s="6" t="s">
        <v>2958</v>
      </c>
      <c r="H1023" s="6">
        <f>IF('Раздел 2.1.2.1'!U44&gt;='Раздел 2.1.2.1'!U45,0,1)</f>
        <v>0</v>
      </c>
    </row>
    <row r="1024" spans="1:8" x14ac:dyDescent="0.2">
      <c r="A1024" s="6">
        <f t="shared" si="16"/>
        <v>609562</v>
      </c>
      <c r="B1024" s="6">
        <v>8</v>
      </c>
      <c r="C1024" s="112">
        <v>4</v>
      </c>
      <c r="D1024" s="6">
        <v>130</v>
      </c>
      <c r="E1024" s="6" t="s">
        <v>2959</v>
      </c>
      <c r="H1024" s="6">
        <f>IF('Раздел 2.1.2.1'!V44&gt;='Раздел 2.1.2.1'!V45,0,1)</f>
        <v>0</v>
      </c>
    </row>
    <row r="1025" spans="1:8" x14ac:dyDescent="0.2">
      <c r="A1025" s="6">
        <f t="shared" si="16"/>
        <v>609562</v>
      </c>
      <c r="B1025" s="6">
        <v>8</v>
      </c>
      <c r="C1025" s="112">
        <v>4</v>
      </c>
      <c r="D1025" s="6">
        <v>131</v>
      </c>
      <c r="E1025" s="6" t="s">
        <v>2960</v>
      </c>
      <c r="H1025" s="6">
        <f>IF('Раздел 2.1.2.1'!W44&gt;='Раздел 2.1.2.1'!W45,0,1)</f>
        <v>0</v>
      </c>
    </row>
    <row r="1026" spans="1:8" x14ac:dyDescent="0.2">
      <c r="A1026" s="6">
        <f t="shared" si="16"/>
        <v>609562</v>
      </c>
      <c r="B1026" s="6">
        <v>8</v>
      </c>
      <c r="C1026" s="112">
        <v>4</v>
      </c>
      <c r="D1026" s="6">
        <v>132</v>
      </c>
      <c r="E1026" s="6" t="s">
        <v>2961</v>
      </c>
      <c r="H1026" s="6">
        <f>IF('Раздел 2.1.2.1'!X44&gt;='Раздел 2.1.2.1'!X45,0,1)</f>
        <v>0</v>
      </c>
    </row>
    <row r="1027" spans="1:8" x14ac:dyDescent="0.2">
      <c r="A1027" s="6">
        <f t="shared" si="16"/>
        <v>609562</v>
      </c>
      <c r="B1027" s="6">
        <v>8</v>
      </c>
      <c r="C1027" s="112">
        <v>4</v>
      </c>
      <c r="D1027" s="6">
        <v>133</v>
      </c>
      <c r="E1027" s="6" t="s">
        <v>2962</v>
      </c>
      <c r="H1027" s="6">
        <f>IF('Раздел 2.1.2.1'!Y44&gt;='Раздел 2.1.2.1'!Y45,0,1)</f>
        <v>0</v>
      </c>
    </row>
    <row r="1028" spans="1:8" x14ac:dyDescent="0.2">
      <c r="A1028" s="6">
        <f t="shared" si="16"/>
        <v>609562</v>
      </c>
      <c r="B1028" s="6">
        <v>8</v>
      </c>
      <c r="C1028" s="112">
        <v>4</v>
      </c>
      <c r="D1028" s="6">
        <v>134</v>
      </c>
      <c r="E1028" s="6" t="s">
        <v>2963</v>
      </c>
      <c r="H1028" s="6">
        <f>IF('Раздел 2.1.2.1'!Z44&gt;='Раздел 2.1.2.1'!Z45,0,1)</f>
        <v>0</v>
      </c>
    </row>
    <row r="1029" spans="1:8" x14ac:dyDescent="0.2">
      <c r="A1029" s="6">
        <f t="shared" si="16"/>
        <v>609562</v>
      </c>
      <c r="B1029" s="6">
        <v>8</v>
      </c>
      <c r="C1029" s="112">
        <v>4</v>
      </c>
      <c r="D1029" s="7">
        <v>135</v>
      </c>
      <c r="E1029" s="6" t="s">
        <v>2964</v>
      </c>
      <c r="H1029" s="6">
        <f>IF('Раздел 2.1.2.1'!AA44&gt;='Раздел 2.1.2.1'!AA45,0,1)</f>
        <v>0</v>
      </c>
    </row>
    <row r="1030" spans="1:8" x14ac:dyDescent="0.2">
      <c r="A1030" s="6">
        <f t="shared" si="16"/>
        <v>609562</v>
      </c>
      <c r="B1030" s="6">
        <v>8</v>
      </c>
      <c r="C1030" s="112">
        <v>4</v>
      </c>
      <c r="D1030" s="6">
        <v>136</v>
      </c>
      <c r="E1030" s="6" t="s">
        <v>2965</v>
      </c>
      <c r="H1030" s="6">
        <f>IF('Раздел 2.1.2.1'!AB44&gt;='Раздел 2.1.2.1'!AB45,0,1)</f>
        <v>0</v>
      </c>
    </row>
    <row r="1031" spans="1:8" x14ac:dyDescent="0.2">
      <c r="A1031" s="6">
        <f t="shared" si="16"/>
        <v>609562</v>
      </c>
      <c r="B1031" s="6">
        <v>8</v>
      </c>
      <c r="C1031" s="112">
        <v>4</v>
      </c>
      <c r="D1031" s="6">
        <v>137</v>
      </c>
      <c r="E1031" s="6" t="s">
        <v>2966</v>
      </c>
      <c r="H1031" s="6">
        <f>IF('Раздел 2.1.2.1'!AC44&gt;='Раздел 2.1.2.1'!AC45,0,1)</f>
        <v>0</v>
      </c>
    </row>
    <row r="1032" spans="1:8" x14ac:dyDescent="0.2">
      <c r="A1032" s="6">
        <f t="shared" si="16"/>
        <v>609562</v>
      </c>
      <c r="B1032" s="6">
        <v>8</v>
      </c>
      <c r="C1032" s="112">
        <v>4</v>
      </c>
      <c r="D1032" s="6">
        <v>138</v>
      </c>
      <c r="E1032" s="6" t="s">
        <v>2967</v>
      </c>
      <c r="H1032" s="6">
        <f>IF('Раздел 2.1.2.1'!AD44&gt;='Раздел 2.1.2.1'!AD45,0,1)</f>
        <v>0</v>
      </c>
    </row>
    <row r="1033" spans="1:8" x14ac:dyDescent="0.2">
      <c r="A1033" s="6">
        <f t="shared" si="16"/>
        <v>609562</v>
      </c>
      <c r="B1033" s="6">
        <v>8</v>
      </c>
      <c r="C1033" s="112">
        <v>4</v>
      </c>
      <c r="D1033" s="6">
        <v>139</v>
      </c>
      <c r="E1033" s="6" t="s">
        <v>2968</v>
      </c>
      <c r="H1033" s="6">
        <f>IF('Раздел 2.1.2.1'!AE44&gt;='Раздел 2.1.2.1'!AE45,0,1)</f>
        <v>0</v>
      </c>
    </row>
    <row r="1034" spans="1:8" x14ac:dyDescent="0.2">
      <c r="A1034" s="6">
        <f t="shared" si="16"/>
        <v>609562</v>
      </c>
      <c r="B1034" s="6">
        <v>8</v>
      </c>
      <c r="C1034" s="112">
        <v>4</v>
      </c>
      <c r="D1034" s="6">
        <v>140</v>
      </c>
      <c r="E1034" s="6" t="s">
        <v>2969</v>
      </c>
      <c r="H1034" s="6">
        <f>IF('Раздел 2.1.2.1'!AF44&gt;='Раздел 2.1.2.1'!AF45,0,1)</f>
        <v>0</v>
      </c>
    </row>
    <row r="1035" spans="1:8" x14ac:dyDescent="0.2">
      <c r="A1035" s="6">
        <f t="shared" si="16"/>
        <v>609562</v>
      </c>
      <c r="B1035" s="6">
        <v>8</v>
      </c>
      <c r="C1035" s="112">
        <v>4</v>
      </c>
      <c r="D1035" s="6">
        <v>141</v>
      </c>
      <c r="E1035" s="6" t="s">
        <v>2970</v>
      </c>
      <c r="H1035" s="6">
        <f>IF('Раздел 2.1.2.1'!AG44&gt;='Раздел 2.1.2.1'!AG45,0,1)</f>
        <v>0</v>
      </c>
    </row>
    <row r="1036" spans="1:8" x14ac:dyDescent="0.2">
      <c r="A1036" s="6">
        <f t="shared" si="16"/>
        <v>609562</v>
      </c>
      <c r="B1036" s="6">
        <v>8</v>
      </c>
      <c r="C1036" s="112">
        <v>4</v>
      </c>
      <c r="D1036" s="6">
        <v>142</v>
      </c>
      <c r="E1036" s="6" t="s">
        <v>2971</v>
      </c>
      <c r="H1036" s="6">
        <f>IF('Раздел 2.1.2.1'!AH44&gt;='Раздел 2.1.2.1'!AH45,0,1)</f>
        <v>0</v>
      </c>
    </row>
    <row r="1037" spans="1:8" x14ac:dyDescent="0.2">
      <c r="A1037" s="6">
        <f t="shared" si="16"/>
        <v>609562</v>
      </c>
      <c r="B1037" s="6">
        <v>8</v>
      </c>
      <c r="C1037" s="112">
        <v>4</v>
      </c>
      <c r="D1037" s="6">
        <v>143</v>
      </c>
      <c r="E1037" s="6" t="s">
        <v>2972</v>
      </c>
      <c r="H1037" s="6">
        <f>IF('Раздел 2.1.2.1'!AI44&gt;='Раздел 2.1.2.1'!AI45,0,1)</f>
        <v>0</v>
      </c>
    </row>
    <row r="1038" spans="1:8" x14ac:dyDescent="0.2">
      <c r="A1038" s="6">
        <f t="shared" si="16"/>
        <v>609562</v>
      </c>
      <c r="B1038" s="6">
        <v>8</v>
      </c>
      <c r="C1038" s="112">
        <v>4</v>
      </c>
      <c r="D1038" s="6">
        <v>144</v>
      </c>
      <c r="E1038" s="6" t="s">
        <v>2973</v>
      </c>
      <c r="H1038" s="6">
        <f>IF('Раздел 2.1.2.1'!AJ44&gt;='Раздел 2.1.2.1'!AJ45,0,1)</f>
        <v>0</v>
      </c>
    </row>
    <row r="1039" spans="1:8" x14ac:dyDescent="0.2">
      <c r="A1039" s="6">
        <f t="shared" si="16"/>
        <v>609562</v>
      </c>
      <c r="B1039" s="6">
        <v>8</v>
      </c>
      <c r="C1039" s="112">
        <v>4</v>
      </c>
      <c r="D1039" s="6">
        <v>145</v>
      </c>
      <c r="E1039" s="6" t="s">
        <v>2974</v>
      </c>
      <c r="H1039" s="6">
        <f>IF('Раздел 2.1.2.1'!AK44&gt;='Раздел 2.1.2.1'!AK45,0,1)</f>
        <v>0</v>
      </c>
    </row>
    <row r="1040" spans="1:8" x14ac:dyDescent="0.2">
      <c r="A1040" s="6">
        <f t="shared" si="16"/>
        <v>609562</v>
      </c>
      <c r="B1040" s="6">
        <v>8</v>
      </c>
      <c r="C1040" s="112">
        <v>4</v>
      </c>
      <c r="D1040" s="6">
        <v>146</v>
      </c>
      <c r="E1040" s="6" t="s">
        <v>2975</v>
      </c>
      <c r="H1040" s="6">
        <f>IF('Раздел 2.1.2.1'!AL44&gt;='Раздел 2.1.2.1'!AL45,0,1)</f>
        <v>0</v>
      </c>
    </row>
    <row r="1041" spans="1:8" x14ac:dyDescent="0.2">
      <c r="A1041" s="6">
        <f t="shared" si="16"/>
        <v>609562</v>
      </c>
      <c r="B1041" s="6">
        <v>8</v>
      </c>
      <c r="C1041" s="112">
        <v>4</v>
      </c>
      <c r="D1041" s="6">
        <v>147</v>
      </c>
      <c r="E1041" s="6" t="s">
        <v>2976</v>
      </c>
      <c r="H1041" s="6">
        <f>IF('Раздел 2.1.2.1'!AM44&gt;='Раздел 2.1.2.1'!AM45,0,1)</f>
        <v>0</v>
      </c>
    </row>
    <row r="1042" spans="1:8" x14ac:dyDescent="0.2">
      <c r="A1042" s="6">
        <f t="shared" si="16"/>
        <v>609562</v>
      </c>
      <c r="B1042" s="6">
        <v>8</v>
      </c>
      <c r="C1042" s="112">
        <v>4</v>
      </c>
      <c r="D1042" s="6">
        <v>148</v>
      </c>
      <c r="E1042" s="6" t="s">
        <v>2205</v>
      </c>
      <c r="H1042" s="6">
        <f>IF('Раздел 2.1.2.1'!AN44&gt;='Раздел 2.1.2.1'!AN45,0,1)</f>
        <v>0</v>
      </c>
    </row>
    <row r="1043" spans="1:8" x14ac:dyDescent="0.2">
      <c r="A1043" s="6">
        <f t="shared" si="16"/>
        <v>609562</v>
      </c>
      <c r="B1043" s="6">
        <v>8</v>
      </c>
      <c r="C1043" s="112">
        <v>4</v>
      </c>
      <c r="D1043" s="6">
        <v>149</v>
      </c>
      <c r="E1043" s="6" t="s">
        <v>2206</v>
      </c>
      <c r="H1043" s="6">
        <f>IF('Раздел 2.1.2.1'!AO44&gt;='Раздел 2.1.2.1'!AO45,0,1)</f>
        <v>0</v>
      </c>
    </row>
    <row r="1044" spans="1:8" x14ac:dyDescent="0.2">
      <c r="A1044" s="6">
        <f t="shared" si="16"/>
        <v>609562</v>
      </c>
      <c r="B1044" s="6">
        <v>8</v>
      </c>
      <c r="C1044" s="112">
        <v>4</v>
      </c>
      <c r="D1044" s="6">
        <v>150</v>
      </c>
      <c r="E1044" s="6" t="s">
        <v>2207</v>
      </c>
      <c r="H1044" s="6">
        <f>IF('Раздел 2.1.2.1'!AP44&gt;='Раздел 2.1.2.1'!AP45,0,1)</f>
        <v>0</v>
      </c>
    </row>
    <row r="1045" spans="1:8" x14ac:dyDescent="0.2">
      <c r="A1045" s="6">
        <f t="shared" si="16"/>
        <v>609562</v>
      </c>
      <c r="B1045" s="6">
        <v>8</v>
      </c>
      <c r="C1045" s="112">
        <v>4</v>
      </c>
      <c r="D1045" s="6">
        <v>151</v>
      </c>
      <c r="E1045" s="6" t="s">
        <v>2208</v>
      </c>
      <c r="H1045" s="6">
        <f>IF('Раздел 2.1.2.1'!AQ44&gt;='Раздел 2.1.2.1'!AQ45,0,1)</f>
        <v>0</v>
      </c>
    </row>
    <row r="1046" spans="1:8" x14ac:dyDescent="0.2">
      <c r="A1046" s="6">
        <f t="shared" si="16"/>
        <v>609562</v>
      </c>
      <c r="B1046" s="6">
        <v>8</v>
      </c>
      <c r="C1046" s="112">
        <v>4</v>
      </c>
      <c r="D1046" s="6">
        <v>152</v>
      </c>
      <c r="E1046" s="6" t="s">
        <v>2209</v>
      </c>
      <c r="H1046" s="6">
        <f>IF('Раздел 2.1.2.1'!AR44&gt;='Раздел 2.1.2.1'!AR45,0,1)</f>
        <v>0</v>
      </c>
    </row>
    <row r="1047" spans="1:8" x14ac:dyDescent="0.2">
      <c r="A1047" s="6">
        <f t="shared" si="16"/>
        <v>609562</v>
      </c>
      <c r="B1047" s="6">
        <v>8</v>
      </c>
      <c r="C1047" s="112">
        <v>4</v>
      </c>
      <c r="D1047" s="6">
        <v>153</v>
      </c>
      <c r="E1047" s="6" t="s">
        <v>2210</v>
      </c>
      <c r="H1047" s="6">
        <f>IF('Раздел 2.1.2.1'!AS44&gt;='Раздел 2.1.2.1'!AS45,0,1)</f>
        <v>0</v>
      </c>
    </row>
    <row r="1048" spans="1:8" x14ac:dyDescent="0.2">
      <c r="A1048" s="6">
        <f t="shared" si="16"/>
        <v>609562</v>
      </c>
      <c r="B1048" s="6">
        <v>8</v>
      </c>
      <c r="C1048" s="112">
        <v>4</v>
      </c>
      <c r="D1048" s="6">
        <v>154</v>
      </c>
      <c r="E1048" s="6" t="s">
        <v>2211</v>
      </c>
      <c r="H1048" s="6">
        <f>IF('Раздел 2.1.2.1'!AT44&gt;='Раздел 2.1.2.1'!AT45,0,1)</f>
        <v>0</v>
      </c>
    </row>
    <row r="1049" spans="1:8" x14ac:dyDescent="0.2">
      <c r="A1049" s="6">
        <f t="shared" si="16"/>
        <v>609562</v>
      </c>
      <c r="B1049" s="6">
        <v>8</v>
      </c>
      <c r="C1049" s="112">
        <v>4</v>
      </c>
      <c r="D1049" s="6">
        <v>155</v>
      </c>
      <c r="E1049" s="6" t="s">
        <v>2212</v>
      </c>
      <c r="H1049" s="6">
        <f>IF('Раздел 2.1.2.1'!AU44&gt;='Раздел 2.1.2.1'!AU45,0,1)</f>
        <v>0</v>
      </c>
    </row>
    <row r="1050" spans="1:8" x14ac:dyDescent="0.2">
      <c r="A1050" s="6">
        <f t="shared" si="16"/>
        <v>609562</v>
      </c>
      <c r="B1050" s="6">
        <v>8</v>
      </c>
      <c r="C1050" s="112">
        <v>4</v>
      </c>
      <c r="D1050" s="6">
        <v>156</v>
      </c>
      <c r="E1050" s="6" t="s">
        <v>2213</v>
      </c>
      <c r="H1050" s="6">
        <f>IF('Раздел 2.1.2.1'!AV44&gt;='Раздел 2.1.2.1'!AV45,0,1)</f>
        <v>0</v>
      </c>
    </row>
    <row r="1051" spans="1:8" x14ac:dyDescent="0.2">
      <c r="A1051" s="6">
        <f t="shared" ref="A1051:A1124" si="17">P_3</f>
        <v>609562</v>
      </c>
      <c r="B1051" s="6">
        <v>8</v>
      </c>
      <c r="C1051" s="112">
        <v>4</v>
      </c>
      <c r="D1051" s="6">
        <v>157</v>
      </c>
      <c r="E1051" s="6" t="s">
        <v>2214</v>
      </c>
      <c r="H1051" s="6">
        <f>IF('Раздел 2.1.2.1'!AW44&gt;='Раздел 2.1.2.1'!AW45,0,1)</f>
        <v>0</v>
      </c>
    </row>
    <row r="1052" spans="1:8" x14ac:dyDescent="0.2">
      <c r="A1052" s="6">
        <f t="shared" si="17"/>
        <v>609562</v>
      </c>
      <c r="B1052" s="6">
        <v>8</v>
      </c>
      <c r="C1052" s="112">
        <v>4</v>
      </c>
      <c r="D1052" s="6">
        <v>158</v>
      </c>
      <c r="E1052" s="6" t="s">
        <v>2215</v>
      </c>
      <c r="H1052" s="6">
        <f>IF('Раздел 2.1.2.1'!AX44&gt;='Раздел 2.1.2.1'!AX45,0,1)</f>
        <v>0</v>
      </c>
    </row>
    <row r="1053" spans="1:8" x14ac:dyDescent="0.2">
      <c r="A1053" s="6">
        <f t="shared" si="17"/>
        <v>609562</v>
      </c>
      <c r="B1053" s="6">
        <v>8</v>
      </c>
      <c r="C1053" s="112">
        <v>4</v>
      </c>
      <c r="D1053" s="6">
        <v>159</v>
      </c>
      <c r="E1053" s="6" t="s">
        <v>2216</v>
      </c>
      <c r="H1053" s="6">
        <f>IF('Раздел 2.1.2.1'!AY44&gt;='Раздел 2.1.2.1'!AY45,0,1)</f>
        <v>0</v>
      </c>
    </row>
    <row r="1054" spans="1:8" x14ac:dyDescent="0.2">
      <c r="A1054" s="6">
        <f t="shared" si="17"/>
        <v>609562</v>
      </c>
      <c r="B1054" s="6">
        <v>8</v>
      </c>
      <c r="C1054" s="112">
        <v>4</v>
      </c>
      <c r="D1054" s="6">
        <v>160</v>
      </c>
      <c r="E1054" s="6" t="s">
        <v>2217</v>
      </c>
      <c r="H1054" s="6">
        <f>IF('Раздел 2.1.2.1'!AZ44&gt;='Раздел 2.1.2.1'!AZ45,0,1)</f>
        <v>0</v>
      </c>
    </row>
    <row r="1055" spans="1:8" x14ac:dyDescent="0.2">
      <c r="A1055" s="6">
        <f t="shared" si="17"/>
        <v>609562</v>
      </c>
      <c r="B1055" s="6">
        <v>8</v>
      </c>
      <c r="C1055" s="112">
        <v>4</v>
      </c>
      <c r="D1055" s="6">
        <v>161</v>
      </c>
      <c r="E1055" s="6" t="s">
        <v>2218</v>
      </c>
      <c r="H1055" s="6">
        <f>IF('Раздел 2.1.2.1'!BA44&gt;='Раздел 2.1.2.1'!BA45,0,1)</f>
        <v>0</v>
      </c>
    </row>
    <row r="1056" spans="1:8" x14ac:dyDescent="0.2">
      <c r="A1056" s="6">
        <f t="shared" si="17"/>
        <v>609562</v>
      </c>
      <c r="B1056" s="6">
        <v>8</v>
      </c>
      <c r="C1056" s="112">
        <v>4</v>
      </c>
      <c r="D1056" s="6">
        <v>162</v>
      </c>
      <c r="E1056" s="6" t="s">
        <v>2219</v>
      </c>
      <c r="H1056" s="6">
        <f>IF('Раздел 2.1.2.1'!BB44&gt;='Раздел 2.1.2.1'!BB45,0,1)</f>
        <v>0</v>
      </c>
    </row>
    <row r="1057" spans="1:8" x14ac:dyDescent="0.2">
      <c r="A1057" s="6">
        <f t="shared" si="17"/>
        <v>609562</v>
      </c>
      <c r="B1057" s="6">
        <v>8</v>
      </c>
      <c r="C1057" s="112">
        <v>4</v>
      </c>
      <c r="D1057" s="6">
        <v>163</v>
      </c>
      <c r="E1057" s="6" t="s">
        <v>2220</v>
      </c>
      <c r="H1057" s="6">
        <f>IF('Раздел 2.1.2.1'!BC44&gt;='Раздел 2.1.2.1'!BC45,0,1)</f>
        <v>0</v>
      </c>
    </row>
    <row r="1058" spans="1:8" x14ac:dyDescent="0.2">
      <c r="A1058" s="6">
        <f t="shared" si="17"/>
        <v>609562</v>
      </c>
      <c r="B1058" s="6">
        <v>8</v>
      </c>
      <c r="C1058" s="112">
        <v>4</v>
      </c>
      <c r="D1058" s="6">
        <v>164</v>
      </c>
      <c r="E1058" s="6" t="s">
        <v>2997</v>
      </c>
      <c r="H1058" s="6">
        <f>IF('Раздел 2.1.2.1'!BD44&gt;='Раздел 2.1.2.1'!BD45,0,1)</f>
        <v>0</v>
      </c>
    </row>
    <row r="1059" spans="1:8" x14ac:dyDescent="0.2">
      <c r="A1059" s="6">
        <f t="shared" si="17"/>
        <v>609562</v>
      </c>
      <c r="B1059" s="6">
        <v>8</v>
      </c>
      <c r="C1059" s="112">
        <v>4</v>
      </c>
      <c r="D1059" s="6">
        <v>165</v>
      </c>
      <c r="E1059" s="6" t="s">
        <v>2998</v>
      </c>
      <c r="H1059" s="6">
        <f>IF('Раздел 2.1.2.1'!BE44&gt;='Раздел 2.1.2.1'!BE45,0,1)</f>
        <v>0</v>
      </c>
    </row>
    <row r="1060" spans="1:8" x14ac:dyDescent="0.2">
      <c r="A1060" s="6">
        <f t="shared" si="17"/>
        <v>609562</v>
      </c>
      <c r="B1060" s="6">
        <v>8</v>
      </c>
      <c r="C1060" s="112">
        <v>4</v>
      </c>
      <c r="D1060" s="6">
        <v>166</v>
      </c>
      <c r="E1060" s="6" t="s">
        <v>2999</v>
      </c>
      <c r="H1060" s="6">
        <f>IF('Раздел 2.1.2.1'!BF44&gt;='Раздел 2.1.2.1'!BF45,0,1)</f>
        <v>0</v>
      </c>
    </row>
    <row r="1061" spans="1:8" x14ac:dyDescent="0.2">
      <c r="A1061" s="6">
        <f t="shared" si="17"/>
        <v>609562</v>
      </c>
      <c r="B1061" s="6">
        <v>8</v>
      </c>
      <c r="C1061" s="112">
        <v>4</v>
      </c>
      <c r="D1061" s="7">
        <v>167</v>
      </c>
      <c r="E1061" s="6" t="s">
        <v>3000</v>
      </c>
      <c r="H1061" s="6">
        <f>IF('Раздел 2.1.2.1'!BG44&gt;='Раздел 2.1.2.1'!BG45,0,1)</f>
        <v>0</v>
      </c>
    </row>
    <row r="1062" spans="1:8" x14ac:dyDescent="0.2">
      <c r="A1062" s="6">
        <f t="shared" si="17"/>
        <v>609562</v>
      </c>
      <c r="B1062" s="6">
        <v>8</v>
      </c>
      <c r="C1062" s="112">
        <v>4</v>
      </c>
      <c r="D1062" s="7">
        <v>168</v>
      </c>
      <c r="E1062" s="7" t="s">
        <v>3001</v>
      </c>
      <c r="F1062" s="7"/>
      <c r="G1062" s="7"/>
      <c r="H1062" s="7">
        <f>IF('Раздел 2.1.2.1'!BH44&gt;='Раздел 2.1.2.1'!BH45,0,1)</f>
        <v>0</v>
      </c>
    </row>
    <row r="1063" spans="1:8" x14ac:dyDescent="0.2">
      <c r="A1063" s="6">
        <f t="shared" si="17"/>
        <v>609562</v>
      </c>
      <c r="B1063" s="6">
        <v>8</v>
      </c>
      <c r="C1063" s="112">
        <v>4</v>
      </c>
      <c r="D1063" s="7">
        <v>169</v>
      </c>
      <c r="E1063" s="7" t="s">
        <v>1039</v>
      </c>
      <c r="F1063" s="7"/>
      <c r="G1063" s="7"/>
      <c r="H1063" s="7">
        <f>IF('Раздел 2.1.2.1'!BI44&gt;='Раздел 2.1.2.1'!BI45,0,1)</f>
        <v>0</v>
      </c>
    </row>
    <row r="1064" spans="1:8" x14ac:dyDescent="0.2">
      <c r="A1064" s="6">
        <f t="shared" si="17"/>
        <v>609562</v>
      </c>
      <c r="B1064" s="6">
        <v>8</v>
      </c>
      <c r="C1064" s="112">
        <v>4</v>
      </c>
      <c r="D1064" s="7">
        <v>170</v>
      </c>
      <c r="E1064" s="7" t="s">
        <v>1040</v>
      </c>
      <c r="F1064" s="7"/>
      <c r="G1064" s="7"/>
      <c r="H1064" s="7">
        <f>IF('Раздел 2.1.2.1'!BJ44&gt;='Раздел 2.1.2.1'!BJ45,0,1)</f>
        <v>0</v>
      </c>
    </row>
    <row r="1065" spans="1:8" x14ac:dyDescent="0.2">
      <c r="A1065" s="6">
        <f t="shared" si="17"/>
        <v>609562</v>
      </c>
      <c r="B1065" s="6">
        <v>8</v>
      </c>
      <c r="C1065" s="112">
        <v>4</v>
      </c>
      <c r="D1065" s="7">
        <v>171</v>
      </c>
      <c r="E1065" s="7" t="s">
        <v>1041</v>
      </c>
      <c r="F1065" s="7"/>
      <c r="G1065" s="7"/>
      <c r="H1065" s="7">
        <f>IF('Раздел 2.1.2.1'!BK44&gt;='Раздел 2.1.2.1'!BK45,0,1)</f>
        <v>0</v>
      </c>
    </row>
    <row r="1066" spans="1:8" x14ac:dyDescent="0.2">
      <c r="A1066" s="6">
        <f t="shared" si="17"/>
        <v>609562</v>
      </c>
      <c r="B1066" s="6">
        <v>8</v>
      </c>
      <c r="C1066" s="112">
        <v>4</v>
      </c>
      <c r="D1066" s="7">
        <v>172</v>
      </c>
      <c r="E1066" s="7" t="s">
        <v>1042</v>
      </c>
      <c r="F1066" s="7"/>
      <c r="G1066" s="7"/>
      <c r="H1066" s="7">
        <f>IF('Раздел 2.1.2.1'!BL44&gt;='Раздел 2.1.2.1'!BL45,0,1)</f>
        <v>0</v>
      </c>
    </row>
    <row r="1067" spans="1:8" x14ac:dyDescent="0.2">
      <c r="A1067" s="6">
        <f t="shared" si="17"/>
        <v>609562</v>
      </c>
      <c r="B1067" s="6">
        <v>8</v>
      </c>
      <c r="C1067" s="113">
        <v>4</v>
      </c>
      <c r="D1067" s="7">
        <v>173</v>
      </c>
      <c r="E1067" s="109" t="s">
        <v>1043</v>
      </c>
      <c r="F1067" s="109"/>
      <c r="G1067" s="109"/>
      <c r="H1067" s="109">
        <f>IF('Раздел 2.1.2.1'!BM44&gt;='Раздел 2.1.2.1'!BM45,0,1)</f>
        <v>0</v>
      </c>
    </row>
    <row r="1068" spans="1:8" x14ac:dyDescent="0.2">
      <c r="A1068" s="6">
        <f t="shared" si="17"/>
        <v>609562</v>
      </c>
      <c r="B1068" s="6">
        <v>8</v>
      </c>
      <c r="C1068" s="112">
        <v>5</v>
      </c>
      <c r="D1068" s="7">
        <v>174</v>
      </c>
      <c r="E1068" s="112" t="s">
        <v>10264</v>
      </c>
      <c r="H1068" s="6">
        <f>IF('Раздел 2.1.2.1'!P44&gt;='Раздел 2.1.2.1'!P46,0,1)</f>
        <v>0</v>
      </c>
    </row>
    <row r="1069" spans="1:8" x14ac:dyDescent="0.2">
      <c r="A1069" s="6">
        <f t="shared" si="17"/>
        <v>609562</v>
      </c>
      <c r="B1069" s="6">
        <v>8</v>
      </c>
      <c r="C1069" s="112">
        <v>5</v>
      </c>
      <c r="D1069" s="7">
        <v>175</v>
      </c>
      <c r="E1069" s="6" t="s">
        <v>3002</v>
      </c>
      <c r="H1069" s="6">
        <f>IF('Раздел 2.1.2.1'!Q44&gt;='Раздел 2.1.2.1'!Q46,0,1)</f>
        <v>0</v>
      </c>
    </row>
    <row r="1070" spans="1:8" x14ac:dyDescent="0.2">
      <c r="A1070" s="6">
        <f t="shared" si="17"/>
        <v>609562</v>
      </c>
      <c r="B1070" s="6">
        <v>8</v>
      </c>
      <c r="C1070" s="112">
        <v>5</v>
      </c>
      <c r="D1070" s="7">
        <v>176</v>
      </c>
      <c r="E1070" s="6" t="s">
        <v>3004</v>
      </c>
      <c r="H1070" s="6">
        <f>IF('Раздел 2.1.2.1'!R44&gt;='Раздел 2.1.2.1'!R46,0,1)</f>
        <v>0</v>
      </c>
    </row>
    <row r="1071" spans="1:8" x14ac:dyDescent="0.2">
      <c r="A1071" s="6">
        <f t="shared" si="17"/>
        <v>609562</v>
      </c>
      <c r="B1071" s="6">
        <v>8</v>
      </c>
      <c r="C1071" s="112">
        <v>5</v>
      </c>
      <c r="D1071" s="7">
        <v>177</v>
      </c>
      <c r="E1071" s="6" t="s">
        <v>3005</v>
      </c>
      <c r="H1071" s="6">
        <f>IF('Раздел 2.1.2.1'!S44&gt;='Раздел 2.1.2.1'!S46,0,1)</f>
        <v>0</v>
      </c>
    </row>
    <row r="1072" spans="1:8" x14ac:dyDescent="0.2">
      <c r="A1072" s="6">
        <f t="shared" si="17"/>
        <v>609562</v>
      </c>
      <c r="B1072" s="6">
        <v>8</v>
      </c>
      <c r="C1072" s="112">
        <v>5</v>
      </c>
      <c r="D1072" s="7">
        <v>178</v>
      </c>
      <c r="E1072" s="6" t="s">
        <v>3006</v>
      </c>
      <c r="H1072" s="6">
        <f>IF('Раздел 2.1.2.1'!T44&gt;='Раздел 2.1.2.1'!T46,0,1)</f>
        <v>0</v>
      </c>
    </row>
    <row r="1073" spans="1:8" x14ac:dyDescent="0.2">
      <c r="A1073" s="6">
        <f t="shared" si="17"/>
        <v>609562</v>
      </c>
      <c r="B1073" s="6">
        <v>8</v>
      </c>
      <c r="C1073" s="112">
        <v>5</v>
      </c>
      <c r="D1073" s="7">
        <v>179</v>
      </c>
      <c r="E1073" s="6" t="s">
        <v>3007</v>
      </c>
      <c r="H1073" s="6">
        <f>IF('Раздел 2.1.2.1'!U44&gt;='Раздел 2.1.2.1'!U46,0,1)</f>
        <v>0</v>
      </c>
    </row>
    <row r="1074" spans="1:8" x14ac:dyDescent="0.2">
      <c r="A1074" s="6">
        <f t="shared" si="17"/>
        <v>609562</v>
      </c>
      <c r="B1074" s="6">
        <v>8</v>
      </c>
      <c r="C1074" s="112">
        <v>5</v>
      </c>
      <c r="D1074" s="7">
        <v>180</v>
      </c>
      <c r="E1074" s="6" t="s">
        <v>3008</v>
      </c>
      <c r="H1074" s="6">
        <f>IF('Раздел 2.1.2.1'!V44&gt;='Раздел 2.1.2.1'!V46,0,1)</f>
        <v>0</v>
      </c>
    </row>
    <row r="1075" spans="1:8" x14ac:dyDescent="0.2">
      <c r="A1075" s="6">
        <f t="shared" si="17"/>
        <v>609562</v>
      </c>
      <c r="B1075" s="6">
        <v>8</v>
      </c>
      <c r="C1075" s="112">
        <v>5</v>
      </c>
      <c r="D1075" s="7">
        <v>181</v>
      </c>
      <c r="E1075" s="6" t="s">
        <v>3009</v>
      </c>
      <c r="H1075" s="6">
        <f>IF('Раздел 2.1.2.1'!W44&gt;='Раздел 2.1.2.1'!W46,0,1)</f>
        <v>0</v>
      </c>
    </row>
    <row r="1076" spans="1:8" x14ac:dyDescent="0.2">
      <c r="A1076" s="6">
        <f t="shared" si="17"/>
        <v>609562</v>
      </c>
      <c r="B1076" s="6">
        <v>8</v>
      </c>
      <c r="C1076" s="112">
        <v>5</v>
      </c>
      <c r="D1076" s="7">
        <v>182</v>
      </c>
      <c r="E1076" s="6" t="s">
        <v>3010</v>
      </c>
      <c r="H1076" s="6">
        <f>IF('Раздел 2.1.2.1'!X44&gt;='Раздел 2.1.2.1'!X46,0,1)</f>
        <v>0</v>
      </c>
    </row>
    <row r="1077" spans="1:8" x14ac:dyDescent="0.2">
      <c r="A1077" s="6">
        <f t="shared" si="17"/>
        <v>609562</v>
      </c>
      <c r="B1077" s="6">
        <v>8</v>
      </c>
      <c r="C1077" s="112">
        <v>5</v>
      </c>
      <c r="D1077" s="7">
        <v>183</v>
      </c>
      <c r="E1077" s="6" t="s">
        <v>3011</v>
      </c>
      <c r="H1077" s="6">
        <f>IF('Раздел 2.1.2.1'!Y44&gt;='Раздел 2.1.2.1'!Y46,0,1)</f>
        <v>0</v>
      </c>
    </row>
    <row r="1078" spans="1:8" x14ac:dyDescent="0.2">
      <c r="A1078" s="6">
        <f t="shared" si="17"/>
        <v>609562</v>
      </c>
      <c r="B1078" s="6">
        <v>8</v>
      </c>
      <c r="C1078" s="112">
        <v>5</v>
      </c>
      <c r="D1078" s="7">
        <v>184</v>
      </c>
      <c r="E1078" s="6" t="s">
        <v>3012</v>
      </c>
      <c r="H1078" s="6">
        <f>IF('Раздел 2.1.2.1'!Z44&gt;='Раздел 2.1.2.1'!Z46,0,1)</f>
        <v>0</v>
      </c>
    </row>
    <row r="1079" spans="1:8" x14ac:dyDescent="0.2">
      <c r="A1079" s="6">
        <f t="shared" si="17"/>
        <v>609562</v>
      </c>
      <c r="B1079" s="6">
        <v>8</v>
      </c>
      <c r="C1079" s="112">
        <v>5</v>
      </c>
      <c r="D1079" s="7">
        <v>185</v>
      </c>
      <c r="E1079" s="6" t="s">
        <v>3013</v>
      </c>
      <c r="H1079" s="6">
        <f>IF('Раздел 2.1.2.1'!AA44&gt;='Раздел 2.1.2.1'!AA46,0,1)</f>
        <v>0</v>
      </c>
    </row>
    <row r="1080" spans="1:8" x14ac:dyDescent="0.2">
      <c r="A1080" s="6">
        <f t="shared" si="17"/>
        <v>609562</v>
      </c>
      <c r="B1080" s="6">
        <v>8</v>
      </c>
      <c r="C1080" s="112">
        <v>5</v>
      </c>
      <c r="D1080" s="7">
        <v>186</v>
      </c>
      <c r="E1080" s="6" t="s">
        <v>3014</v>
      </c>
      <c r="H1080" s="6">
        <f>IF('Раздел 2.1.2.1'!AB44&gt;='Раздел 2.1.2.1'!AB46,0,1)</f>
        <v>0</v>
      </c>
    </row>
    <row r="1081" spans="1:8" x14ac:dyDescent="0.2">
      <c r="A1081" s="6">
        <f t="shared" si="17"/>
        <v>609562</v>
      </c>
      <c r="B1081" s="6">
        <v>8</v>
      </c>
      <c r="C1081" s="112">
        <v>5</v>
      </c>
      <c r="D1081" s="7">
        <v>187</v>
      </c>
      <c r="E1081" s="6" t="s">
        <v>3015</v>
      </c>
      <c r="H1081" s="6">
        <f>IF('Раздел 2.1.2.1'!AC44&gt;='Раздел 2.1.2.1'!AC46,0,1)</f>
        <v>0</v>
      </c>
    </row>
    <row r="1082" spans="1:8" x14ac:dyDescent="0.2">
      <c r="A1082" s="6">
        <f t="shared" si="17"/>
        <v>609562</v>
      </c>
      <c r="B1082" s="6">
        <v>8</v>
      </c>
      <c r="C1082" s="112">
        <v>5</v>
      </c>
      <c r="D1082" s="7">
        <v>188</v>
      </c>
      <c r="E1082" s="6" t="s">
        <v>3016</v>
      </c>
      <c r="H1082" s="6">
        <f>IF('Раздел 2.1.2.1'!AD44&gt;='Раздел 2.1.2.1'!AD46,0,1)</f>
        <v>0</v>
      </c>
    </row>
    <row r="1083" spans="1:8" x14ac:dyDescent="0.2">
      <c r="A1083" s="6">
        <f t="shared" si="17"/>
        <v>609562</v>
      </c>
      <c r="B1083" s="6">
        <v>8</v>
      </c>
      <c r="C1083" s="112">
        <v>5</v>
      </c>
      <c r="D1083" s="7">
        <v>189</v>
      </c>
      <c r="E1083" s="6" t="s">
        <v>3017</v>
      </c>
      <c r="H1083" s="6">
        <f>IF('Раздел 2.1.2.1'!AE44&gt;='Раздел 2.1.2.1'!AE46,0,1)</f>
        <v>0</v>
      </c>
    </row>
    <row r="1084" spans="1:8" x14ac:dyDescent="0.2">
      <c r="A1084" s="6">
        <f t="shared" si="17"/>
        <v>609562</v>
      </c>
      <c r="B1084" s="6">
        <v>8</v>
      </c>
      <c r="C1084" s="112">
        <v>5</v>
      </c>
      <c r="D1084" s="7">
        <v>190</v>
      </c>
      <c r="E1084" s="6" t="s">
        <v>3018</v>
      </c>
      <c r="H1084" s="6">
        <f>IF('Раздел 2.1.2.1'!AF44&gt;='Раздел 2.1.2.1'!AF46,0,1)</f>
        <v>0</v>
      </c>
    </row>
    <row r="1085" spans="1:8" x14ac:dyDescent="0.2">
      <c r="A1085" s="6">
        <f t="shared" si="17"/>
        <v>609562</v>
      </c>
      <c r="B1085" s="6">
        <v>8</v>
      </c>
      <c r="C1085" s="112">
        <v>5</v>
      </c>
      <c r="D1085" s="7">
        <v>191</v>
      </c>
      <c r="E1085" s="6" t="s">
        <v>3019</v>
      </c>
      <c r="H1085" s="6">
        <f>IF('Раздел 2.1.2.1'!AG44&gt;='Раздел 2.1.2.1'!AG46,0,1)</f>
        <v>0</v>
      </c>
    </row>
    <row r="1086" spans="1:8" x14ac:dyDescent="0.2">
      <c r="A1086" s="6">
        <f t="shared" si="17"/>
        <v>609562</v>
      </c>
      <c r="B1086" s="6">
        <v>8</v>
      </c>
      <c r="C1086" s="112">
        <v>5</v>
      </c>
      <c r="D1086" s="7">
        <v>192</v>
      </c>
      <c r="E1086" s="6" t="s">
        <v>3020</v>
      </c>
      <c r="H1086" s="6">
        <f>IF('Раздел 2.1.2.1'!AH44&gt;='Раздел 2.1.2.1'!AH46,0,1)</f>
        <v>0</v>
      </c>
    </row>
    <row r="1087" spans="1:8" x14ac:dyDescent="0.2">
      <c r="A1087" s="6">
        <f t="shared" si="17"/>
        <v>609562</v>
      </c>
      <c r="B1087" s="6">
        <v>8</v>
      </c>
      <c r="C1087" s="112">
        <v>5</v>
      </c>
      <c r="D1087" s="7">
        <v>193</v>
      </c>
      <c r="E1087" s="6" t="s">
        <v>3021</v>
      </c>
      <c r="H1087" s="6">
        <f>IF('Раздел 2.1.2.1'!AI44&gt;='Раздел 2.1.2.1'!AI46,0,1)</f>
        <v>0</v>
      </c>
    </row>
    <row r="1088" spans="1:8" x14ac:dyDescent="0.2">
      <c r="A1088" s="6">
        <f t="shared" si="17"/>
        <v>609562</v>
      </c>
      <c r="B1088" s="6">
        <v>8</v>
      </c>
      <c r="C1088" s="112">
        <v>5</v>
      </c>
      <c r="D1088" s="7">
        <v>194</v>
      </c>
      <c r="E1088" s="6" t="s">
        <v>2231</v>
      </c>
      <c r="H1088" s="6">
        <f>IF('Раздел 2.1.2.1'!AJ44&gt;='Раздел 2.1.2.1'!AJ46,0,1)</f>
        <v>0</v>
      </c>
    </row>
    <row r="1089" spans="1:8" x14ac:dyDescent="0.2">
      <c r="A1089" s="6">
        <f t="shared" si="17"/>
        <v>609562</v>
      </c>
      <c r="B1089" s="6">
        <v>8</v>
      </c>
      <c r="C1089" s="112">
        <v>5</v>
      </c>
      <c r="D1089" s="7">
        <v>195</v>
      </c>
      <c r="E1089" s="6" t="s">
        <v>1473</v>
      </c>
      <c r="H1089" s="6">
        <f>IF('Раздел 2.1.2.1'!AK44&gt;='Раздел 2.1.2.1'!AK46,0,1)</f>
        <v>0</v>
      </c>
    </row>
    <row r="1090" spans="1:8" x14ac:dyDescent="0.2">
      <c r="A1090" s="6">
        <f t="shared" si="17"/>
        <v>609562</v>
      </c>
      <c r="B1090" s="6">
        <v>8</v>
      </c>
      <c r="C1090" s="112">
        <v>5</v>
      </c>
      <c r="D1090" s="7">
        <v>196</v>
      </c>
      <c r="E1090" s="6" t="s">
        <v>1474</v>
      </c>
      <c r="H1090" s="6">
        <f>IF('Раздел 2.1.2.1'!AL44&gt;='Раздел 2.1.2.1'!AL46,0,1)</f>
        <v>0</v>
      </c>
    </row>
    <row r="1091" spans="1:8" x14ac:dyDescent="0.2">
      <c r="A1091" s="6">
        <f t="shared" si="17"/>
        <v>609562</v>
      </c>
      <c r="B1091" s="6">
        <v>8</v>
      </c>
      <c r="C1091" s="112">
        <v>5</v>
      </c>
      <c r="D1091" s="7">
        <v>197</v>
      </c>
      <c r="E1091" s="6" t="s">
        <v>1475</v>
      </c>
      <c r="H1091" s="6">
        <f>IF('Раздел 2.1.2.1'!AM44&gt;='Раздел 2.1.2.1'!AM46,0,1)</f>
        <v>0</v>
      </c>
    </row>
    <row r="1092" spans="1:8" x14ac:dyDescent="0.2">
      <c r="A1092" s="6">
        <f t="shared" si="17"/>
        <v>609562</v>
      </c>
      <c r="B1092" s="6">
        <v>8</v>
      </c>
      <c r="C1092" s="112">
        <v>5</v>
      </c>
      <c r="D1092" s="7">
        <v>198</v>
      </c>
      <c r="E1092" s="6" t="s">
        <v>1476</v>
      </c>
      <c r="H1092" s="6">
        <f>IF('Раздел 2.1.2.1'!AN44&gt;='Раздел 2.1.2.1'!AN46,0,1)</f>
        <v>0</v>
      </c>
    </row>
    <row r="1093" spans="1:8" x14ac:dyDescent="0.2">
      <c r="A1093" s="6">
        <f t="shared" si="17"/>
        <v>609562</v>
      </c>
      <c r="B1093" s="6">
        <v>8</v>
      </c>
      <c r="C1093" s="112">
        <v>5</v>
      </c>
      <c r="D1093" s="7">
        <v>199</v>
      </c>
      <c r="E1093" s="6" t="s">
        <v>1477</v>
      </c>
      <c r="H1093" s="6">
        <f>IF('Раздел 2.1.2.1'!AO44&gt;='Раздел 2.1.2.1'!AO46,0,1)</f>
        <v>0</v>
      </c>
    </row>
    <row r="1094" spans="1:8" x14ac:dyDescent="0.2">
      <c r="A1094" s="6">
        <f t="shared" si="17"/>
        <v>609562</v>
      </c>
      <c r="B1094" s="6">
        <v>8</v>
      </c>
      <c r="C1094" s="112">
        <v>5</v>
      </c>
      <c r="D1094" s="7">
        <v>200</v>
      </c>
      <c r="E1094" s="6" t="s">
        <v>1478</v>
      </c>
      <c r="H1094" s="6">
        <f>IF('Раздел 2.1.2.1'!AP44&gt;='Раздел 2.1.2.1'!AP46,0,1)</f>
        <v>0</v>
      </c>
    </row>
    <row r="1095" spans="1:8" x14ac:dyDescent="0.2">
      <c r="A1095" s="6">
        <f t="shared" si="17"/>
        <v>609562</v>
      </c>
      <c r="B1095" s="6">
        <v>8</v>
      </c>
      <c r="C1095" s="112">
        <v>5</v>
      </c>
      <c r="D1095" s="7">
        <v>201</v>
      </c>
      <c r="E1095" s="6" t="s">
        <v>1479</v>
      </c>
      <c r="H1095" s="6">
        <f>IF('Раздел 2.1.2.1'!AQ44&gt;='Раздел 2.1.2.1'!AQ46,0,1)</f>
        <v>0</v>
      </c>
    </row>
    <row r="1096" spans="1:8" x14ac:dyDescent="0.2">
      <c r="A1096" s="6">
        <f t="shared" si="17"/>
        <v>609562</v>
      </c>
      <c r="B1096" s="6">
        <v>8</v>
      </c>
      <c r="C1096" s="112">
        <v>5</v>
      </c>
      <c r="D1096" s="7">
        <v>202</v>
      </c>
      <c r="E1096" s="6" t="s">
        <v>1480</v>
      </c>
      <c r="H1096" s="6">
        <f>IF('Раздел 2.1.2.1'!AR44&gt;='Раздел 2.1.2.1'!AR46,0,1)</f>
        <v>0</v>
      </c>
    </row>
    <row r="1097" spans="1:8" x14ac:dyDescent="0.2">
      <c r="A1097" s="6">
        <f t="shared" si="17"/>
        <v>609562</v>
      </c>
      <c r="B1097" s="6">
        <v>8</v>
      </c>
      <c r="C1097" s="112">
        <v>5</v>
      </c>
      <c r="D1097" s="7">
        <v>203</v>
      </c>
      <c r="E1097" s="6" t="s">
        <v>1481</v>
      </c>
      <c r="H1097" s="6">
        <f>IF('Раздел 2.1.2.1'!AS44&gt;='Раздел 2.1.2.1'!AS46,0,1)</f>
        <v>0</v>
      </c>
    </row>
    <row r="1098" spans="1:8" x14ac:dyDescent="0.2">
      <c r="A1098" s="6">
        <f t="shared" si="17"/>
        <v>609562</v>
      </c>
      <c r="B1098" s="6">
        <v>8</v>
      </c>
      <c r="C1098" s="112">
        <v>5</v>
      </c>
      <c r="D1098" s="7">
        <v>204</v>
      </c>
      <c r="E1098" s="6" t="s">
        <v>1482</v>
      </c>
      <c r="H1098" s="6">
        <f>IF('Раздел 2.1.2.1'!AT44&gt;='Раздел 2.1.2.1'!AT46,0,1)</f>
        <v>0</v>
      </c>
    </row>
    <row r="1099" spans="1:8" x14ac:dyDescent="0.2">
      <c r="A1099" s="6">
        <f t="shared" si="17"/>
        <v>609562</v>
      </c>
      <c r="B1099" s="6">
        <v>8</v>
      </c>
      <c r="C1099" s="112">
        <v>5</v>
      </c>
      <c r="D1099" s="7">
        <v>205</v>
      </c>
      <c r="E1099" s="6" t="s">
        <v>1483</v>
      </c>
      <c r="H1099" s="6">
        <f>IF('Раздел 2.1.2.1'!AU44&gt;='Раздел 2.1.2.1'!AU46,0,1)</f>
        <v>0</v>
      </c>
    </row>
    <row r="1100" spans="1:8" x14ac:dyDescent="0.2">
      <c r="A1100" s="6">
        <f t="shared" si="17"/>
        <v>609562</v>
      </c>
      <c r="B1100" s="6">
        <v>8</v>
      </c>
      <c r="C1100" s="112">
        <v>5</v>
      </c>
      <c r="D1100" s="7">
        <v>206</v>
      </c>
      <c r="E1100" s="6" t="s">
        <v>1484</v>
      </c>
      <c r="H1100" s="6">
        <f>IF('Раздел 2.1.2.1'!AV44&gt;='Раздел 2.1.2.1'!AV46,0,1)</f>
        <v>0</v>
      </c>
    </row>
    <row r="1101" spans="1:8" x14ac:dyDescent="0.2">
      <c r="A1101" s="6">
        <f t="shared" si="17"/>
        <v>609562</v>
      </c>
      <c r="B1101" s="6">
        <v>8</v>
      </c>
      <c r="C1101" s="112">
        <v>5</v>
      </c>
      <c r="D1101" s="7">
        <v>207</v>
      </c>
      <c r="E1101" s="6" t="s">
        <v>1485</v>
      </c>
      <c r="H1101" s="6">
        <f>IF('Раздел 2.1.2.1'!AW44&gt;='Раздел 2.1.2.1'!AW46,0,1)</f>
        <v>0</v>
      </c>
    </row>
    <row r="1102" spans="1:8" x14ac:dyDescent="0.2">
      <c r="A1102" s="6">
        <f t="shared" si="17"/>
        <v>609562</v>
      </c>
      <c r="B1102" s="6">
        <v>8</v>
      </c>
      <c r="C1102" s="112">
        <v>5</v>
      </c>
      <c r="D1102" s="7">
        <v>208</v>
      </c>
      <c r="E1102" s="6" t="s">
        <v>1486</v>
      </c>
      <c r="H1102" s="6">
        <f>IF('Раздел 2.1.2.1'!AX44&gt;='Раздел 2.1.2.1'!AX46,0,1)</f>
        <v>0</v>
      </c>
    </row>
    <row r="1103" spans="1:8" x14ac:dyDescent="0.2">
      <c r="A1103" s="6">
        <f t="shared" si="17"/>
        <v>609562</v>
      </c>
      <c r="B1103" s="6">
        <v>8</v>
      </c>
      <c r="C1103" s="112">
        <v>5</v>
      </c>
      <c r="D1103" s="7">
        <v>209</v>
      </c>
      <c r="E1103" s="6" t="s">
        <v>1487</v>
      </c>
      <c r="H1103" s="6">
        <f>IF('Раздел 2.1.2.1'!AY44&gt;='Раздел 2.1.2.1'!AY46,0,1)</f>
        <v>0</v>
      </c>
    </row>
    <row r="1104" spans="1:8" x14ac:dyDescent="0.2">
      <c r="A1104" s="6">
        <f t="shared" si="17"/>
        <v>609562</v>
      </c>
      <c r="B1104" s="6">
        <v>8</v>
      </c>
      <c r="C1104" s="112">
        <v>5</v>
      </c>
      <c r="D1104" s="7">
        <v>210</v>
      </c>
      <c r="E1104" s="6" t="s">
        <v>2248</v>
      </c>
      <c r="H1104" s="6">
        <f>IF('Раздел 2.1.2.1'!AZ44&gt;='Раздел 2.1.2.1'!AZ46,0,1)</f>
        <v>0</v>
      </c>
    </row>
    <row r="1105" spans="1:8" x14ac:dyDescent="0.2">
      <c r="A1105" s="6">
        <f t="shared" si="17"/>
        <v>609562</v>
      </c>
      <c r="B1105" s="6">
        <v>8</v>
      </c>
      <c r="C1105" s="112">
        <v>5</v>
      </c>
      <c r="D1105" s="7">
        <v>211</v>
      </c>
      <c r="E1105" s="6" t="s">
        <v>2249</v>
      </c>
      <c r="H1105" s="6">
        <f>IF('Раздел 2.1.2.1'!BA44&gt;='Раздел 2.1.2.1'!BA46,0,1)</f>
        <v>0</v>
      </c>
    </row>
    <row r="1106" spans="1:8" x14ac:dyDescent="0.2">
      <c r="A1106" s="6">
        <f t="shared" si="17"/>
        <v>609562</v>
      </c>
      <c r="B1106" s="6">
        <v>8</v>
      </c>
      <c r="C1106" s="112">
        <v>5</v>
      </c>
      <c r="D1106" s="7">
        <v>212</v>
      </c>
      <c r="E1106" s="6" t="s">
        <v>2250</v>
      </c>
      <c r="H1106" s="6">
        <f>IF('Раздел 2.1.2.1'!BB44&gt;='Раздел 2.1.2.1'!BB46,0,1)</f>
        <v>0</v>
      </c>
    </row>
    <row r="1107" spans="1:8" x14ac:dyDescent="0.2">
      <c r="A1107" s="6">
        <f t="shared" si="17"/>
        <v>609562</v>
      </c>
      <c r="B1107" s="6">
        <v>8</v>
      </c>
      <c r="C1107" s="112">
        <v>5</v>
      </c>
      <c r="D1107" s="7">
        <v>213</v>
      </c>
      <c r="E1107" s="6" t="s">
        <v>2251</v>
      </c>
      <c r="H1107" s="6">
        <f>IF('Раздел 2.1.2.1'!BC44&gt;='Раздел 2.1.2.1'!BC46,0,1)</f>
        <v>0</v>
      </c>
    </row>
    <row r="1108" spans="1:8" x14ac:dyDescent="0.2">
      <c r="A1108" s="6">
        <f t="shared" si="17"/>
        <v>609562</v>
      </c>
      <c r="B1108" s="6">
        <v>8</v>
      </c>
      <c r="C1108" s="112">
        <v>5</v>
      </c>
      <c r="D1108" s="7">
        <v>214</v>
      </c>
      <c r="E1108" s="6" t="s">
        <v>2252</v>
      </c>
      <c r="H1108" s="6">
        <f>IF('Раздел 2.1.2.1'!BD44&gt;='Раздел 2.1.2.1'!BD46,0,1)</f>
        <v>0</v>
      </c>
    </row>
    <row r="1109" spans="1:8" x14ac:dyDescent="0.2">
      <c r="A1109" s="6">
        <f t="shared" si="17"/>
        <v>609562</v>
      </c>
      <c r="B1109" s="6">
        <v>8</v>
      </c>
      <c r="C1109" s="112">
        <v>5</v>
      </c>
      <c r="D1109" s="7">
        <v>215</v>
      </c>
      <c r="E1109" s="6" t="s">
        <v>2253</v>
      </c>
      <c r="H1109" s="6">
        <f>IF('Раздел 2.1.2.1'!BE44&gt;='Раздел 2.1.2.1'!BE46,0,1)</f>
        <v>0</v>
      </c>
    </row>
    <row r="1110" spans="1:8" x14ac:dyDescent="0.2">
      <c r="A1110" s="6">
        <f t="shared" si="17"/>
        <v>609562</v>
      </c>
      <c r="B1110" s="6">
        <v>8</v>
      </c>
      <c r="C1110" s="112">
        <v>5</v>
      </c>
      <c r="D1110" s="7">
        <v>216</v>
      </c>
      <c r="E1110" s="6" t="s">
        <v>2254</v>
      </c>
      <c r="H1110" s="6">
        <f>IF('Раздел 2.1.2.1'!BF44&gt;='Раздел 2.1.2.1'!BF46,0,1)</f>
        <v>0</v>
      </c>
    </row>
    <row r="1111" spans="1:8" x14ac:dyDescent="0.2">
      <c r="A1111" s="6">
        <f t="shared" si="17"/>
        <v>609562</v>
      </c>
      <c r="B1111" s="6">
        <v>8</v>
      </c>
      <c r="C1111" s="112">
        <v>5</v>
      </c>
      <c r="D1111" s="7">
        <v>217</v>
      </c>
      <c r="E1111" s="6" t="s">
        <v>2255</v>
      </c>
      <c r="H1111" s="6">
        <f>IF('Раздел 2.1.2.1'!BG44&gt;='Раздел 2.1.2.1'!BG46,0,1)</f>
        <v>0</v>
      </c>
    </row>
    <row r="1112" spans="1:8" x14ac:dyDescent="0.2">
      <c r="A1112" s="6">
        <f t="shared" si="17"/>
        <v>609562</v>
      </c>
      <c r="B1112" s="6">
        <v>8</v>
      </c>
      <c r="C1112" s="112">
        <v>5</v>
      </c>
      <c r="D1112" s="7">
        <v>218</v>
      </c>
      <c r="E1112" s="7" t="s">
        <v>2256</v>
      </c>
      <c r="F1112" s="7"/>
      <c r="G1112" s="7"/>
      <c r="H1112" s="7">
        <f>IF('Раздел 2.1.2.1'!BH44&gt;='Раздел 2.1.2.1'!BH46,0,1)</f>
        <v>0</v>
      </c>
    </row>
    <row r="1113" spans="1:8" x14ac:dyDescent="0.2">
      <c r="A1113" s="6">
        <f t="shared" si="17"/>
        <v>609562</v>
      </c>
      <c r="B1113" s="6">
        <v>8</v>
      </c>
      <c r="C1113" s="112">
        <v>5</v>
      </c>
      <c r="D1113" s="7">
        <v>219</v>
      </c>
      <c r="E1113" s="7" t="s">
        <v>1044</v>
      </c>
      <c r="F1113" s="7"/>
      <c r="G1113" s="7"/>
      <c r="H1113" s="7">
        <f>IF('Раздел 2.1.2.1'!BI44&gt;='Раздел 2.1.2.1'!BI46,0,1)</f>
        <v>0</v>
      </c>
    </row>
    <row r="1114" spans="1:8" x14ac:dyDescent="0.2">
      <c r="A1114" s="6">
        <f t="shared" si="17"/>
        <v>609562</v>
      </c>
      <c r="B1114" s="6">
        <v>8</v>
      </c>
      <c r="C1114" s="112">
        <v>5</v>
      </c>
      <c r="D1114" s="7">
        <v>220</v>
      </c>
      <c r="E1114" s="7" t="s">
        <v>1045</v>
      </c>
      <c r="F1114" s="7"/>
      <c r="G1114" s="7"/>
      <c r="H1114" s="7">
        <f>IF('Раздел 2.1.2.1'!BJ44&gt;='Раздел 2.1.2.1'!BJ46,0,1)</f>
        <v>0</v>
      </c>
    </row>
    <row r="1115" spans="1:8" x14ac:dyDescent="0.2">
      <c r="A1115" s="6">
        <f t="shared" si="17"/>
        <v>609562</v>
      </c>
      <c r="B1115" s="6">
        <v>8</v>
      </c>
      <c r="C1115" s="112">
        <v>5</v>
      </c>
      <c r="D1115" s="7">
        <v>221</v>
      </c>
      <c r="E1115" s="7" t="s">
        <v>1046</v>
      </c>
      <c r="F1115" s="7"/>
      <c r="G1115" s="7"/>
      <c r="H1115" s="7">
        <f>IF('Раздел 2.1.2.1'!BK44&gt;='Раздел 2.1.2.1'!BK46,0,1)</f>
        <v>0</v>
      </c>
    </row>
    <row r="1116" spans="1:8" x14ac:dyDescent="0.2">
      <c r="A1116" s="6">
        <f t="shared" si="17"/>
        <v>609562</v>
      </c>
      <c r="B1116" s="6">
        <v>8</v>
      </c>
      <c r="C1116" s="112">
        <v>5</v>
      </c>
      <c r="D1116" s="7">
        <v>222</v>
      </c>
      <c r="E1116" s="7" t="s">
        <v>1047</v>
      </c>
      <c r="F1116" s="7"/>
      <c r="G1116" s="7"/>
      <c r="H1116" s="7">
        <f>IF('Раздел 2.1.2.1'!BL44&gt;='Раздел 2.1.2.1'!BL46,0,1)</f>
        <v>0</v>
      </c>
    </row>
    <row r="1117" spans="1:8" x14ac:dyDescent="0.2">
      <c r="A1117" s="6">
        <f t="shared" si="17"/>
        <v>609562</v>
      </c>
      <c r="B1117" s="6">
        <v>8</v>
      </c>
      <c r="C1117" s="113">
        <v>5</v>
      </c>
      <c r="D1117" s="7">
        <v>223</v>
      </c>
      <c r="E1117" s="109" t="s">
        <v>1324</v>
      </c>
      <c r="F1117" s="109"/>
      <c r="G1117" s="109"/>
      <c r="H1117" s="109">
        <f>IF('Раздел 2.1.2.1'!BM44&gt;='Раздел 2.1.2.1'!BM46,0,1)</f>
        <v>0</v>
      </c>
    </row>
    <row r="1118" spans="1:8" x14ac:dyDescent="0.2">
      <c r="A1118" s="6">
        <f t="shared" si="17"/>
        <v>609562</v>
      </c>
      <c r="B1118" s="6">
        <v>8</v>
      </c>
      <c r="C1118" s="112">
        <v>6</v>
      </c>
      <c r="D1118" s="7">
        <v>224</v>
      </c>
      <c r="E1118" s="112" t="s">
        <v>11317</v>
      </c>
      <c r="H1118" s="6">
        <f>IF('Раздел 2.1.2.1'!P44&gt;='Раздел 2.1.2.1'!P47,0,1)</f>
        <v>0</v>
      </c>
    </row>
    <row r="1119" spans="1:8" x14ac:dyDescent="0.2">
      <c r="A1119" s="6">
        <f t="shared" si="17"/>
        <v>609562</v>
      </c>
      <c r="B1119" s="6">
        <v>8</v>
      </c>
      <c r="C1119" s="112">
        <v>6</v>
      </c>
      <c r="D1119" s="7">
        <v>225</v>
      </c>
      <c r="E1119" s="6" t="s">
        <v>2257</v>
      </c>
      <c r="H1119" s="6">
        <f>IF('Раздел 2.1.2.1'!Q44&gt;='Раздел 2.1.2.1'!Q47,0,1)</f>
        <v>0</v>
      </c>
    </row>
    <row r="1120" spans="1:8" x14ac:dyDescent="0.2">
      <c r="A1120" s="6">
        <f t="shared" si="17"/>
        <v>609562</v>
      </c>
      <c r="B1120" s="6">
        <v>8</v>
      </c>
      <c r="C1120" s="112">
        <v>6</v>
      </c>
      <c r="D1120" s="7">
        <v>226</v>
      </c>
      <c r="E1120" s="6" t="s">
        <v>2258</v>
      </c>
      <c r="H1120" s="6">
        <f>IF('Раздел 2.1.2.1'!R44&gt;='Раздел 2.1.2.1'!R47,0,1)</f>
        <v>0</v>
      </c>
    </row>
    <row r="1121" spans="1:8" x14ac:dyDescent="0.2">
      <c r="A1121" s="6">
        <f t="shared" si="17"/>
        <v>609562</v>
      </c>
      <c r="B1121" s="6">
        <v>8</v>
      </c>
      <c r="C1121" s="112">
        <v>6</v>
      </c>
      <c r="D1121" s="7">
        <v>227</v>
      </c>
      <c r="E1121" s="6" t="s">
        <v>2259</v>
      </c>
      <c r="H1121" s="6">
        <f>IF('Раздел 2.1.2.1'!S44&gt;='Раздел 2.1.2.1'!S47,0,1)</f>
        <v>0</v>
      </c>
    </row>
    <row r="1122" spans="1:8" x14ac:dyDescent="0.2">
      <c r="A1122" s="6">
        <f t="shared" si="17"/>
        <v>609562</v>
      </c>
      <c r="B1122" s="6">
        <v>8</v>
      </c>
      <c r="C1122" s="112">
        <v>6</v>
      </c>
      <c r="D1122" s="7">
        <v>228</v>
      </c>
      <c r="E1122" s="6" t="s">
        <v>2260</v>
      </c>
      <c r="H1122" s="6">
        <f>IF('Раздел 2.1.2.1'!T44&gt;='Раздел 2.1.2.1'!T47,0,1)</f>
        <v>0</v>
      </c>
    </row>
    <row r="1123" spans="1:8" x14ac:dyDescent="0.2">
      <c r="A1123" s="6">
        <f t="shared" si="17"/>
        <v>609562</v>
      </c>
      <c r="B1123" s="6">
        <v>8</v>
      </c>
      <c r="C1123" s="112">
        <v>6</v>
      </c>
      <c r="D1123" s="7">
        <v>229</v>
      </c>
      <c r="E1123" s="6" t="s">
        <v>2261</v>
      </c>
      <c r="H1123" s="6">
        <f>IF('Раздел 2.1.2.1'!U44&gt;='Раздел 2.1.2.1'!U47,0,1)</f>
        <v>0</v>
      </c>
    </row>
    <row r="1124" spans="1:8" x14ac:dyDescent="0.2">
      <c r="A1124" s="6">
        <f t="shared" si="17"/>
        <v>609562</v>
      </c>
      <c r="B1124" s="6">
        <v>8</v>
      </c>
      <c r="C1124" s="112">
        <v>6</v>
      </c>
      <c r="D1124" s="7">
        <v>230</v>
      </c>
      <c r="E1124" s="6" t="s">
        <v>2262</v>
      </c>
      <c r="H1124" s="6">
        <f>IF('Раздел 2.1.2.1'!V44&gt;='Раздел 2.1.2.1'!V47,0,1)</f>
        <v>0</v>
      </c>
    </row>
    <row r="1125" spans="1:8" x14ac:dyDescent="0.2">
      <c r="A1125" s="6">
        <f t="shared" ref="A1125:A1188" si="18">P_3</f>
        <v>609562</v>
      </c>
      <c r="B1125" s="6">
        <v>8</v>
      </c>
      <c r="C1125" s="112">
        <v>6</v>
      </c>
      <c r="D1125" s="7">
        <v>231</v>
      </c>
      <c r="E1125" s="6" t="s">
        <v>2263</v>
      </c>
      <c r="H1125" s="6">
        <f>IF('Раздел 2.1.2.1'!W44&gt;='Раздел 2.1.2.1'!W47,0,1)</f>
        <v>0</v>
      </c>
    </row>
    <row r="1126" spans="1:8" x14ac:dyDescent="0.2">
      <c r="A1126" s="6">
        <f t="shared" si="18"/>
        <v>609562</v>
      </c>
      <c r="B1126" s="6">
        <v>8</v>
      </c>
      <c r="C1126" s="112">
        <v>6</v>
      </c>
      <c r="D1126" s="7">
        <v>232</v>
      </c>
      <c r="E1126" s="6" t="s">
        <v>2264</v>
      </c>
      <c r="H1126" s="6">
        <f>IF('Раздел 2.1.2.1'!X44&gt;='Раздел 2.1.2.1'!X47,0,1)</f>
        <v>0</v>
      </c>
    </row>
    <row r="1127" spans="1:8" x14ac:dyDescent="0.2">
      <c r="A1127" s="6">
        <f t="shared" si="18"/>
        <v>609562</v>
      </c>
      <c r="B1127" s="6">
        <v>8</v>
      </c>
      <c r="C1127" s="112">
        <v>6</v>
      </c>
      <c r="D1127" s="7">
        <v>233</v>
      </c>
      <c r="E1127" s="6" t="s">
        <v>2265</v>
      </c>
      <c r="H1127" s="6">
        <f>IF('Раздел 2.1.2.1'!Y44&gt;='Раздел 2.1.2.1'!Y47,0,1)</f>
        <v>0</v>
      </c>
    </row>
    <row r="1128" spans="1:8" x14ac:dyDescent="0.2">
      <c r="A1128" s="6">
        <f t="shared" si="18"/>
        <v>609562</v>
      </c>
      <c r="B1128" s="6">
        <v>8</v>
      </c>
      <c r="C1128" s="112">
        <v>6</v>
      </c>
      <c r="D1128" s="7">
        <v>234</v>
      </c>
      <c r="E1128" s="6" t="s">
        <v>2266</v>
      </c>
      <c r="H1128" s="6">
        <f>IF('Раздел 2.1.2.1'!Z44&gt;='Раздел 2.1.2.1'!Z47,0,1)</f>
        <v>0</v>
      </c>
    </row>
    <row r="1129" spans="1:8" x14ac:dyDescent="0.2">
      <c r="A1129" s="6">
        <f t="shared" si="18"/>
        <v>609562</v>
      </c>
      <c r="B1129" s="6">
        <v>8</v>
      </c>
      <c r="C1129" s="112">
        <v>6</v>
      </c>
      <c r="D1129" s="7">
        <v>235</v>
      </c>
      <c r="E1129" s="6" t="s">
        <v>2267</v>
      </c>
      <c r="H1129" s="6">
        <f>IF('Раздел 2.1.2.1'!AA44&gt;='Раздел 2.1.2.1'!AA47,0,1)</f>
        <v>0</v>
      </c>
    </row>
    <row r="1130" spans="1:8" x14ac:dyDescent="0.2">
      <c r="A1130" s="6">
        <f t="shared" si="18"/>
        <v>609562</v>
      </c>
      <c r="B1130" s="6">
        <v>8</v>
      </c>
      <c r="C1130" s="112">
        <v>6</v>
      </c>
      <c r="D1130" s="7">
        <v>236</v>
      </c>
      <c r="E1130" s="6" t="s">
        <v>3045</v>
      </c>
      <c r="H1130" s="6">
        <f>IF('Раздел 2.1.2.1'!AB44&gt;='Раздел 2.1.2.1'!AB47,0,1)</f>
        <v>0</v>
      </c>
    </row>
    <row r="1131" spans="1:8" x14ac:dyDescent="0.2">
      <c r="A1131" s="6">
        <f t="shared" si="18"/>
        <v>609562</v>
      </c>
      <c r="B1131" s="6">
        <v>8</v>
      </c>
      <c r="C1131" s="112">
        <v>6</v>
      </c>
      <c r="D1131" s="7">
        <v>237</v>
      </c>
      <c r="E1131" s="6" t="s">
        <v>3046</v>
      </c>
      <c r="H1131" s="6">
        <f>IF('Раздел 2.1.2.1'!AC44&gt;='Раздел 2.1.2.1'!AC47,0,1)</f>
        <v>0</v>
      </c>
    </row>
    <row r="1132" spans="1:8" x14ac:dyDescent="0.2">
      <c r="A1132" s="6">
        <f t="shared" si="18"/>
        <v>609562</v>
      </c>
      <c r="B1132" s="6">
        <v>8</v>
      </c>
      <c r="C1132" s="112">
        <v>6</v>
      </c>
      <c r="D1132" s="7">
        <v>238</v>
      </c>
      <c r="E1132" s="6" t="s">
        <v>3050</v>
      </c>
      <c r="H1132" s="6">
        <f>IF('Раздел 2.1.2.1'!AD44&gt;='Раздел 2.1.2.1'!AD47,0,1)</f>
        <v>0</v>
      </c>
    </row>
    <row r="1133" spans="1:8" x14ac:dyDescent="0.2">
      <c r="A1133" s="6">
        <f t="shared" si="18"/>
        <v>609562</v>
      </c>
      <c r="B1133" s="6">
        <v>8</v>
      </c>
      <c r="C1133" s="112">
        <v>6</v>
      </c>
      <c r="D1133" s="7">
        <v>239</v>
      </c>
      <c r="E1133" s="6" t="s">
        <v>3051</v>
      </c>
      <c r="H1133" s="6">
        <f>IF('Раздел 2.1.2.1'!AE44&gt;='Раздел 2.1.2.1'!AE47,0,1)</f>
        <v>0</v>
      </c>
    </row>
    <row r="1134" spans="1:8" x14ac:dyDescent="0.2">
      <c r="A1134" s="6">
        <f t="shared" si="18"/>
        <v>609562</v>
      </c>
      <c r="B1134" s="6">
        <v>8</v>
      </c>
      <c r="C1134" s="112">
        <v>6</v>
      </c>
      <c r="D1134" s="7">
        <v>240</v>
      </c>
      <c r="E1134" s="6" t="s">
        <v>3052</v>
      </c>
      <c r="H1134" s="6">
        <f>IF('Раздел 2.1.2.1'!AF44&gt;='Раздел 2.1.2.1'!AF47,0,1)</f>
        <v>0</v>
      </c>
    </row>
    <row r="1135" spans="1:8" x14ac:dyDescent="0.2">
      <c r="A1135" s="6">
        <f t="shared" si="18"/>
        <v>609562</v>
      </c>
      <c r="B1135" s="6">
        <v>8</v>
      </c>
      <c r="C1135" s="112">
        <v>6</v>
      </c>
      <c r="D1135" s="7">
        <v>241</v>
      </c>
      <c r="E1135" s="6" t="s">
        <v>3053</v>
      </c>
      <c r="H1135" s="6">
        <f>IF('Раздел 2.1.2.1'!AG44&gt;='Раздел 2.1.2.1'!AG47,0,1)</f>
        <v>0</v>
      </c>
    </row>
    <row r="1136" spans="1:8" x14ac:dyDescent="0.2">
      <c r="A1136" s="6">
        <f t="shared" si="18"/>
        <v>609562</v>
      </c>
      <c r="B1136" s="6">
        <v>8</v>
      </c>
      <c r="C1136" s="112">
        <v>6</v>
      </c>
      <c r="D1136" s="7">
        <v>242</v>
      </c>
      <c r="E1136" s="6" t="s">
        <v>3054</v>
      </c>
      <c r="H1136" s="6">
        <f>IF('Раздел 2.1.2.1'!AH44&gt;='Раздел 2.1.2.1'!AH47,0,1)</f>
        <v>0</v>
      </c>
    </row>
    <row r="1137" spans="1:8" x14ac:dyDescent="0.2">
      <c r="A1137" s="6">
        <f t="shared" si="18"/>
        <v>609562</v>
      </c>
      <c r="B1137" s="6">
        <v>8</v>
      </c>
      <c r="C1137" s="112">
        <v>6</v>
      </c>
      <c r="D1137" s="7">
        <v>243</v>
      </c>
      <c r="E1137" s="6" t="s">
        <v>3055</v>
      </c>
      <c r="H1137" s="6">
        <f>IF('Раздел 2.1.2.1'!AI44&gt;='Раздел 2.1.2.1'!AI47,0,1)</f>
        <v>0</v>
      </c>
    </row>
    <row r="1138" spans="1:8" x14ac:dyDescent="0.2">
      <c r="A1138" s="6">
        <f t="shared" si="18"/>
        <v>609562</v>
      </c>
      <c r="B1138" s="6">
        <v>8</v>
      </c>
      <c r="C1138" s="112">
        <v>6</v>
      </c>
      <c r="D1138" s="7">
        <v>244</v>
      </c>
      <c r="E1138" s="6" t="s">
        <v>3056</v>
      </c>
      <c r="H1138" s="6">
        <f>IF('Раздел 2.1.2.1'!AJ44&gt;='Раздел 2.1.2.1'!AJ47,0,1)</f>
        <v>0</v>
      </c>
    </row>
    <row r="1139" spans="1:8" x14ac:dyDescent="0.2">
      <c r="A1139" s="6">
        <f t="shared" si="18"/>
        <v>609562</v>
      </c>
      <c r="B1139" s="6">
        <v>8</v>
      </c>
      <c r="C1139" s="112">
        <v>6</v>
      </c>
      <c r="D1139" s="7">
        <v>245</v>
      </c>
      <c r="E1139" s="6" t="s">
        <v>3057</v>
      </c>
      <c r="H1139" s="6">
        <f>IF('Раздел 2.1.2.1'!AK44&gt;='Раздел 2.1.2.1'!AK47,0,1)</f>
        <v>0</v>
      </c>
    </row>
    <row r="1140" spans="1:8" x14ac:dyDescent="0.2">
      <c r="A1140" s="6">
        <f t="shared" si="18"/>
        <v>609562</v>
      </c>
      <c r="B1140" s="6">
        <v>8</v>
      </c>
      <c r="C1140" s="112">
        <v>6</v>
      </c>
      <c r="D1140" s="7">
        <v>246</v>
      </c>
      <c r="E1140" s="6" t="s">
        <v>3058</v>
      </c>
      <c r="H1140" s="6">
        <f>IF('Раздел 2.1.2.1'!AL44&gt;='Раздел 2.1.2.1'!AL47,0,1)</f>
        <v>0</v>
      </c>
    </row>
    <row r="1141" spans="1:8" x14ac:dyDescent="0.2">
      <c r="A1141" s="6">
        <f t="shared" si="18"/>
        <v>609562</v>
      </c>
      <c r="B1141" s="6">
        <v>8</v>
      </c>
      <c r="C1141" s="112">
        <v>6</v>
      </c>
      <c r="D1141" s="7">
        <v>247</v>
      </c>
      <c r="E1141" s="6" t="s">
        <v>3059</v>
      </c>
      <c r="H1141" s="6">
        <f>IF('Раздел 2.1.2.1'!AM44&gt;='Раздел 2.1.2.1'!AM47,0,1)</f>
        <v>0</v>
      </c>
    </row>
    <row r="1142" spans="1:8" x14ac:dyDescent="0.2">
      <c r="A1142" s="6">
        <f t="shared" si="18"/>
        <v>609562</v>
      </c>
      <c r="B1142" s="6">
        <v>8</v>
      </c>
      <c r="C1142" s="112">
        <v>6</v>
      </c>
      <c r="D1142" s="7">
        <v>248</v>
      </c>
      <c r="E1142" s="6" t="s">
        <v>3060</v>
      </c>
      <c r="H1142" s="6">
        <f>IF('Раздел 2.1.2.1'!AN44&gt;='Раздел 2.1.2.1'!AN47,0,1)</f>
        <v>0</v>
      </c>
    </row>
    <row r="1143" spans="1:8" x14ac:dyDescent="0.2">
      <c r="A1143" s="6">
        <f t="shared" si="18"/>
        <v>609562</v>
      </c>
      <c r="B1143" s="6">
        <v>8</v>
      </c>
      <c r="C1143" s="112">
        <v>6</v>
      </c>
      <c r="D1143" s="7">
        <v>249</v>
      </c>
      <c r="E1143" s="6" t="s">
        <v>3061</v>
      </c>
      <c r="H1143" s="6">
        <f>IF('Раздел 2.1.2.1'!AO44&gt;='Раздел 2.1.2.1'!AO47,0,1)</f>
        <v>0</v>
      </c>
    </row>
    <row r="1144" spans="1:8" x14ac:dyDescent="0.2">
      <c r="A1144" s="6">
        <f t="shared" si="18"/>
        <v>609562</v>
      </c>
      <c r="B1144" s="6">
        <v>8</v>
      </c>
      <c r="C1144" s="112">
        <v>6</v>
      </c>
      <c r="D1144" s="7">
        <v>250</v>
      </c>
      <c r="E1144" s="6" t="s">
        <v>3062</v>
      </c>
      <c r="H1144" s="6">
        <f>IF('Раздел 2.1.2.1'!AP44&gt;='Раздел 2.1.2.1'!AP47,0,1)</f>
        <v>0</v>
      </c>
    </row>
    <row r="1145" spans="1:8" x14ac:dyDescent="0.2">
      <c r="A1145" s="6">
        <f t="shared" si="18"/>
        <v>609562</v>
      </c>
      <c r="B1145" s="6">
        <v>8</v>
      </c>
      <c r="C1145" s="112">
        <v>6</v>
      </c>
      <c r="D1145" s="7">
        <v>251</v>
      </c>
      <c r="E1145" s="6" t="s">
        <v>3854</v>
      </c>
      <c r="H1145" s="6">
        <f>IF('Раздел 2.1.2.1'!AQ44&gt;='Раздел 2.1.2.1'!AQ47,0,1)</f>
        <v>0</v>
      </c>
    </row>
    <row r="1146" spans="1:8" x14ac:dyDescent="0.2">
      <c r="A1146" s="6">
        <f t="shared" si="18"/>
        <v>609562</v>
      </c>
      <c r="B1146" s="6">
        <v>8</v>
      </c>
      <c r="C1146" s="112">
        <v>6</v>
      </c>
      <c r="D1146" s="7">
        <v>252</v>
      </c>
      <c r="E1146" s="6" t="s">
        <v>3855</v>
      </c>
      <c r="H1146" s="6">
        <f>IF('Раздел 2.1.2.1'!AR44&gt;='Раздел 2.1.2.1'!AR47,0,1)</f>
        <v>0</v>
      </c>
    </row>
    <row r="1147" spans="1:8" x14ac:dyDescent="0.2">
      <c r="A1147" s="6">
        <f t="shared" si="18"/>
        <v>609562</v>
      </c>
      <c r="B1147" s="6">
        <v>8</v>
      </c>
      <c r="C1147" s="112">
        <v>6</v>
      </c>
      <c r="D1147" s="7">
        <v>253</v>
      </c>
      <c r="E1147" s="6" t="s">
        <v>3856</v>
      </c>
      <c r="H1147" s="6">
        <f>IF('Раздел 2.1.2.1'!AS44&gt;='Раздел 2.1.2.1'!AS47,0,1)</f>
        <v>0</v>
      </c>
    </row>
    <row r="1148" spans="1:8" x14ac:dyDescent="0.2">
      <c r="A1148" s="6">
        <f t="shared" si="18"/>
        <v>609562</v>
      </c>
      <c r="B1148" s="6">
        <v>8</v>
      </c>
      <c r="C1148" s="112">
        <v>6</v>
      </c>
      <c r="D1148" s="7">
        <v>254</v>
      </c>
      <c r="E1148" s="6" t="s">
        <v>3067</v>
      </c>
      <c r="H1148" s="6">
        <f>IF('Раздел 2.1.2.1'!AT44&gt;='Раздел 2.1.2.1'!AT47,0,1)</f>
        <v>0</v>
      </c>
    </row>
    <row r="1149" spans="1:8" x14ac:dyDescent="0.2">
      <c r="A1149" s="6">
        <f t="shared" si="18"/>
        <v>609562</v>
      </c>
      <c r="B1149" s="6">
        <v>8</v>
      </c>
      <c r="C1149" s="112">
        <v>6</v>
      </c>
      <c r="D1149" s="7">
        <v>255</v>
      </c>
      <c r="E1149" s="6" t="s">
        <v>3859</v>
      </c>
      <c r="H1149" s="6">
        <f>IF('Раздел 2.1.2.1'!AU44&gt;='Раздел 2.1.2.1'!AU47,0,1)</f>
        <v>0</v>
      </c>
    </row>
    <row r="1150" spans="1:8" x14ac:dyDescent="0.2">
      <c r="A1150" s="6">
        <f t="shared" si="18"/>
        <v>609562</v>
      </c>
      <c r="B1150" s="6">
        <v>8</v>
      </c>
      <c r="C1150" s="112">
        <v>6</v>
      </c>
      <c r="D1150" s="7">
        <v>256</v>
      </c>
      <c r="E1150" s="6" t="s">
        <v>3860</v>
      </c>
      <c r="H1150" s="6">
        <f>IF('Раздел 2.1.2.1'!AV44&gt;='Раздел 2.1.2.1'!AV47,0,1)</f>
        <v>0</v>
      </c>
    </row>
    <row r="1151" spans="1:8" x14ac:dyDescent="0.2">
      <c r="A1151" s="6">
        <f t="shared" si="18"/>
        <v>609562</v>
      </c>
      <c r="B1151" s="6">
        <v>8</v>
      </c>
      <c r="C1151" s="112">
        <v>6</v>
      </c>
      <c r="D1151" s="7">
        <v>257</v>
      </c>
      <c r="E1151" s="6" t="s">
        <v>3861</v>
      </c>
      <c r="H1151" s="6">
        <f>IF('Раздел 2.1.2.1'!AW44&gt;='Раздел 2.1.2.1'!AW47,0,1)</f>
        <v>0</v>
      </c>
    </row>
    <row r="1152" spans="1:8" x14ac:dyDescent="0.2">
      <c r="A1152" s="6">
        <f t="shared" si="18"/>
        <v>609562</v>
      </c>
      <c r="B1152" s="6">
        <v>8</v>
      </c>
      <c r="C1152" s="112">
        <v>6</v>
      </c>
      <c r="D1152" s="7">
        <v>258</v>
      </c>
      <c r="E1152" s="6" t="s">
        <v>3862</v>
      </c>
      <c r="H1152" s="6">
        <f>IF('Раздел 2.1.2.1'!AX44&gt;='Раздел 2.1.2.1'!AX47,0,1)</f>
        <v>0</v>
      </c>
    </row>
    <row r="1153" spans="1:8" x14ac:dyDescent="0.2">
      <c r="A1153" s="6">
        <f t="shared" si="18"/>
        <v>609562</v>
      </c>
      <c r="B1153" s="6">
        <v>8</v>
      </c>
      <c r="C1153" s="112">
        <v>6</v>
      </c>
      <c r="D1153" s="7">
        <v>259</v>
      </c>
      <c r="E1153" s="6" t="s">
        <v>3863</v>
      </c>
      <c r="H1153" s="6">
        <f>IF('Раздел 2.1.2.1'!AY44&gt;='Раздел 2.1.2.1'!AY47,0,1)</f>
        <v>0</v>
      </c>
    </row>
    <row r="1154" spans="1:8" x14ac:dyDescent="0.2">
      <c r="A1154" s="6">
        <f t="shared" si="18"/>
        <v>609562</v>
      </c>
      <c r="B1154" s="6">
        <v>8</v>
      </c>
      <c r="C1154" s="112">
        <v>6</v>
      </c>
      <c r="D1154" s="7">
        <v>260</v>
      </c>
      <c r="E1154" s="6" t="s">
        <v>3864</v>
      </c>
      <c r="H1154" s="6">
        <f>IF('Раздел 2.1.2.1'!AZ44&gt;='Раздел 2.1.2.1'!AZ47,0,1)</f>
        <v>0</v>
      </c>
    </row>
    <row r="1155" spans="1:8" x14ac:dyDescent="0.2">
      <c r="A1155" s="6">
        <f t="shared" si="18"/>
        <v>609562</v>
      </c>
      <c r="B1155" s="6">
        <v>8</v>
      </c>
      <c r="C1155" s="112">
        <v>6</v>
      </c>
      <c r="D1155" s="7">
        <v>261</v>
      </c>
      <c r="E1155" s="6" t="s">
        <v>3865</v>
      </c>
      <c r="H1155" s="6">
        <f>IF('Раздел 2.1.2.1'!BA44&gt;='Раздел 2.1.2.1'!BA47,0,1)</f>
        <v>0</v>
      </c>
    </row>
    <row r="1156" spans="1:8" x14ac:dyDescent="0.2">
      <c r="A1156" s="6">
        <f t="shared" si="18"/>
        <v>609562</v>
      </c>
      <c r="B1156" s="6">
        <v>8</v>
      </c>
      <c r="C1156" s="112">
        <v>6</v>
      </c>
      <c r="D1156" s="7">
        <v>262</v>
      </c>
      <c r="E1156" s="6" t="s">
        <v>3866</v>
      </c>
      <c r="H1156" s="6">
        <f>IF('Раздел 2.1.2.1'!BB44&gt;='Раздел 2.1.2.1'!BB47,0,1)</f>
        <v>0</v>
      </c>
    </row>
    <row r="1157" spans="1:8" x14ac:dyDescent="0.2">
      <c r="A1157" s="6">
        <f t="shared" si="18"/>
        <v>609562</v>
      </c>
      <c r="B1157" s="6">
        <v>8</v>
      </c>
      <c r="C1157" s="112">
        <v>6</v>
      </c>
      <c r="D1157" s="7">
        <v>263</v>
      </c>
      <c r="E1157" s="6" t="s">
        <v>3867</v>
      </c>
      <c r="H1157" s="6">
        <f>IF('Раздел 2.1.2.1'!BC44&gt;='Раздел 2.1.2.1'!BC47,0,1)</f>
        <v>0</v>
      </c>
    </row>
    <row r="1158" spans="1:8" x14ac:dyDescent="0.2">
      <c r="A1158" s="6">
        <f t="shared" si="18"/>
        <v>609562</v>
      </c>
      <c r="B1158" s="6">
        <v>8</v>
      </c>
      <c r="C1158" s="112">
        <v>6</v>
      </c>
      <c r="D1158" s="7">
        <v>264</v>
      </c>
      <c r="E1158" s="6" t="s">
        <v>3868</v>
      </c>
      <c r="H1158" s="6">
        <f>IF('Раздел 2.1.2.1'!BD44&gt;='Раздел 2.1.2.1'!BD47,0,1)</f>
        <v>0</v>
      </c>
    </row>
    <row r="1159" spans="1:8" x14ac:dyDescent="0.2">
      <c r="A1159" s="6">
        <f t="shared" si="18"/>
        <v>609562</v>
      </c>
      <c r="B1159" s="6">
        <v>8</v>
      </c>
      <c r="C1159" s="112">
        <v>6</v>
      </c>
      <c r="D1159" s="7">
        <v>265</v>
      </c>
      <c r="E1159" s="6" t="s">
        <v>3869</v>
      </c>
      <c r="H1159" s="6">
        <f>IF('Раздел 2.1.2.1'!BE44&gt;='Раздел 2.1.2.1'!BE47,0,1)</f>
        <v>0</v>
      </c>
    </row>
    <row r="1160" spans="1:8" x14ac:dyDescent="0.2">
      <c r="A1160" s="6">
        <f t="shared" si="18"/>
        <v>609562</v>
      </c>
      <c r="B1160" s="6">
        <v>8</v>
      </c>
      <c r="C1160" s="112">
        <v>6</v>
      </c>
      <c r="D1160" s="7">
        <v>266</v>
      </c>
      <c r="E1160" s="6" t="s">
        <v>3076</v>
      </c>
      <c r="H1160" s="6">
        <f>IF('Раздел 2.1.2.1'!BF44&gt;='Раздел 2.1.2.1'!BF47,0,1)</f>
        <v>0</v>
      </c>
    </row>
    <row r="1161" spans="1:8" x14ac:dyDescent="0.2">
      <c r="A1161" s="6">
        <f t="shared" si="18"/>
        <v>609562</v>
      </c>
      <c r="B1161" s="6">
        <v>8</v>
      </c>
      <c r="C1161" s="112">
        <v>6</v>
      </c>
      <c r="D1161" s="7">
        <v>267</v>
      </c>
      <c r="E1161" s="6" t="s">
        <v>3077</v>
      </c>
      <c r="H1161" s="6">
        <f>IF('Раздел 2.1.2.1'!BG44&gt;='Раздел 2.1.2.1'!BG47,0,1)</f>
        <v>0</v>
      </c>
    </row>
    <row r="1162" spans="1:8" x14ac:dyDescent="0.2">
      <c r="A1162" s="6">
        <f t="shared" si="18"/>
        <v>609562</v>
      </c>
      <c r="B1162" s="6">
        <v>8</v>
      </c>
      <c r="C1162" s="113">
        <v>6</v>
      </c>
      <c r="D1162" s="7">
        <v>268</v>
      </c>
      <c r="E1162" s="109" t="s">
        <v>3078</v>
      </c>
      <c r="F1162" s="109"/>
      <c r="G1162" s="109"/>
      <c r="H1162" s="109">
        <f>IF('Раздел 2.1.2.1'!BH44&gt;='Раздел 2.1.2.1'!BH47,0,1)</f>
        <v>0</v>
      </c>
    </row>
    <row r="1163" spans="1:8" x14ac:dyDescent="0.2">
      <c r="A1163" s="6">
        <f t="shared" si="18"/>
        <v>609562</v>
      </c>
      <c r="B1163" s="6">
        <v>8</v>
      </c>
      <c r="C1163" s="112">
        <v>7</v>
      </c>
      <c r="D1163" s="7">
        <v>269</v>
      </c>
      <c r="E1163" s="112" t="s">
        <v>10266</v>
      </c>
      <c r="H1163" s="6">
        <f>IF('Раздел 2.1.2.1'!P47&gt;='Раздел 2.1.2.1'!P48,0,1)</f>
        <v>0</v>
      </c>
    </row>
    <row r="1164" spans="1:8" x14ac:dyDescent="0.2">
      <c r="A1164" s="6">
        <f t="shared" si="18"/>
        <v>609562</v>
      </c>
      <c r="B1164" s="6">
        <v>8</v>
      </c>
      <c r="C1164" s="112">
        <v>7</v>
      </c>
      <c r="D1164" s="7">
        <v>270</v>
      </c>
      <c r="E1164" s="6" t="s">
        <v>3079</v>
      </c>
      <c r="H1164" s="6">
        <f>IF('Раздел 2.1.2.1'!Q47&gt;='Раздел 2.1.2.1'!Q48,0,1)</f>
        <v>0</v>
      </c>
    </row>
    <row r="1165" spans="1:8" x14ac:dyDescent="0.2">
      <c r="A1165" s="6">
        <f t="shared" si="18"/>
        <v>609562</v>
      </c>
      <c r="B1165" s="6">
        <v>8</v>
      </c>
      <c r="C1165" s="112">
        <v>7</v>
      </c>
      <c r="D1165" s="7">
        <v>271</v>
      </c>
      <c r="E1165" s="6" t="s">
        <v>3080</v>
      </c>
      <c r="H1165" s="6">
        <f>IF('Раздел 2.1.2.1'!R47&gt;='Раздел 2.1.2.1'!R48,0,1)</f>
        <v>0</v>
      </c>
    </row>
    <row r="1166" spans="1:8" x14ac:dyDescent="0.2">
      <c r="A1166" s="6">
        <f t="shared" si="18"/>
        <v>609562</v>
      </c>
      <c r="B1166" s="6">
        <v>8</v>
      </c>
      <c r="C1166" s="112">
        <v>7</v>
      </c>
      <c r="D1166" s="7">
        <v>272</v>
      </c>
      <c r="E1166" s="6" t="s">
        <v>3081</v>
      </c>
      <c r="H1166" s="6">
        <f>IF('Раздел 2.1.2.1'!S47&gt;='Раздел 2.1.2.1'!S48,0,1)</f>
        <v>0</v>
      </c>
    </row>
    <row r="1167" spans="1:8" x14ac:dyDescent="0.2">
      <c r="A1167" s="6">
        <f t="shared" si="18"/>
        <v>609562</v>
      </c>
      <c r="B1167" s="6">
        <v>8</v>
      </c>
      <c r="C1167" s="112">
        <v>7</v>
      </c>
      <c r="D1167" s="7">
        <v>273</v>
      </c>
      <c r="E1167" s="6" t="s">
        <v>3082</v>
      </c>
      <c r="H1167" s="6">
        <f>IF('Раздел 2.1.2.1'!T47&gt;='Раздел 2.1.2.1'!T48,0,1)</f>
        <v>0</v>
      </c>
    </row>
    <row r="1168" spans="1:8" x14ac:dyDescent="0.2">
      <c r="A1168" s="6">
        <f t="shared" si="18"/>
        <v>609562</v>
      </c>
      <c r="B1168" s="6">
        <v>8</v>
      </c>
      <c r="C1168" s="112">
        <v>7</v>
      </c>
      <c r="D1168" s="7">
        <v>274</v>
      </c>
      <c r="E1168" s="6" t="s">
        <v>3083</v>
      </c>
      <c r="H1168" s="6">
        <f>IF('Раздел 2.1.2.1'!U47&gt;='Раздел 2.1.2.1'!U48,0,1)</f>
        <v>0</v>
      </c>
    </row>
    <row r="1169" spans="1:8" x14ac:dyDescent="0.2">
      <c r="A1169" s="6">
        <f t="shared" si="18"/>
        <v>609562</v>
      </c>
      <c r="B1169" s="6">
        <v>8</v>
      </c>
      <c r="C1169" s="112">
        <v>7</v>
      </c>
      <c r="D1169" s="7">
        <v>275</v>
      </c>
      <c r="E1169" s="6" t="s">
        <v>3084</v>
      </c>
      <c r="H1169" s="6">
        <f>IF('Раздел 2.1.2.1'!V47&gt;='Раздел 2.1.2.1'!V48,0,1)</f>
        <v>0</v>
      </c>
    </row>
    <row r="1170" spans="1:8" x14ac:dyDescent="0.2">
      <c r="A1170" s="6">
        <f t="shared" si="18"/>
        <v>609562</v>
      </c>
      <c r="B1170" s="6">
        <v>8</v>
      </c>
      <c r="C1170" s="112">
        <v>7</v>
      </c>
      <c r="D1170" s="7">
        <v>276</v>
      </c>
      <c r="E1170" s="6" t="s">
        <v>3085</v>
      </c>
      <c r="H1170" s="6">
        <f>IF('Раздел 2.1.2.1'!W47&gt;='Раздел 2.1.2.1'!W48,0,1)</f>
        <v>0</v>
      </c>
    </row>
    <row r="1171" spans="1:8" x14ac:dyDescent="0.2">
      <c r="A1171" s="6">
        <f t="shared" si="18"/>
        <v>609562</v>
      </c>
      <c r="B1171" s="6">
        <v>8</v>
      </c>
      <c r="C1171" s="112">
        <v>7</v>
      </c>
      <c r="D1171" s="7">
        <v>277</v>
      </c>
      <c r="E1171" s="6" t="s">
        <v>3086</v>
      </c>
      <c r="H1171" s="6">
        <f>IF('Раздел 2.1.2.1'!X47&gt;='Раздел 2.1.2.1'!X48,0,1)</f>
        <v>0</v>
      </c>
    </row>
    <row r="1172" spans="1:8" x14ac:dyDescent="0.2">
      <c r="A1172" s="6">
        <f t="shared" si="18"/>
        <v>609562</v>
      </c>
      <c r="B1172" s="6">
        <v>8</v>
      </c>
      <c r="C1172" s="112">
        <v>7</v>
      </c>
      <c r="D1172" s="7">
        <v>278</v>
      </c>
      <c r="E1172" s="6" t="s">
        <v>3087</v>
      </c>
      <c r="H1172" s="6">
        <f>IF('Раздел 2.1.2.1'!Y47&gt;='Раздел 2.1.2.1'!Y48,0,1)</f>
        <v>0</v>
      </c>
    </row>
    <row r="1173" spans="1:8" x14ac:dyDescent="0.2">
      <c r="A1173" s="6">
        <f t="shared" si="18"/>
        <v>609562</v>
      </c>
      <c r="B1173" s="6">
        <v>8</v>
      </c>
      <c r="C1173" s="112">
        <v>7</v>
      </c>
      <c r="D1173" s="7">
        <v>279</v>
      </c>
      <c r="E1173" s="6" t="s">
        <v>3088</v>
      </c>
      <c r="H1173" s="6">
        <f>IF('Раздел 2.1.2.1'!Z47&gt;='Раздел 2.1.2.1'!Z48,0,1)</f>
        <v>0</v>
      </c>
    </row>
    <row r="1174" spans="1:8" x14ac:dyDescent="0.2">
      <c r="A1174" s="6">
        <f t="shared" si="18"/>
        <v>609562</v>
      </c>
      <c r="B1174" s="6">
        <v>8</v>
      </c>
      <c r="C1174" s="112">
        <v>7</v>
      </c>
      <c r="D1174" s="7">
        <v>280</v>
      </c>
      <c r="E1174" s="6" t="s">
        <v>3089</v>
      </c>
      <c r="H1174" s="6">
        <f>IF('Раздел 2.1.2.1'!AA47&gt;='Раздел 2.1.2.1'!AA48,0,1)</f>
        <v>0</v>
      </c>
    </row>
    <row r="1175" spans="1:8" x14ac:dyDescent="0.2">
      <c r="A1175" s="6">
        <f t="shared" si="18"/>
        <v>609562</v>
      </c>
      <c r="B1175" s="6">
        <v>8</v>
      </c>
      <c r="C1175" s="112">
        <v>7</v>
      </c>
      <c r="D1175" s="7">
        <v>281</v>
      </c>
      <c r="E1175" s="6" t="s">
        <v>3090</v>
      </c>
      <c r="H1175" s="6">
        <f>IF('Раздел 2.1.2.1'!AB47&gt;='Раздел 2.1.2.1'!AB48,0,1)</f>
        <v>0</v>
      </c>
    </row>
    <row r="1176" spans="1:8" x14ac:dyDescent="0.2">
      <c r="A1176" s="6">
        <f t="shared" si="18"/>
        <v>609562</v>
      </c>
      <c r="B1176" s="6">
        <v>8</v>
      </c>
      <c r="C1176" s="112">
        <v>7</v>
      </c>
      <c r="D1176" s="7">
        <v>282</v>
      </c>
      <c r="E1176" s="6" t="s">
        <v>3091</v>
      </c>
      <c r="H1176" s="6">
        <f>IF('Раздел 2.1.2.1'!AC47&gt;='Раздел 2.1.2.1'!AC48,0,1)</f>
        <v>0</v>
      </c>
    </row>
    <row r="1177" spans="1:8" x14ac:dyDescent="0.2">
      <c r="A1177" s="6">
        <f t="shared" si="18"/>
        <v>609562</v>
      </c>
      <c r="B1177" s="6">
        <v>8</v>
      </c>
      <c r="C1177" s="112">
        <v>7</v>
      </c>
      <c r="D1177" s="7">
        <v>283</v>
      </c>
      <c r="E1177" s="6" t="s">
        <v>3092</v>
      </c>
      <c r="H1177" s="6">
        <f>IF('Раздел 2.1.2.1'!AD47&gt;='Раздел 2.1.2.1'!AD48,0,1)</f>
        <v>0</v>
      </c>
    </row>
    <row r="1178" spans="1:8" x14ac:dyDescent="0.2">
      <c r="A1178" s="6">
        <f t="shared" si="18"/>
        <v>609562</v>
      </c>
      <c r="B1178" s="6">
        <v>8</v>
      </c>
      <c r="C1178" s="112">
        <v>7</v>
      </c>
      <c r="D1178" s="7">
        <v>284</v>
      </c>
      <c r="E1178" s="6" t="s">
        <v>3093</v>
      </c>
      <c r="H1178" s="6">
        <f>IF('Раздел 2.1.2.1'!AE47&gt;='Раздел 2.1.2.1'!AE48,0,1)</f>
        <v>0</v>
      </c>
    </row>
    <row r="1179" spans="1:8" x14ac:dyDescent="0.2">
      <c r="A1179" s="6">
        <f t="shared" si="18"/>
        <v>609562</v>
      </c>
      <c r="B1179" s="6">
        <v>8</v>
      </c>
      <c r="C1179" s="112">
        <v>7</v>
      </c>
      <c r="D1179" s="7">
        <v>285</v>
      </c>
      <c r="E1179" s="6" t="s">
        <v>3094</v>
      </c>
      <c r="H1179" s="6">
        <f>IF('Раздел 2.1.2.1'!AF47&gt;='Раздел 2.1.2.1'!AF48,0,1)</f>
        <v>0</v>
      </c>
    </row>
    <row r="1180" spans="1:8" x14ac:dyDescent="0.2">
      <c r="A1180" s="6">
        <f t="shared" si="18"/>
        <v>609562</v>
      </c>
      <c r="B1180" s="6">
        <v>8</v>
      </c>
      <c r="C1180" s="112">
        <v>7</v>
      </c>
      <c r="D1180" s="7">
        <v>286</v>
      </c>
      <c r="E1180" s="6" t="s">
        <v>3095</v>
      </c>
      <c r="H1180" s="6">
        <f>IF('Раздел 2.1.2.1'!AG47&gt;='Раздел 2.1.2.1'!AG48,0,1)</f>
        <v>0</v>
      </c>
    </row>
    <row r="1181" spans="1:8" x14ac:dyDescent="0.2">
      <c r="A1181" s="6">
        <f t="shared" si="18"/>
        <v>609562</v>
      </c>
      <c r="B1181" s="6">
        <v>8</v>
      </c>
      <c r="C1181" s="112">
        <v>7</v>
      </c>
      <c r="D1181" s="7">
        <v>287</v>
      </c>
      <c r="E1181" s="6" t="s">
        <v>3096</v>
      </c>
      <c r="H1181" s="6">
        <f>IF('Раздел 2.1.2.1'!AH47&gt;='Раздел 2.1.2.1'!AH48,0,1)</f>
        <v>0</v>
      </c>
    </row>
    <row r="1182" spans="1:8" x14ac:dyDescent="0.2">
      <c r="A1182" s="6">
        <f t="shared" si="18"/>
        <v>609562</v>
      </c>
      <c r="B1182" s="6">
        <v>8</v>
      </c>
      <c r="C1182" s="112">
        <v>7</v>
      </c>
      <c r="D1182" s="7">
        <v>288</v>
      </c>
      <c r="E1182" s="6" t="s">
        <v>3097</v>
      </c>
      <c r="H1182" s="6">
        <f>IF('Раздел 2.1.2.1'!AI47&gt;='Раздел 2.1.2.1'!AI48,0,1)</f>
        <v>0</v>
      </c>
    </row>
    <row r="1183" spans="1:8" x14ac:dyDescent="0.2">
      <c r="A1183" s="6">
        <f t="shared" si="18"/>
        <v>609562</v>
      </c>
      <c r="B1183" s="6">
        <v>8</v>
      </c>
      <c r="C1183" s="112">
        <v>7</v>
      </c>
      <c r="D1183" s="7">
        <v>289</v>
      </c>
      <c r="E1183" s="6" t="s">
        <v>3098</v>
      </c>
      <c r="H1183" s="6">
        <f>IF('Раздел 2.1.2.1'!AJ47&gt;='Раздел 2.1.2.1'!AJ48,0,1)</f>
        <v>0</v>
      </c>
    </row>
    <row r="1184" spans="1:8" x14ac:dyDescent="0.2">
      <c r="A1184" s="6">
        <f t="shared" si="18"/>
        <v>609562</v>
      </c>
      <c r="B1184" s="6">
        <v>8</v>
      </c>
      <c r="C1184" s="112">
        <v>7</v>
      </c>
      <c r="D1184" s="7">
        <v>290</v>
      </c>
      <c r="E1184" s="6" t="s">
        <v>3100</v>
      </c>
      <c r="H1184" s="6">
        <f>IF('Раздел 2.1.2.1'!AK47&gt;='Раздел 2.1.2.1'!AK48,0,1)</f>
        <v>0</v>
      </c>
    </row>
    <row r="1185" spans="1:8" x14ac:dyDescent="0.2">
      <c r="A1185" s="6">
        <f t="shared" si="18"/>
        <v>609562</v>
      </c>
      <c r="B1185" s="6">
        <v>8</v>
      </c>
      <c r="C1185" s="112">
        <v>7</v>
      </c>
      <c r="D1185" s="7">
        <v>291</v>
      </c>
      <c r="E1185" s="6" t="s">
        <v>3101</v>
      </c>
      <c r="H1185" s="6">
        <f>IF('Раздел 2.1.2.1'!AL47&gt;='Раздел 2.1.2.1'!AL48,0,1)</f>
        <v>0</v>
      </c>
    </row>
    <row r="1186" spans="1:8" x14ac:dyDescent="0.2">
      <c r="A1186" s="6">
        <f t="shared" si="18"/>
        <v>609562</v>
      </c>
      <c r="B1186" s="6">
        <v>8</v>
      </c>
      <c r="C1186" s="112">
        <v>7</v>
      </c>
      <c r="D1186" s="7">
        <v>292</v>
      </c>
      <c r="E1186" s="6" t="s">
        <v>3102</v>
      </c>
      <c r="H1186" s="6">
        <f>IF('Раздел 2.1.2.1'!AM47&gt;='Раздел 2.1.2.1'!AM48,0,1)</f>
        <v>0</v>
      </c>
    </row>
    <row r="1187" spans="1:8" x14ac:dyDescent="0.2">
      <c r="A1187" s="6">
        <f t="shared" si="18"/>
        <v>609562</v>
      </c>
      <c r="B1187" s="6">
        <v>8</v>
      </c>
      <c r="C1187" s="112">
        <v>7</v>
      </c>
      <c r="D1187" s="7">
        <v>293</v>
      </c>
      <c r="E1187" s="6" t="s">
        <v>3103</v>
      </c>
      <c r="H1187" s="6">
        <f>IF('Раздел 2.1.2.1'!AN47&gt;='Раздел 2.1.2.1'!AN48,0,1)</f>
        <v>0</v>
      </c>
    </row>
    <row r="1188" spans="1:8" x14ac:dyDescent="0.2">
      <c r="A1188" s="6">
        <f t="shared" si="18"/>
        <v>609562</v>
      </c>
      <c r="B1188" s="6">
        <v>8</v>
      </c>
      <c r="C1188" s="112">
        <v>7</v>
      </c>
      <c r="D1188" s="7">
        <v>294</v>
      </c>
      <c r="E1188" s="6" t="s">
        <v>3104</v>
      </c>
      <c r="H1188" s="6">
        <f>IF('Раздел 2.1.2.1'!AO47&gt;='Раздел 2.1.2.1'!AO48,0,1)</f>
        <v>0</v>
      </c>
    </row>
    <row r="1189" spans="1:8" x14ac:dyDescent="0.2">
      <c r="A1189" s="6">
        <f t="shared" ref="A1189:A1252" si="19">P_3</f>
        <v>609562</v>
      </c>
      <c r="B1189" s="6">
        <v>8</v>
      </c>
      <c r="C1189" s="112">
        <v>7</v>
      </c>
      <c r="D1189" s="7">
        <v>295</v>
      </c>
      <c r="E1189" s="6" t="s">
        <v>3105</v>
      </c>
      <c r="H1189" s="6">
        <f>IF('Раздел 2.1.2.1'!AP47&gt;='Раздел 2.1.2.1'!AP48,0,1)</f>
        <v>0</v>
      </c>
    </row>
    <row r="1190" spans="1:8" x14ac:dyDescent="0.2">
      <c r="A1190" s="6">
        <f t="shared" si="19"/>
        <v>609562</v>
      </c>
      <c r="B1190" s="6">
        <v>8</v>
      </c>
      <c r="C1190" s="112">
        <v>7</v>
      </c>
      <c r="D1190" s="7">
        <v>296</v>
      </c>
      <c r="E1190" s="6" t="s">
        <v>3106</v>
      </c>
      <c r="H1190" s="6">
        <f>IF('Раздел 2.1.2.1'!AQ47&gt;='Раздел 2.1.2.1'!AQ48,0,1)</f>
        <v>0</v>
      </c>
    </row>
    <row r="1191" spans="1:8" x14ac:dyDescent="0.2">
      <c r="A1191" s="6">
        <f t="shared" si="19"/>
        <v>609562</v>
      </c>
      <c r="B1191" s="6">
        <v>8</v>
      </c>
      <c r="C1191" s="112">
        <v>7</v>
      </c>
      <c r="D1191" s="7">
        <v>297</v>
      </c>
      <c r="E1191" s="6" t="s">
        <v>3107</v>
      </c>
      <c r="H1191" s="6">
        <f>IF('Раздел 2.1.2.1'!AR47&gt;='Раздел 2.1.2.1'!AR48,0,1)</f>
        <v>0</v>
      </c>
    </row>
    <row r="1192" spans="1:8" x14ac:dyDescent="0.2">
      <c r="A1192" s="6">
        <f t="shared" si="19"/>
        <v>609562</v>
      </c>
      <c r="B1192" s="6">
        <v>8</v>
      </c>
      <c r="C1192" s="112">
        <v>7</v>
      </c>
      <c r="D1192" s="7">
        <v>298</v>
      </c>
      <c r="E1192" s="6" t="s">
        <v>3108</v>
      </c>
      <c r="H1192" s="6">
        <f>IF('Раздел 2.1.2.1'!AS47&gt;='Раздел 2.1.2.1'!AS48,0,1)</f>
        <v>0</v>
      </c>
    </row>
    <row r="1193" spans="1:8" x14ac:dyDescent="0.2">
      <c r="A1193" s="6">
        <f t="shared" si="19"/>
        <v>609562</v>
      </c>
      <c r="B1193" s="6">
        <v>8</v>
      </c>
      <c r="C1193" s="112">
        <v>7</v>
      </c>
      <c r="D1193" s="7">
        <v>299</v>
      </c>
      <c r="E1193" s="6" t="s">
        <v>3109</v>
      </c>
      <c r="H1193" s="6">
        <f>IF('Раздел 2.1.2.1'!AT47&gt;='Раздел 2.1.2.1'!AT48,0,1)</f>
        <v>0</v>
      </c>
    </row>
    <row r="1194" spans="1:8" x14ac:dyDescent="0.2">
      <c r="A1194" s="6">
        <f t="shared" si="19"/>
        <v>609562</v>
      </c>
      <c r="B1194" s="6">
        <v>8</v>
      </c>
      <c r="C1194" s="112">
        <v>7</v>
      </c>
      <c r="D1194" s="7">
        <v>300</v>
      </c>
      <c r="E1194" s="6" t="s">
        <v>3110</v>
      </c>
      <c r="H1194" s="6">
        <f>IF('Раздел 2.1.2.1'!AU47&gt;='Раздел 2.1.2.1'!AU48,0,1)</f>
        <v>0</v>
      </c>
    </row>
    <row r="1195" spans="1:8" x14ac:dyDescent="0.2">
      <c r="A1195" s="6">
        <f t="shared" si="19"/>
        <v>609562</v>
      </c>
      <c r="B1195" s="6">
        <v>8</v>
      </c>
      <c r="C1195" s="112">
        <v>7</v>
      </c>
      <c r="D1195" s="7">
        <v>301</v>
      </c>
      <c r="E1195" s="6" t="s">
        <v>3111</v>
      </c>
      <c r="H1195" s="6">
        <f>IF('Раздел 2.1.2.1'!AV47&gt;='Раздел 2.1.2.1'!AV48,0,1)</f>
        <v>0</v>
      </c>
    </row>
    <row r="1196" spans="1:8" x14ac:dyDescent="0.2">
      <c r="A1196" s="6">
        <f t="shared" si="19"/>
        <v>609562</v>
      </c>
      <c r="B1196" s="6">
        <v>8</v>
      </c>
      <c r="C1196" s="112">
        <v>7</v>
      </c>
      <c r="D1196" s="7">
        <v>302</v>
      </c>
      <c r="E1196" s="6" t="s">
        <v>3112</v>
      </c>
      <c r="H1196" s="6">
        <f>IF('Раздел 2.1.2.1'!AW47&gt;='Раздел 2.1.2.1'!AW48,0,1)</f>
        <v>0</v>
      </c>
    </row>
    <row r="1197" spans="1:8" x14ac:dyDescent="0.2">
      <c r="A1197" s="6">
        <f t="shared" si="19"/>
        <v>609562</v>
      </c>
      <c r="B1197" s="6">
        <v>8</v>
      </c>
      <c r="C1197" s="112">
        <v>7</v>
      </c>
      <c r="D1197" s="7">
        <v>303</v>
      </c>
      <c r="E1197" s="6" t="s">
        <v>3900</v>
      </c>
      <c r="H1197" s="6">
        <f>IF('Раздел 2.1.2.1'!AX47&gt;='Раздел 2.1.2.1'!AX48,0,1)</f>
        <v>0</v>
      </c>
    </row>
    <row r="1198" spans="1:8" x14ac:dyDescent="0.2">
      <c r="A1198" s="6">
        <f t="shared" si="19"/>
        <v>609562</v>
      </c>
      <c r="B1198" s="6">
        <v>8</v>
      </c>
      <c r="C1198" s="112">
        <v>7</v>
      </c>
      <c r="D1198" s="7">
        <v>304</v>
      </c>
      <c r="E1198" s="6" t="s">
        <v>3113</v>
      </c>
      <c r="H1198" s="6">
        <f>IF('Раздел 2.1.2.1'!AY47&gt;='Раздел 2.1.2.1'!AY48,0,1)</f>
        <v>0</v>
      </c>
    </row>
    <row r="1199" spans="1:8" x14ac:dyDescent="0.2">
      <c r="A1199" s="6">
        <f t="shared" si="19"/>
        <v>609562</v>
      </c>
      <c r="B1199" s="6">
        <v>8</v>
      </c>
      <c r="C1199" s="112">
        <v>7</v>
      </c>
      <c r="D1199" s="7">
        <v>305</v>
      </c>
      <c r="E1199" s="6" t="s">
        <v>3114</v>
      </c>
      <c r="H1199" s="6">
        <f>IF('Раздел 2.1.2.1'!AZ47&gt;='Раздел 2.1.2.1'!AZ48,0,1)</f>
        <v>0</v>
      </c>
    </row>
    <row r="1200" spans="1:8" x14ac:dyDescent="0.2">
      <c r="A1200" s="6">
        <f t="shared" si="19"/>
        <v>609562</v>
      </c>
      <c r="B1200" s="6">
        <v>8</v>
      </c>
      <c r="C1200" s="112">
        <v>7</v>
      </c>
      <c r="D1200" s="7">
        <v>306</v>
      </c>
      <c r="E1200" s="6" t="s">
        <v>3115</v>
      </c>
      <c r="H1200" s="6">
        <f>IF('Раздел 2.1.2.1'!BA47&gt;='Раздел 2.1.2.1'!BA48,0,1)</f>
        <v>0</v>
      </c>
    </row>
    <row r="1201" spans="1:8" x14ac:dyDescent="0.2">
      <c r="A1201" s="6">
        <f t="shared" si="19"/>
        <v>609562</v>
      </c>
      <c r="B1201" s="6">
        <v>8</v>
      </c>
      <c r="C1201" s="112">
        <v>7</v>
      </c>
      <c r="D1201" s="7">
        <v>307</v>
      </c>
      <c r="E1201" s="6" t="s">
        <v>3116</v>
      </c>
      <c r="H1201" s="6">
        <f>IF('Раздел 2.1.2.1'!BB47&gt;='Раздел 2.1.2.1'!BB48,0,1)</f>
        <v>0</v>
      </c>
    </row>
    <row r="1202" spans="1:8" x14ac:dyDescent="0.2">
      <c r="A1202" s="6">
        <f t="shared" si="19"/>
        <v>609562</v>
      </c>
      <c r="B1202" s="6">
        <v>8</v>
      </c>
      <c r="C1202" s="112">
        <v>7</v>
      </c>
      <c r="D1202" s="7">
        <v>308</v>
      </c>
      <c r="E1202" s="6" t="s">
        <v>3117</v>
      </c>
      <c r="H1202" s="6">
        <f>IF('Раздел 2.1.2.1'!BC47&gt;='Раздел 2.1.2.1'!BC48,0,1)</f>
        <v>0</v>
      </c>
    </row>
    <row r="1203" spans="1:8" x14ac:dyDescent="0.2">
      <c r="A1203" s="6">
        <f t="shared" si="19"/>
        <v>609562</v>
      </c>
      <c r="B1203" s="6">
        <v>8</v>
      </c>
      <c r="C1203" s="112">
        <v>7</v>
      </c>
      <c r="D1203" s="7">
        <v>309</v>
      </c>
      <c r="E1203" s="6" t="s">
        <v>3118</v>
      </c>
      <c r="H1203" s="6">
        <f>IF('Раздел 2.1.2.1'!BD47&gt;='Раздел 2.1.2.1'!BD48,0,1)</f>
        <v>0</v>
      </c>
    </row>
    <row r="1204" spans="1:8" x14ac:dyDescent="0.2">
      <c r="A1204" s="6">
        <f t="shared" si="19"/>
        <v>609562</v>
      </c>
      <c r="B1204" s="6">
        <v>8</v>
      </c>
      <c r="C1204" s="112">
        <v>7</v>
      </c>
      <c r="D1204" s="7">
        <v>310</v>
      </c>
      <c r="E1204" s="6" t="s">
        <v>3119</v>
      </c>
      <c r="H1204" s="6">
        <f>IF('Раздел 2.1.2.1'!BE47&gt;='Раздел 2.1.2.1'!BE48,0,1)</f>
        <v>0</v>
      </c>
    </row>
    <row r="1205" spans="1:8" x14ac:dyDescent="0.2">
      <c r="A1205" s="6">
        <f t="shared" si="19"/>
        <v>609562</v>
      </c>
      <c r="B1205" s="6">
        <v>8</v>
      </c>
      <c r="C1205" s="112">
        <v>7</v>
      </c>
      <c r="D1205" s="7">
        <v>311</v>
      </c>
      <c r="E1205" s="6" t="s">
        <v>3120</v>
      </c>
      <c r="H1205" s="6">
        <f>IF('Раздел 2.1.2.1'!BF47&gt;='Раздел 2.1.2.1'!BF48,0,1)</f>
        <v>0</v>
      </c>
    </row>
    <row r="1206" spans="1:8" x14ac:dyDescent="0.2">
      <c r="A1206" s="6">
        <f t="shared" si="19"/>
        <v>609562</v>
      </c>
      <c r="B1206" s="6">
        <v>8</v>
      </c>
      <c r="C1206" s="112">
        <v>7</v>
      </c>
      <c r="D1206" s="7">
        <v>312</v>
      </c>
      <c r="E1206" s="6" t="s">
        <v>3121</v>
      </c>
      <c r="H1206" s="6">
        <f>IF('Раздел 2.1.2.1'!BG47&gt;='Раздел 2.1.2.1'!BG48,0,1)</f>
        <v>0</v>
      </c>
    </row>
    <row r="1207" spans="1:8" x14ac:dyDescent="0.2">
      <c r="A1207" s="6">
        <f t="shared" si="19"/>
        <v>609562</v>
      </c>
      <c r="B1207" s="6">
        <v>8</v>
      </c>
      <c r="C1207" s="113">
        <v>7</v>
      </c>
      <c r="D1207" s="7">
        <v>313</v>
      </c>
      <c r="E1207" s="109" t="s">
        <v>3122</v>
      </c>
      <c r="F1207" s="109"/>
      <c r="G1207" s="109"/>
      <c r="H1207" s="109">
        <f>IF('Раздел 2.1.2.1'!BH47&gt;='Раздел 2.1.2.1'!BH48,0,1)</f>
        <v>0</v>
      </c>
    </row>
    <row r="1208" spans="1:8" x14ac:dyDescent="0.2">
      <c r="A1208" s="6">
        <f t="shared" si="19"/>
        <v>609562</v>
      </c>
      <c r="B1208" s="6">
        <v>8</v>
      </c>
      <c r="C1208" s="112">
        <v>8</v>
      </c>
      <c r="D1208" s="7">
        <v>314</v>
      </c>
      <c r="E1208" s="112" t="s">
        <v>9901</v>
      </c>
      <c r="H1208" s="6">
        <f>IF('Раздел 2.1.2.1'!P47&gt;='Раздел 2.1.2.1'!P49,0,1)</f>
        <v>0</v>
      </c>
    </row>
    <row r="1209" spans="1:8" x14ac:dyDescent="0.2">
      <c r="A1209" s="6">
        <f t="shared" si="19"/>
        <v>609562</v>
      </c>
      <c r="B1209" s="6">
        <v>8</v>
      </c>
      <c r="C1209" s="112">
        <v>8</v>
      </c>
      <c r="D1209" s="7">
        <v>315</v>
      </c>
      <c r="E1209" s="6" t="s">
        <v>1846</v>
      </c>
      <c r="H1209" s="6">
        <f>IF('Раздел 2.1.2.1'!Q47&gt;='Раздел 2.1.2.1'!Q49,0,1)</f>
        <v>0</v>
      </c>
    </row>
    <row r="1210" spans="1:8" x14ac:dyDescent="0.2">
      <c r="A1210" s="6">
        <f t="shared" si="19"/>
        <v>609562</v>
      </c>
      <c r="B1210" s="6">
        <v>8</v>
      </c>
      <c r="C1210" s="112">
        <v>8</v>
      </c>
      <c r="D1210" s="7">
        <v>316</v>
      </c>
      <c r="E1210" s="6" t="s">
        <v>2595</v>
      </c>
      <c r="H1210" s="6">
        <f>IF('Раздел 2.1.2.1'!R47&gt;='Раздел 2.1.2.1'!R49,0,1)</f>
        <v>0</v>
      </c>
    </row>
    <row r="1211" spans="1:8" x14ac:dyDescent="0.2">
      <c r="A1211" s="6">
        <f t="shared" si="19"/>
        <v>609562</v>
      </c>
      <c r="B1211" s="6">
        <v>8</v>
      </c>
      <c r="C1211" s="112">
        <v>8</v>
      </c>
      <c r="D1211" s="7">
        <v>317</v>
      </c>
      <c r="E1211" s="6" t="s">
        <v>2596</v>
      </c>
      <c r="H1211" s="6">
        <f>IF('Раздел 2.1.2.1'!S47&gt;='Раздел 2.1.2.1'!S49,0,1)</f>
        <v>0</v>
      </c>
    </row>
    <row r="1212" spans="1:8" x14ac:dyDescent="0.2">
      <c r="A1212" s="6">
        <f t="shared" si="19"/>
        <v>609562</v>
      </c>
      <c r="B1212" s="6">
        <v>8</v>
      </c>
      <c r="C1212" s="112">
        <v>8</v>
      </c>
      <c r="D1212" s="7">
        <v>318</v>
      </c>
      <c r="E1212" s="6" t="s">
        <v>2597</v>
      </c>
      <c r="H1212" s="6">
        <f>IF('Раздел 2.1.2.1'!T47&gt;='Раздел 2.1.2.1'!T49,0,1)</f>
        <v>0</v>
      </c>
    </row>
    <row r="1213" spans="1:8" x14ac:dyDescent="0.2">
      <c r="A1213" s="6">
        <f t="shared" si="19"/>
        <v>609562</v>
      </c>
      <c r="B1213" s="6">
        <v>8</v>
      </c>
      <c r="C1213" s="112">
        <v>8</v>
      </c>
      <c r="D1213" s="7">
        <v>319</v>
      </c>
      <c r="E1213" s="6" t="s">
        <v>2598</v>
      </c>
      <c r="H1213" s="6">
        <f>IF('Раздел 2.1.2.1'!U47&gt;='Раздел 2.1.2.1'!U49,0,1)</f>
        <v>0</v>
      </c>
    </row>
    <row r="1214" spans="1:8" x14ac:dyDescent="0.2">
      <c r="A1214" s="6">
        <f t="shared" si="19"/>
        <v>609562</v>
      </c>
      <c r="B1214" s="6">
        <v>8</v>
      </c>
      <c r="C1214" s="112">
        <v>8</v>
      </c>
      <c r="D1214" s="7">
        <v>320</v>
      </c>
      <c r="E1214" s="6" t="s">
        <v>2599</v>
      </c>
      <c r="H1214" s="6">
        <f>IF('Раздел 2.1.2.1'!V47&gt;='Раздел 2.1.2.1'!V49,0,1)</f>
        <v>0</v>
      </c>
    </row>
    <row r="1215" spans="1:8" x14ac:dyDescent="0.2">
      <c r="A1215" s="6">
        <f t="shared" si="19"/>
        <v>609562</v>
      </c>
      <c r="B1215" s="6">
        <v>8</v>
      </c>
      <c r="C1215" s="112">
        <v>8</v>
      </c>
      <c r="D1215" s="7">
        <v>321</v>
      </c>
      <c r="E1215" s="6" t="s">
        <v>2600</v>
      </c>
      <c r="H1215" s="6">
        <f>IF('Раздел 2.1.2.1'!W47&gt;='Раздел 2.1.2.1'!W49,0,1)</f>
        <v>0</v>
      </c>
    </row>
    <row r="1216" spans="1:8" x14ac:dyDescent="0.2">
      <c r="A1216" s="6">
        <f t="shared" si="19"/>
        <v>609562</v>
      </c>
      <c r="B1216" s="6">
        <v>8</v>
      </c>
      <c r="C1216" s="112">
        <v>8</v>
      </c>
      <c r="D1216" s="7">
        <v>322</v>
      </c>
      <c r="E1216" s="6" t="s">
        <v>2601</v>
      </c>
      <c r="H1216" s="6">
        <f>IF('Раздел 2.1.2.1'!X47&gt;='Раздел 2.1.2.1'!X49,0,1)</f>
        <v>0</v>
      </c>
    </row>
    <row r="1217" spans="1:8" x14ac:dyDescent="0.2">
      <c r="A1217" s="6">
        <f t="shared" si="19"/>
        <v>609562</v>
      </c>
      <c r="B1217" s="6">
        <v>8</v>
      </c>
      <c r="C1217" s="112">
        <v>8</v>
      </c>
      <c r="D1217" s="7">
        <v>323</v>
      </c>
      <c r="E1217" s="6" t="s">
        <v>2602</v>
      </c>
      <c r="H1217" s="6">
        <f>IF('Раздел 2.1.2.1'!Y47&gt;='Раздел 2.1.2.1'!Y49,0,1)</f>
        <v>0</v>
      </c>
    </row>
    <row r="1218" spans="1:8" x14ac:dyDescent="0.2">
      <c r="A1218" s="6">
        <f t="shared" si="19"/>
        <v>609562</v>
      </c>
      <c r="B1218" s="6">
        <v>8</v>
      </c>
      <c r="C1218" s="112">
        <v>8</v>
      </c>
      <c r="D1218" s="7">
        <v>324</v>
      </c>
      <c r="E1218" s="6" t="s">
        <v>2603</v>
      </c>
      <c r="H1218" s="6">
        <f>IF('Раздел 2.1.2.1'!Z47&gt;='Раздел 2.1.2.1'!Z49,0,1)</f>
        <v>0</v>
      </c>
    </row>
    <row r="1219" spans="1:8" x14ac:dyDescent="0.2">
      <c r="A1219" s="6">
        <f t="shared" si="19"/>
        <v>609562</v>
      </c>
      <c r="B1219" s="6">
        <v>8</v>
      </c>
      <c r="C1219" s="112">
        <v>8</v>
      </c>
      <c r="D1219" s="7">
        <v>325</v>
      </c>
      <c r="E1219" s="6" t="s">
        <v>2604</v>
      </c>
      <c r="H1219" s="6">
        <f>IF('Раздел 2.1.2.1'!AA47&gt;='Раздел 2.1.2.1'!AA49,0,1)</f>
        <v>0</v>
      </c>
    </row>
    <row r="1220" spans="1:8" x14ac:dyDescent="0.2">
      <c r="A1220" s="6">
        <f t="shared" si="19"/>
        <v>609562</v>
      </c>
      <c r="B1220" s="6">
        <v>8</v>
      </c>
      <c r="C1220" s="112">
        <v>8</v>
      </c>
      <c r="D1220" s="7">
        <v>326</v>
      </c>
      <c r="E1220" s="6" t="s">
        <v>2605</v>
      </c>
      <c r="H1220" s="6">
        <f>IF('Раздел 2.1.2.1'!AB47&gt;='Раздел 2.1.2.1'!AB49,0,1)</f>
        <v>0</v>
      </c>
    </row>
    <row r="1221" spans="1:8" x14ac:dyDescent="0.2">
      <c r="A1221" s="6">
        <f t="shared" si="19"/>
        <v>609562</v>
      </c>
      <c r="B1221" s="6">
        <v>8</v>
      </c>
      <c r="C1221" s="112">
        <v>8</v>
      </c>
      <c r="D1221" s="7">
        <v>327</v>
      </c>
      <c r="E1221" s="6" t="s">
        <v>2606</v>
      </c>
      <c r="H1221" s="6">
        <f>IF('Раздел 2.1.2.1'!AC47&gt;='Раздел 2.1.2.1'!AC49,0,1)</f>
        <v>0</v>
      </c>
    </row>
    <row r="1222" spans="1:8" x14ac:dyDescent="0.2">
      <c r="A1222" s="6">
        <f t="shared" si="19"/>
        <v>609562</v>
      </c>
      <c r="B1222" s="6">
        <v>8</v>
      </c>
      <c r="C1222" s="112">
        <v>8</v>
      </c>
      <c r="D1222" s="7">
        <v>328</v>
      </c>
      <c r="E1222" s="6" t="s">
        <v>2607</v>
      </c>
      <c r="H1222" s="6">
        <f>IF('Раздел 2.1.2.1'!AD47&gt;='Раздел 2.1.2.1'!AD49,0,1)</f>
        <v>0</v>
      </c>
    </row>
    <row r="1223" spans="1:8" x14ac:dyDescent="0.2">
      <c r="A1223" s="6">
        <f t="shared" si="19"/>
        <v>609562</v>
      </c>
      <c r="B1223" s="6">
        <v>8</v>
      </c>
      <c r="C1223" s="112">
        <v>8</v>
      </c>
      <c r="D1223" s="7">
        <v>329</v>
      </c>
      <c r="E1223" s="6" t="s">
        <v>2608</v>
      </c>
      <c r="H1223" s="6">
        <f>IF('Раздел 2.1.2.1'!AE47&gt;='Раздел 2.1.2.1'!AE49,0,1)</f>
        <v>0</v>
      </c>
    </row>
    <row r="1224" spans="1:8" x14ac:dyDescent="0.2">
      <c r="A1224" s="6">
        <f t="shared" si="19"/>
        <v>609562</v>
      </c>
      <c r="B1224" s="6">
        <v>8</v>
      </c>
      <c r="C1224" s="112">
        <v>8</v>
      </c>
      <c r="D1224" s="7">
        <v>330</v>
      </c>
      <c r="E1224" s="6" t="s">
        <v>2609</v>
      </c>
      <c r="H1224" s="6">
        <f>IF('Раздел 2.1.2.1'!AF47&gt;='Раздел 2.1.2.1'!AF49,0,1)</f>
        <v>0</v>
      </c>
    </row>
    <row r="1225" spans="1:8" x14ac:dyDescent="0.2">
      <c r="A1225" s="6">
        <f t="shared" si="19"/>
        <v>609562</v>
      </c>
      <c r="B1225" s="6">
        <v>8</v>
      </c>
      <c r="C1225" s="112">
        <v>8</v>
      </c>
      <c r="D1225" s="7">
        <v>331</v>
      </c>
      <c r="E1225" s="6" t="s">
        <v>2610</v>
      </c>
      <c r="H1225" s="6">
        <f>IF('Раздел 2.1.2.1'!AG47&gt;='Раздел 2.1.2.1'!AG49,0,1)</f>
        <v>0</v>
      </c>
    </row>
    <row r="1226" spans="1:8" x14ac:dyDescent="0.2">
      <c r="A1226" s="6">
        <f t="shared" si="19"/>
        <v>609562</v>
      </c>
      <c r="B1226" s="6">
        <v>8</v>
      </c>
      <c r="C1226" s="112">
        <v>8</v>
      </c>
      <c r="D1226" s="7">
        <v>332</v>
      </c>
      <c r="E1226" s="6" t="s">
        <v>2611</v>
      </c>
      <c r="H1226" s="6">
        <f>IF('Раздел 2.1.2.1'!AH47&gt;='Раздел 2.1.2.1'!AH49,0,1)</f>
        <v>0</v>
      </c>
    </row>
    <row r="1227" spans="1:8" x14ac:dyDescent="0.2">
      <c r="A1227" s="6">
        <f t="shared" si="19"/>
        <v>609562</v>
      </c>
      <c r="B1227" s="6">
        <v>8</v>
      </c>
      <c r="C1227" s="112">
        <v>8</v>
      </c>
      <c r="D1227" s="7">
        <v>333</v>
      </c>
      <c r="E1227" s="6" t="s">
        <v>2612</v>
      </c>
      <c r="H1227" s="6">
        <f>IF('Раздел 2.1.2.1'!AI47&gt;='Раздел 2.1.2.1'!AI49,0,1)</f>
        <v>0</v>
      </c>
    </row>
    <row r="1228" spans="1:8" x14ac:dyDescent="0.2">
      <c r="A1228" s="6">
        <f t="shared" si="19"/>
        <v>609562</v>
      </c>
      <c r="B1228" s="6">
        <v>8</v>
      </c>
      <c r="C1228" s="112">
        <v>8</v>
      </c>
      <c r="D1228" s="7">
        <v>334</v>
      </c>
      <c r="E1228" s="6" t="s">
        <v>2613</v>
      </c>
      <c r="H1228" s="6">
        <f>IF('Раздел 2.1.2.1'!AJ47&gt;='Раздел 2.1.2.1'!AJ49,0,1)</f>
        <v>0</v>
      </c>
    </row>
    <row r="1229" spans="1:8" x14ac:dyDescent="0.2">
      <c r="A1229" s="6">
        <f t="shared" si="19"/>
        <v>609562</v>
      </c>
      <c r="B1229" s="6">
        <v>8</v>
      </c>
      <c r="C1229" s="112">
        <v>8</v>
      </c>
      <c r="D1229" s="7">
        <v>335</v>
      </c>
      <c r="E1229" s="6" t="s">
        <v>2614</v>
      </c>
      <c r="H1229" s="6">
        <f>IF('Раздел 2.1.2.1'!AK47&gt;='Раздел 2.1.2.1'!AK49,0,1)</f>
        <v>0</v>
      </c>
    </row>
    <row r="1230" spans="1:8" x14ac:dyDescent="0.2">
      <c r="A1230" s="6">
        <f t="shared" si="19"/>
        <v>609562</v>
      </c>
      <c r="B1230" s="6">
        <v>8</v>
      </c>
      <c r="C1230" s="112">
        <v>8</v>
      </c>
      <c r="D1230" s="7">
        <v>336</v>
      </c>
      <c r="E1230" s="6" t="s">
        <v>2615</v>
      </c>
      <c r="H1230" s="6">
        <f>IF('Раздел 2.1.2.1'!AL47&gt;='Раздел 2.1.2.1'!AL49,0,1)</f>
        <v>0</v>
      </c>
    </row>
    <row r="1231" spans="1:8" x14ac:dyDescent="0.2">
      <c r="A1231" s="6">
        <f t="shared" si="19"/>
        <v>609562</v>
      </c>
      <c r="B1231" s="6">
        <v>8</v>
      </c>
      <c r="C1231" s="112">
        <v>8</v>
      </c>
      <c r="D1231" s="7">
        <v>337</v>
      </c>
      <c r="E1231" s="6" t="s">
        <v>2616</v>
      </c>
      <c r="H1231" s="6">
        <f>IF('Раздел 2.1.2.1'!AM47&gt;='Раздел 2.1.2.1'!AM49,0,1)</f>
        <v>0</v>
      </c>
    </row>
    <row r="1232" spans="1:8" x14ac:dyDescent="0.2">
      <c r="A1232" s="6">
        <f t="shared" si="19"/>
        <v>609562</v>
      </c>
      <c r="B1232" s="6">
        <v>8</v>
      </c>
      <c r="C1232" s="112">
        <v>8</v>
      </c>
      <c r="D1232" s="7">
        <v>338</v>
      </c>
      <c r="E1232" s="6" t="s">
        <v>1861</v>
      </c>
      <c r="H1232" s="6">
        <f>IF('Раздел 2.1.2.1'!AN47&gt;='Раздел 2.1.2.1'!AN49,0,1)</f>
        <v>0</v>
      </c>
    </row>
    <row r="1233" spans="1:8" x14ac:dyDescent="0.2">
      <c r="A1233" s="6">
        <f t="shared" si="19"/>
        <v>609562</v>
      </c>
      <c r="B1233" s="6">
        <v>8</v>
      </c>
      <c r="C1233" s="112">
        <v>8</v>
      </c>
      <c r="D1233" s="7">
        <v>339</v>
      </c>
      <c r="E1233" s="6" t="s">
        <v>1862</v>
      </c>
      <c r="H1233" s="6">
        <f>IF('Раздел 2.1.2.1'!AO47&gt;='Раздел 2.1.2.1'!AO49,0,1)</f>
        <v>0</v>
      </c>
    </row>
    <row r="1234" spans="1:8" x14ac:dyDescent="0.2">
      <c r="A1234" s="6">
        <f t="shared" si="19"/>
        <v>609562</v>
      </c>
      <c r="B1234" s="6">
        <v>8</v>
      </c>
      <c r="C1234" s="112">
        <v>8</v>
      </c>
      <c r="D1234" s="7">
        <v>340</v>
      </c>
      <c r="E1234" s="6" t="s">
        <v>1120</v>
      </c>
      <c r="H1234" s="6">
        <f>IF('Раздел 2.1.2.1'!AP47&gt;='Раздел 2.1.2.1'!AP49,0,1)</f>
        <v>0</v>
      </c>
    </row>
    <row r="1235" spans="1:8" x14ac:dyDescent="0.2">
      <c r="A1235" s="6">
        <f t="shared" si="19"/>
        <v>609562</v>
      </c>
      <c r="B1235" s="6">
        <v>8</v>
      </c>
      <c r="C1235" s="112">
        <v>8</v>
      </c>
      <c r="D1235" s="7">
        <v>341</v>
      </c>
      <c r="E1235" s="6" t="s">
        <v>1121</v>
      </c>
      <c r="H1235" s="6">
        <f>IF('Раздел 2.1.2.1'!AQ47&gt;='Раздел 2.1.2.1'!AQ49,0,1)</f>
        <v>0</v>
      </c>
    </row>
    <row r="1236" spans="1:8" x14ac:dyDescent="0.2">
      <c r="A1236" s="6">
        <f t="shared" si="19"/>
        <v>609562</v>
      </c>
      <c r="B1236" s="6">
        <v>8</v>
      </c>
      <c r="C1236" s="112">
        <v>8</v>
      </c>
      <c r="D1236" s="7">
        <v>342</v>
      </c>
      <c r="E1236" s="6" t="s">
        <v>1122</v>
      </c>
      <c r="H1236" s="6">
        <f>IF('Раздел 2.1.2.1'!AR47&gt;='Раздел 2.1.2.1'!AR49,0,1)</f>
        <v>0</v>
      </c>
    </row>
    <row r="1237" spans="1:8" x14ac:dyDescent="0.2">
      <c r="A1237" s="6">
        <f t="shared" si="19"/>
        <v>609562</v>
      </c>
      <c r="B1237" s="6">
        <v>8</v>
      </c>
      <c r="C1237" s="112">
        <v>8</v>
      </c>
      <c r="D1237" s="7">
        <v>343</v>
      </c>
      <c r="E1237" s="6" t="s">
        <v>1123</v>
      </c>
      <c r="H1237" s="6">
        <f>IF('Раздел 2.1.2.1'!AS47&gt;='Раздел 2.1.2.1'!AS49,0,1)</f>
        <v>0</v>
      </c>
    </row>
    <row r="1238" spans="1:8" x14ac:dyDescent="0.2">
      <c r="A1238" s="6">
        <f t="shared" si="19"/>
        <v>609562</v>
      </c>
      <c r="B1238" s="6">
        <v>8</v>
      </c>
      <c r="C1238" s="112">
        <v>8</v>
      </c>
      <c r="D1238" s="7">
        <v>344</v>
      </c>
      <c r="E1238" s="6" t="s">
        <v>1124</v>
      </c>
      <c r="H1238" s="6">
        <f>IF('Раздел 2.1.2.1'!AT47&gt;='Раздел 2.1.2.1'!AT49,0,1)</f>
        <v>0</v>
      </c>
    </row>
    <row r="1239" spans="1:8" x14ac:dyDescent="0.2">
      <c r="A1239" s="6">
        <f t="shared" si="19"/>
        <v>609562</v>
      </c>
      <c r="B1239" s="6">
        <v>8</v>
      </c>
      <c r="C1239" s="112">
        <v>8</v>
      </c>
      <c r="D1239" s="7">
        <v>345</v>
      </c>
      <c r="E1239" s="6" t="s">
        <v>1125</v>
      </c>
      <c r="H1239" s="6">
        <f>IF('Раздел 2.1.2.1'!AU47&gt;='Раздел 2.1.2.1'!AU49,0,1)</f>
        <v>0</v>
      </c>
    </row>
    <row r="1240" spans="1:8" x14ac:dyDescent="0.2">
      <c r="A1240" s="6">
        <f t="shared" si="19"/>
        <v>609562</v>
      </c>
      <c r="B1240" s="6">
        <v>8</v>
      </c>
      <c r="C1240" s="112">
        <v>8</v>
      </c>
      <c r="D1240" s="7">
        <v>346</v>
      </c>
      <c r="E1240" s="6" t="s">
        <v>1126</v>
      </c>
      <c r="H1240" s="6">
        <f>IF('Раздел 2.1.2.1'!AV47&gt;='Раздел 2.1.2.1'!AV49,0,1)</f>
        <v>0</v>
      </c>
    </row>
    <row r="1241" spans="1:8" x14ac:dyDescent="0.2">
      <c r="A1241" s="6">
        <f t="shared" si="19"/>
        <v>609562</v>
      </c>
      <c r="B1241" s="6">
        <v>8</v>
      </c>
      <c r="C1241" s="112">
        <v>8</v>
      </c>
      <c r="D1241" s="7">
        <v>347</v>
      </c>
      <c r="E1241" s="6" t="s">
        <v>1127</v>
      </c>
      <c r="H1241" s="6">
        <f>IF('Раздел 2.1.2.1'!AW47&gt;='Раздел 2.1.2.1'!AW49,0,1)</f>
        <v>0</v>
      </c>
    </row>
    <row r="1242" spans="1:8" x14ac:dyDescent="0.2">
      <c r="A1242" s="6">
        <f t="shared" si="19"/>
        <v>609562</v>
      </c>
      <c r="B1242" s="6">
        <v>8</v>
      </c>
      <c r="C1242" s="112">
        <v>8</v>
      </c>
      <c r="D1242" s="7">
        <v>348</v>
      </c>
      <c r="E1242" s="6" t="s">
        <v>1128</v>
      </c>
      <c r="H1242" s="6">
        <f>IF('Раздел 2.1.2.1'!AX47&gt;='Раздел 2.1.2.1'!AX49,0,1)</f>
        <v>0</v>
      </c>
    </row>
    <row r="1243" spans="1:8" x14ac:dyDescent="0.2">
      <c r="A1243" s="6">
        <f t="shared" si="19"/>
        <v>609562</v>
      </c>
      <c r="B1243" s="6">
        <v>8</v>
      </c>
      <c r="C1243" s="112">
        <v>8</v>
      </c>
      <c r="D1243" s="7">
        <v>349</v>
      </c>
      <c r="E1243" s="6" t="s">
        <v>1129</v>
      </c>
      <c r="H1243" s="6">
        <f>IF('Раздел 2.1.2.1'!AY47&gt;='Раздел 2.1.2.1'!AY49,0,1)</f>
        <v>0</v>
      </c>
    </row>
    <row r="1244" spans="1:8" x14ac:dyDescent="0.2">
      <c r="A1244" s="6">
        <f t="shared" si="19"/>
        <v>609562</v>
      </c>
      <c r="B1244" s="6">
        <v>8</v>
      </c>
      <c r="C1244" s="112">
        <v>8</v>
      </c>
      <c r="D1244" s="7">
        <v>350</v>
      </c>
      <c r="E1244" s="6" t="s">
        <v>1873</v>
      </c>
      <c r="H1244" s="6">
        <f>IF('Раздел 2.1.2.1'!AZ47&gt;='Раздел 2.1.2.1'!AZ49,0,1)</f>
        <v>0</v>
      </c>
    </row>
    <row r="1245" spans="1:8" x14ac:dyDescent="0.2">
      <c r="A1245" s="6">
        <f t="shared" si="19"/>
        <v>609562</v>
      </c>
      <c r="B1245" s="6">
        <v>8</v>
      </c>
      <c r="C1245" s="112">
        <v>8</v>
      </c>
      <c r="D1245" s="7">
        <v>351</v>
      </c>
      <c r="E1245" s="6" t="s">
        <v>1874</v>
      </c>
      <c r="H1245" s="6">
        <f>IF('Раздел 2.1.2.1'!BA47&gt;='Раздел 2.1.2.1'!BA49,0,1)</f>
        <v>0</v>
      </c>
    </row>
    <row r="1246" spans="1:8" x14ac:dyDescent="0.2">
      <c r="A1246" s="6">
        <f t="shared" si="19"/>
        <v>609562</v>
      </c>
      <c r="B1246" s="6">
        <v>8</v>
      </c>
      <c r="C1246" s="112">
        <v>8</v>
      </c>
      <c r="D1246" s="7">
        <v>352</v>
      </c>
      <c r="E1246" s="6" t="s">
        <v>1875</v>
      </c>
      <c r="H1246" s="6">
        <f>IF('Раздел 2.1.2.1'!BB47&gt;='Раздел 2.1.2.1'!BB49,0,1)</f>
        <v>0</v>
      </c>
    </row>
    <row r="1247" spans="1:8" x14ac:dyDescent="0.2">
      <c r="A1247" s="6">
        <f t="shared" si="19"/>
        <v>609562</v>
      </c>
      <c r="B1247" s="6">
        <v>8</v>
      </c>
      <c r="C1247" s="112">
        <v>8</v>
      </c>
      <c r="D1247" s="7">
        <v>353</v>
      </c>
      <c r="E1247" s="6" t="s">
        <v>1876</v>
      </c>
      <c r="H1247" s="6">
        <f>IF('Раздел 2.1.2.1'!BC47&gt;='Раздел 2.1.2.1'!BC49,0,1)</f>
        <v>0</v>
      </c>
    </row>
    <row r="1248" spans="1:8" x14ac:dyDescent="0.2">
      <c r="A1248" s="6">
        <f t="shared" si="19"/>
        <v>609562</v>
      </c>
      <c r="B1248" s="6">
        <v>8</v>
      </c>
      <c r="C1248" s="112">
        <v>8</v>
      </c>
      <c r="D1248" s="7">
        <v>354</v>
      </c>
      <c r="E1248" s="6" t="s">
        <v>1877</v>
      </c>
      <c r="H1248" s="6">
        <f>IF('Раздел 2.1.2.1'!BD47&gt;='Раздел 2.1.2.1'!BD49,0,1)</f>
        <v>0</v>
      </c>
    </row>
    <row r="1249" spans="1:8" x14ac:dyDescent="0.2">
      <c r="A1249" s="6">
        <f t="shared" si="19"/>
        <v>609562</v>
      </c>
      <c r="B1249" s="6">
        <v>8</v>
      </c>
      <c r="C1249" s="112">
        <v>8</v>
      </c>
      <c r="D1249" s="7">
        <v>355</v>
      </c>
      <c r="E1249" s="6" t="s">
        <v>1878</v>
      </c>
      <c r="H1249" s="6">
        <f>IF('Раздел 2.1.2.1'!BE47&gt;='Раздел 2.1.2.1'!BE49,0,1)</f>
        <v>0</v>
      </c>
    </row>
    <row r="1250" spans="1:8" x14ac:dyDescent="0.2">
      <c r="A1250" s="6">
        <f t="shared" si="19"/>
        <v>609562</v>
      </c>
      <c r="B1250" s="6">
        <v>8</v>
      </c>
      <c r="C1250" s="112">
        <v>8</v>
      </c>
      <c r="D1250" s="7">
        <v>356</v>
      </c>
      <c r="E1250" s="6" t="s">
        <v>1879</v>
      </c>
      <c r="H1250" s="6">
        <f>IF('Раздел 2.1.2.1'!BF47&gt;='Раздел 2.1.2.1'!BF49,0,1)</f>
        <v>0</v>
      </c>
    </row>
    <row r="1251" spans="1:8" x14ac:dyDescent="0.2">
      <c r="A1251" s="6">
        <f t="shared" si="19"/>
        <v>609562</v>
      </c>
      <c r="B1251" s="6">
        <v>8</v>
      </c>
      <c r="C1251" s="112">
        <v>8</v>
      </c>
      <c r="D1251" s="7">
        <v>357</v>
      </c>
      <c r="E1251" s="6" t="s">
        <v>1880</v>
      </c>
      <c r="H1251" s="6">
        <f>IF('Раздел 2.1.2.1'!BG47&gt;='Раздел 2.1.2.1'!BG49,0,1)</f>
        <v>0</v>
      </c>
    </row>
    <row r="1252" spans="1:8" x14ac:dyDescent="0.2">
      <c r="A1252" s="6">
        <f t="shared" si="19"/>
        <v>609562</v>
      </c>
      <c r="B1252" s="6">
        <v>8</v>
      </c>
      <c r="C1252" s="113">
        <v>8</v>
      </c>
      <c r="D1252" s="7">
        <v>358</v>
      </c>
      <c r="E1252" s="109" t="s">
        <v>1881</v>
      </c>
      <c r="F1252" s="109"/>
      <c r="G1252" s="109"/>
      <c r="H1252" s="109">
        <f>IF('Раздел 2.1.2.1'!BH47&gt;='Раздел 2.1.2.1'!BH49,0,1)</f>
        <v>0</v>
      </c>
    </row>
    <row r="1253" spans="1:8" x14ac:dyDescent="0.2">
      <c r="A1253" s="6">
        <f t="shared" ref="A1253:A1321" si="20">P_3</f>
        <v>609562</v>
      </c>
      <c r="B1253" s="6">
        <v>8</v>
      </c>
      <c r="C1253" s="112">
        <v>9</v>
      </c>
      <c r="D1253" s="7">
        <v>359</v>
      </c>
      <c r="E1253" s="112" t="s">
        <v>10336</v>
      </c>
      <c r="H1253" s="6">
        <f>IF('Раздел 2.1.2.1'!P52&gt;='Раздел 2.1.2.1'!P53,0,1)</f>
        <v>0</v>
      </c>
    </row>
    <row r="1254" spans="1:8" x14ac:dyDescent="0.2">
      <c r="A1254" s="6">
        <f t="shared" si="20"/>
        <v>609562</v>
      </c>
      <c r="B1254" s="6">
        <v>8</v>
      </c>
      <c r="C1254" s="112">
        <v>9</v>
      </c>
      <c r="D1254" s="7">
        <v>360</v>
      </c>
      <c r="E1254" s="6" t="s">
        <v>1882</v>
      </c>
      <c r="H1254" s="6">
        <f>IF('Раздел 2.1.2.1'!Q52&gt;='Раздел 2.1.2.1'!Q53,0,1)</f>
        <v>0</v>
      </c>
    </row>
    <row r="1255" spans="1:8" x14ac:dyDescent="0.2">
      <c r="A1255" s="6">
        <f t="shared" si="20"/>
        <v>609562</v>
      </c>
      <c r="B1255" s="6">
        <v>8</v>
      </c>
      <c r="C1255" s="112">
        <v>9</v>
      </c>
      <c r="D1255" s="7">
        <v>361</v>
      </c>
      <c r="E1255" s="6" t="s">
        <v>1883</v>
      </c>
      <c r="H1255" s="6">
        <f>IF('Раздел 2.1.2.1'!R52&gt;='Раздел 2.1.2.1'!R53,0,1)</f>
        <v>0</v>
      </c>
    </row>
    <row r="1256" spans="1:8" x14ac:dyDescent="0.2">
      <c r="A1256" s="6">
        <f t="shared" si="20"/>
        <v>609562</v>
      </c>
      <c r="B1256" s="6">
        <v>8</v>
      </c>
      <c r="C1256" s="112">
        <v>9</v>
      </c>
      <c r="D1256" s="7">
        <v>362</v>
      </c>
      <c r="E1256" s="6" t="s">
        <v>1884</v>
      </c>
      <c r="H1256" s="6">
        <f>IF('Раздел 2.1.2.1'!S52&gt;='Раздел 2.1.2.1'!S53,0,1)</f>
        <v>0</v>
      </c>
    </row>
    <row r="1257" spans="1:8" x14ac:dyDescent="0.2">
      <c r="A1257" s="6">
        <f t="shared" si="20"/>
        <v>609562</v>
      </c>
      <c r="B1257" s="6">
        <v>8</v>
      </c>
      <c r="C1257" s="112">
        <v>9</v>
      </c>
      <c r="D1257" s="7">
        <v>363</v>
      </c>
      <c r="E1257" s="6" t="s">
        <v>1885</v>
      </c>
      <c r="H1257" s="6">
        <f>IF('Раздел 2.1.2.1'!T52&gt;='Раздел 2.1.2.1'!T53,0,1)</f>
        <v>0</v>
      </c>
    </row>
    <row r="1258" spans="1:8" x14ac:dyDescent="0.2">
      <c r="A1258" s="6">
        <f t="shared" si="20"/>
        <v>609562</v>
      </c>
      <c r="B1258" s="6">
        <v>8</v>
      </c>
      <c r="C1258" s="112">
        <v>9</v>
      </c>
      <c r="D1258" s="7">
        <v>364</v>
      </c>
      <c r="E1258" s="6" t="s">
        <v>1886</v>
      </c>
      <c r="H1258" s="6">
        <f>IF('Раздел 2.1.2.1'!U52&gt;='Раздел 2.1.2.1'!U53,0,1)</f>
        <v>0</v>
      </c>
    </row>
    <row r="1259" spans="1:8" x14ac:dyDescent="0.2">
      <c r="A1259" s="6">
        <f t="shared" si="20"/>
        <v>609562</v>
      </c>
      <c r="B1259" s="6">
        <v>8</v>
      </c>
      <c r="C1259" s="112">
        <v>9</v>
      </c>
      <c r="D1259" s="7">
        <v>365</v>
      </c>
      <c r="E1259" s="6" t="s">
        <v>1887</v>
      </c>
      <c r="H1259" s="6">
        <f>IF('Раздел 2.1.2.1'!V52&gt;='Раздел 2.1.2.1'!V53,0,1)</f>
        <v>0</v>
      </c>
    </row>
    <row r="1260" spans="1:8" x14ac:dyDescent="0.2">
      <c r="A1260" s="6">
        <f t="shared" si="20"/>
        <v>609562</v>
      </c>
      <c r="B1260" s="6">
        <v>8</v>
      </c>
      <c r="C1260" s="112">
        <v>9</v>
      </c>
      <c r="D1260" s="7">
        <v>366</v>
      </c>
      <c r="E1260" s="6" t="s">
        <v>1888</v>
      </c>
      <c r="H1260" s="6">
        <f>IF('Раздел 2.1.2.1'!W52&gt;='Раздел 2.1.2.1'!W53,0,1)</f>
        <v>0</v>
      </c>
    </row>
    <row r="1261" spans="1:8" x14ac:dyDescent="0.2">
      <c r="A1261" s="6">
        <f t="shared" si="20"/>
        <v>609562</v>
      </c>
      <c r="B1261" s="6">
        <v>8</v>
      </c>
      <c r="C1261" s="112">
        <v>9</v>
      </c>
      <c r="D1261" s="7">
        <v>367</v>
      </c>
      <c r="E1261" s="6" t="s">
        <v>1889</v>
      </c>
      <c r="H1261" s="6">
        <f>IF('Раздел 2.1.2.1'!X52&gt;='Раздел 2.1.2.1'!X53,0,1)</f>
        <v>0</v>
      </c>
    </row>
    <row r="1262" spans="1:8" x14ac:dyDescent="0.2">
      <c r="A1262" s="6">
        <f t="shared" si="20"/>
        <v>609562</v>
      </c>
      <c r="B1262" s="6">
        <v>8</v>
      </c>
      <c r="C1262" s="112">
        <v>9</v>
      </c>
      <c r="D1262" s="7">
        <v>368</v>
      </c>
      <c r="E1262" s="6" t="s">
        <v>1890</v>
      </c>
      <c r="H1262" s="6">
        <f>IF('Раздел 2.1.2.1'!Y52&gt;='Раздел 2.1.2.1'!Y53,0,1)</f>
        <v>0</v>
      </c>
    </row>
    <row r="1263" spans="1:8" x14ac:dyDescent="0.2">
      <c r="A1263" s="6">
        <f t="shared" si="20"/>
        <v>609562</v>
      </c>
      <c r="B1263" s="6">
        <v>8</v>
      </c>
      <c r="C1263" s="112">
        <v>9</v>
      </c>
      <c r="D1263" s="7">
        <v>369</v>
      </c>
      <c r="E1263" s="6" t="s">
        <v>1891</v>
      </c>
      <c r="H1263" s="6">
        <f>IF('Раздел 2.1.2.1'!Z52&gt;='Раздел 2.1.2.1'!Z53,0,1)</f>
        <v>0</v>
      </c>
    </row>
    <row r="1264" spans="1:8" x14ac:dyDescent="0.2">
      <c r="A1264" s="6">
        <f t="shared" si="20"/>
        <v>609562</v>
      </c>
      <c r="B1264" s="6">
        <v>8</v>
      </c>
      <c r="C1264" s="112">
        <v>9</v>
      </c>
      <c r="D1264" s="7">
        <v>370</v>
      </c>
      <c r="E1264" s="6" t="s">
        <v>1892</v>
      </c>
      <c r="H1264" s="6">
        <f>IF('Раздел 2.1.2.1'!AA52&gt;='Раздел 2.1.2.1'!AA53,0,1)</f>
        <v>0</v>
      </c>
    </row>
    <row r="1265" spans="1:8" x14ac:dyDescent="0.2">
      <c r="A1265" s="6">
        <f t="shared" si="20"/>
        <v>609562</v>
      </c>
      <c r="B1265" s="6">
        <v>8</v>
      </c>
      <c r="C1265" s="112">
        <v>9</v>
      </c>
      <c r="D1265" s="7">
        <v>371</v>
      </c>
      <c r="E1265" s="6" t="s">
        <v>1893</v>
      </c>
      <c r="H1265" s="6">
        <f>IF('Раздел 2.1.2.1'!AB52&gt;='Раздел 2.1.2.1'!AB53,0,1)</f>
        <v>0</v>
      </c>
    </row>
    <row r="1266" spans="1:8" x14ac:dyDescent="0.2">
      <c r="A1266" s="6">
        <f t="shared" si="20"/>
        <v>609562</v>
      </c>
      <c r="B1266" s="6">
        <v>8</v>
      </c>
      <c r="C1266" s="112">
        <v>9</v>
      </c>
      <c r="D1266" s="7">
        <v>372</v>
      </c>
      <c r="E1266" s="6" t="s">
        <v>1894</v>
      </c>
      <c r="H1266" s="6">
        <f>IF('Раздел 2.1.2.1'!AC52&gt;='Раздел 2.1.2.1'!AC53,0,1)</f>
        <v>0</v>
      </c>
    </row>
    <row r="1267" spans="1:8" x14ac:dyDescent="0.2">
      <c r="A1267" s="6">
        <f t="shared" si="20"/>
        <v>609562</v>
      </c>
      <c r="B1267" s="6">
        <v>8</v>
      </c>
      <c r="C1267" s="112">
        <v>9</v>
      </c>
      <c r="D1267" s="7">
        <v>373</v>
      </c>
      <c r="E1267" s="6" t="s">
        <v>1895</v>
      </c>
      <c r="H1267" s="6">
        <f>IF('Раздел 2.1.2.1'!AD52&gt;='Раздел 2.1.2.1'!AD53,0,1)</f>
        <v>0</v>
      </c>
    </row>
    <row r="1268" spans="1:8" x14ac:dyDescent="0.2">
      <c r="A1268" s="6">
        <f t="shared" si="20"/>
        <v>609562</v>
      </c>
      <c r="B1268" s="6">
        <v>8</v>
      </c>
      <c r="C1268" s="112">
        <v>9</v>
      </c>
      <c r="D1268" s="7">
        <v>374</v>
      </c>
      <c r="E1268" s="6" t="s">
        <v>1896</v>
      </c>
      <c r="H1268" s="6">
        <f>IF('Раздел 2.1.2.1'!AE52&gt;='Раздел 2.1.2.1'!AE53,0,1)</f>
        <v>0</v>
      </c>
    </row>
    <row r="1269" spans="1:8" x14ac:dyDescent="0.2">
      <c r="A1269" s="6">
        <f t="shared" si="20"/>
        <v>609562</v>
      </c>
      <c r="B1269" s="6">
        <v>8</v>
      </c>
      <c r="C1269" s="112">
        <v>9</v>
      </c>
      <c r="D1269" s="7">
        <v>375</v>
      </c>
      <c r="E1269" s="6" t="s">
        <v>2640</v>
      </c>
      <c r="H1269" s="6">
        <f>IF('Раздел 2.1.2.1'!AF52&gt;='Раздел 2.1.2.1'!AF53,0,1)</f>
        <v>0</v>
      </c>
    </row>
    <row r="1270" spans="1:8" x14ac:dyDescent="0.2">
      <c r="A1270" s="6">
        <f t="shared" si="20"/>
        <v>609562</v>
      </c>
      <c r="B1270" s="6">
        <v>8</v>
      </c>
      <c r="C1270" s="112">
        <v>9</v>
      </c>
      <c r="D1270" s="7">
        <v>376</v>
      </c>
      <c r="E1270" s="6" t="s">
        <v>2641</v>
      </c>
      <c r="H1270" s="6">
        <f>IF('Раздел 2.1.2.1'!AG52&gt;='Раздел 2.1.2.1'!AG53,0,1)</f>
        <v>0</v>
      </c>
    </row>
    <row r="1271" spans="1:8" x14ac:dyDescent="0.2">
      <c r="A1271" s="6">
        <f t="shared" si="20"/>
        <v>609562</v>
      </c>
      <c r="B1271" s="6">
        <v>8</v>
      </c>
      <c r="C1271" s="112">
        <v>9</v>
      </c>
      <c r="D1271" s="7">
        <v>377</v>
      </c>
      <c r="E1271" s="6" t="s">
        <v>2642</v>
      </c>
      <c r="H1271" s="6">
        <f>IF('Раздел 2.1.2.1'!AH52&gt;='Раздел 2.1.2.1'!AH53,0,1)</f>
        <v>0</v>
      </c>
    </row>
    <row r="1272" spans="1:8" x14ac:dyDescent="0.2">
      <c r="A1272" s="6">
        <f t="shared" si="20"/>
        <v>609562</v>
      </c>
      <c r="B1272" s="6">
        <v>8</v>
      </c>
      <c r="C1272" s="112">
        <v>9</v>
      </c>
      <c r="D1272" s="7">
        <v>378</v>
      </c>
      <c r="E1272" s="6" t="s">
        <v>2648</v>
      </c>
      <c r="H1272" s="6">
        <f>IF('Раздел 2.1.2.1'!AI52&gt;='Раздел 2.1.2.1'!AI53,0,1)</f>
        <v>0</v>
      </c>
    </row>
    <row r="1273" spans="1:8" x14ac:dyDescent="0.2">
      <c r="A1273" s="6">
        <f t="shared" si="20"/>
        <v>609562</v>
      </c>
      <c r="B1273" s="6">
        <v>8</v>
      </c>
      <c r="C1273" s="112">
        <v>9</v>
      </c>
      <c r="D1273" s="7">
        <v>379</v>
      </c>
      <c r="E1273" s="6" t="s">
        <v>2649</v>
      </c>
      <c r="H1273" s="6">
        <f>IF('Раздел 2.1.2.1'!AJ52&gt;='Раздел 2.1.2.1'!AJ53,0,1)</f>
        <v>0</v>
      </c>
    </row>
    <row r="1274" spans="1:8" x14ac:dyDescent="0.2">
      <c r="A1274" s="6">
        <f t="shared" si="20"/>
        <v>609562</v>
      </c>
      <c r="B1274" s="6">
        <v>8</v>
      </c>
      <c r="C1274" s="112">
        <v>9</v>
      </c>
      <c r="D1274" s="7">
        <v>380</v>
      </c>
      <c r="E1274" s="6" t="s">
        <v>2650</v>
      </c>
      <c r="H1274" s="6">
        <f>IF('Раздел 2.1.2.1'!AK52&gt;='Раздел 2.1.2.1'!AK53,0,1)</f>
        <v>0</v>
      </c>
    </row>
    <row r="1275" spans="1:8" x14ac:dyDescent="0.2">
      <c r="A1275" s="6">
        <f t="shared" si="20"/>
        <v>609562</v>
      </c>
      <c r="B1275" s="6">
        <v>8</v>
      </c>
      <c r="C1275" s="112">
        <v>9</v>
      </c>
      <c r="D1275" s="7">
        <v>381</v>
      </c>
      <c r="E1275" s="6" t="s">
        <v>2651</v>
      </c>
      <c r="H1275" s="6">
        <f>IF('Раздел 2.1.2.1'!AL52&gt;='Раздел 2.1.2.1'!AL53,0,1)</f>
        <v>0</v>
      </c>
    </row>
    <row r="1276" spans="1:8" x14ac:dyDescent="0.2">
      <c r="A1276" s="6">
        <f t="shared" si="20"/>
        <v>609562</v>
      </c>
      <c r="B1276" s="6">
        <v>8</v>
      </c>
      <c r="C1276" s="112">
        <v>9</v>
      </c>
      <c r="D1276" s="7">
        <v>382</v>
      </c>
      <c r="E1276" s="6" t="s">
        <v>2652</v>
      </c>
      <c r="H1276" s="6">
        <f>IF('Раздел 2.1.2.1'!AM52&gt;='Раздел 2.1.2.1'!AM53,0,1)</f>
        <v>0</v>
      </c>
    </row>
    <row r="1277" spans="1:8" x14ac:dyDescent="0.2">
      <c r="A1277" s="6">
        <f t="shared" si="20"/>
        <v>609562</v>
      </c>
      <c r="B1277" s="6">
        <v>8</v>
      </c>
      <c r="C1277" s="112">
        <v>9</v>
      </c>
      <c r="D1277" s="7">
        <v>383</v>
      </c>
      <c r="E1277" s="6" t="s">
        <v>2653</v>
      </c>
      <c r="H1277" s="6">
        <f>IF('Раздел 2.1.2.1'!AN52&gt;='Раздел 2.1.2.1'!AN53,0,1)</f>
        <v>0</v>
      </c>
    </row>
    <row r="1278" spans="1:8" x14ac:dyDescent="0.2">
      <c r="A1278" s="6">
        <f t="shared" si="20"/>
        <v>609562</v>
      </c>
      <c r="B1278" s="6">
        <v>8</v>
      </c>
      <c r="C1278" s="112">
        <v>9</v>
      </c>
      <c r="D1278" s="7">
        <v>384</v>
      </c>
      <c r="E1278" s="6" t="s">
        <v>2654</v>
      </c>
      <c r="H1278" s="6">
        <f>IF('Раздел 2.1.2.1'!AO52&gt;='Раздел 2.1.2.1'!AO53,0,1)</f>
        <v>0</v>
      </c>
    </row>
    <row r="1279" spans="1:8" x14ac:dyDescent="0.2">
      <c r="A1279" s="6">
        <f t="shared" si="20"/>
        <v>609562</v>
      </c>
      <c r="B1279" s="6">
        <v>8</v>
      </c>
      <c r="C1279" s="112">
        <v>9</v>
      </c>
      <c r="D1279" s="7">
        <v>385</v>
      </c>
      <c r="E1279" s="6" t="s">
        <v>2655</v>
      </c>
      <c r="H1279" s="6">
        <f>IF('Раздел 2.1.2.1'!AP52&gt;='Раздел 2.1.2.1'!AP53,0,1)</f>
        <v>0</v>
      </c>
    </row>
    <row r="1280" spans="1:8" x14ac:dyDescent="0.2">
      <c r="A1280" s="6">
        <f t="shared" si="20"/>
        <v>609562</v>
      </c>
      <c r="B1280" s="6">
        <v>8</v>
      </c>
      <c r="C1280" s="112">
        <v>9</v>
      </c>
      <c r="D1280" s="7">
        <v>386</v>
      </c>
      <c r="E1280" s="6" t="s">
        <v>2656</v>
      </c>
      <c r="H1280" s="6">
        <f>IF('Раздел 2.1.2.1'!AQ52&gt;='Раздел 2.1.2.1'!AQ53,0,1)</f>
        <v>0</v>
      </c>
    </row>
    <row r="1281" spans="1:8" x14ac:dyDescent="0.2">
      <c r="A1281" s="6">
        <f t="shared" si="20"/>
        <v>609562</v>
      </c>
      <c r="B1281" s="6">
        <v>8</v>
      </c>
      <c r="C1281" s="112">
        <v>9</v>
      </c>
      <c r="D1281" s="7">
        <v>387</v>
      </c>
      <c r="E1281" s="6" t="s">
        <v>2657</v>
      </c>
      <c r="H1281" s="6">
        <f>IF('Раздел 2.1.2.1'!AR52&gt;='Раздел 2.1.2.1'!AR53,0,1)</f>
        <v>0</v>
      </c>
    </row>
    <row r="1282" spans="1:8" x14ac:dyDescent="0.2">
      <c r="A1282" s="6">
        <f t="shared" si="20"/>
        <v>609562</v>
      </c>
      <c r="B1282" s="6">
        <v>8</v>
      </c>
      <c r="C1282" s="112">
        <v>9</v>
      </c>
      <c r="D1282" s="7">
        <v>388</v>
      </c>
      <c r="E1282" s="6" t="s">
        <v>2658</v>
      </c>
      <c r="H1282" s="6">
        <f>IF('Раздел 2.1.2.1'!AS52&gt;='Раздел 2.1.2.1'!AS53,0,1)</f>
        <v>0</v>
      </c>
    </row>
    <row r="1283" spans="1:8" x14ac:dyDescent="0.2">
      <c r="A1283" s="6">
        <f t="shared" si="20"/>
        <v>609562</v>
      </c>
      <c r="B1283" s="6">
        <v>8</v>
      </c>
      <c r="C1283" s="112">
        <v>9</v>
      </c>
      <c r="D1283" s="7">
        <v>389</v>
      </c>
      <c r="E1283" s="6" t="s">
        <v>2659</v>
      </c>
      <c r="H1283" s="6">
        <f>IF('Раздел 2.1.2.1'!AT52&gt;='Раздел 2.1.2.1'!AT53,0,1)</f>
        <v>0</v>
      </c>
    </row>
    <row r="1284" spans="1:8" x14ac:dyDescent="0.2">
      <c r="A1284" s="6">
        <f t="shared" si="20"/>
        <v>609562</v>
      </c>
      <c r="B1284" s="6">
        <v>8</v>
      </c>
      <c r="C1284" s="112">
        <v>9</v>
      </c>
      <c r="D1284" s="7">
        <v>390</v>
      </c>
      <c r="E1284" s="6" t="s">
        <v>2660</v>
      </c>
      <c r="H1284" s="6">
        <f>IF('Раздел 2.1.2.1'!AU52&gt;='Раздел 2.1.2.1'!AU53,0,1)</f>
        <v>0</v>
      </c>
    </row>
    <row r="1285" spans="1:8" x14ac:dyDescent="0.2">
      <c r="A1285" s="6">
        <f t="shared" si="20"/>
        <v>609562</v>
      </c>
      <c r="B1285" s="6">
        <v>8</v>
      </c>
      <c r="C1285" s="112">
        <v>9</v>
      </c>
      <c r="D1285" s="7">
        <v>391</v>
      </c>
      <c r="E1285" s="6" t="s">
        <v>2661</v>
      </c>
      <c r="H1285" s="6">
        <f>IF('Раздел 2.1.2.1'!AV52&gt;='Раздел 2.1.2.1'!AV53,0,1)</f>
        <v>0</v>
      </c>
    </row>
    <row r="1286" spans="1:8" x14ac:dyDescent="0.2">
      <c r="A1286" s="6">
        <f t="shared" si="20"/>
        <v>609562</v>
      </c>
      <c r="B1286" s="6">
        <v>8</v>
      </c>
      <c r="C1286" s="112">
        <v>9</v>
      </c>
      <c r="D1286" s="7">
        <v>392</v>
      </c>
      <c r="E1286" s="6" t="s">
        <v>3461</v>
      </c>
      <c r="H1286" s="6">
        <f>IF('Раздел 2.1.2.1'!AW52&gt;='Раздел 2.1.2.1'!AW53,0,1)</f>
        <v>0</v>
      </c>
    </row>
    <row r="1287" spans="1:8" x14ac:dyDescent="0.2">
      <c r="A1287" s="6">
        <f t="shared" si="20"/>
        <v>609562</v>
      </c>
      <c r="B1287" s="6">
        <v>8</v>
      </c>
      <c r="C1287" s="112">
        <v>9</v>
      </c>
      <c r="D1287" s="7">
        <v>393</v>
      </c>
      <c r="E1287" s="6" t="s">
        <v>3462</v>
      </c>
      <c r="H1287" s="6">
        <f>IF('Раздел 2.1.2.1'!AX52&gt;='Раздел 2.1.2.1'!AX53,0,1)</f>
        <v>0</v>
      </c>
    </row>
    <row r="1288" spans="1:8" x14ac:dyDescent="0.2">
      <c r="A1288" s="6">
        <f t="shared" si="20"/>
        <v>609562</v>
      </c>
      <c r="B1288" s="6">
        <v>8</v>
      </c>
      <c r="C1288" s="112">
        <v>9</v>
      </c>
      <c r="D1288" s="7">
        <v>394</v>
      </c>
      <c r="E1288" s="6" t="s">
        <v>3463</v>
      </c>
      <c r="H1288" s="6">
        <f>IF('Раздел 2.1.2.1'!AY52&gt;='Раздел 2.1.2.1'!AY53,0,1)</f>
        <v>0</v>
      </c>
    </row>
    <row r="1289" spans="1:8" x14ac:dyDescent="0.2">
      <c r="A1289" s="6">
        <f t="shared" si="20"/>
        <v>609562</v>
      </c>
      <c r="B1289" s="6">
        <v>8</v>
      </c>
      <c r="C1289" s="112">
        <v>9</v>
      </c>
      <c r="D1289" s="7">
        <v>395</v>
      </c>
      <c r="E1289" s="6" t="s">
        <v>3475</v>
      </c>
      <c r="H1289" s="6">
        <f>IF('Раздел 2.1.2.1'!AZ52&gt;='Раздел 2.1.2.1'!AZ53,0,1)</f>
        <v>0</v>
      </c>
    </row>
    <row r="1290" spans="1:8" x14ac:dyDescent="0.2">
      <c r="A1290" s="6">
        <f t="shared" si="20"/>
        <v>609562</v>
      </c>
      <c r="B1290" s="6">
        <v>8</v>
      </c>
      <c r="C1290" s="112">
        <v>9</v>
      </c>
      <c r="D1290" s="7">
        <v>396</v>
      </c>
      <c r="E1290" s="6" t="s">
        <v>3476</v>
      </c>
      <c r="H1290" s="6">
        <f>IF('Раздел 2.1.2.1'!BA52&gt;='Раздел 2.1.2.1'!BA53,0,1)</f>
        <v>0</v>
      </c>
    </row>
    <row r="1291" spans="1:8" x14ac:dyDescent="0.2">
      <c r="A1291" s="6">
        <f t="shared" si="20"/>
        <v>609562</v>
      </c>
      <c r="B1291" s="6">
        <v>8</v>
      </c>
      <c r="C1291" s="112">
        <v>9</v>
      </c>
      <c r="D1291" s="7">
        <v>397</v>
      </c>
      <c r="E1291" s="6" t="s">
        <v>3477</v>
      </c>
      <c r="H1291" s="6">
        <f>IF('Раздел 2.1.2.1'!BB52&gt;='Раздел 2.1.2.1'!BB53,0,1)</f>
        <v>0</v>
      </c>
    </row>
    <row r="1292" spans="1:8" x14ac:dyDescent="0.2">
      <c r="A1292" s="6">
        <f t="shared" si="20"/>
        <v>609562</v>
      </c>
      <c r="B1292" s="6">
        <v>8</v>
      </c>
      <c r="C1292" s="112">
        <v>9</v>
      </c>
      <c r="D1292" s="7">
        <v>398</v>
      </c>
      <c r="E1292" s="6" t="s">
        <v>3478</v>
      </c>
      <c r="H1292" s="6">
        <f>IF('Раздел 2.1.2.1'!BC52&gt;='Раздел 2.1.2.1'!BC53,0,1)</f>
        <v>0</v>
      </c>
    </row>
    <row r="1293" spans="1:8" x14ac:dyDescent="0.2">
      <c r="A1293" s="6">
        <f t="shared" si="20"/>
        <v>609562</v>
      </c>
      <c r="B1293" s="6">
        <v>8</v>
      </c>
      <c r="C1293" s="112">
        <v>9</v>
      </c>
      <c r="D1293" s="7">
        <v>399</v>
      </c>
      <c r="E1293" s="6" t="s">
        <v>3479</v>
      </c>
      <c r="H1293" s="6">
        <f>IF('Раздел 2.1.2.1'!BD52&gt;='Раздел 2.1.2.1'!BD53,0,1)</f>
        <v>0</v>
      </c>
    </row>
    <row r="1294" spans="1:8" x14ac:dyDescent="0.2">
      <c r="A1294" s="6">
        <f t="shared" si="20"/>
        <v>609562</v>
      </c>
      <c r="B1294" s="6">
        <v>8</v>
      </c>
      <c r="C1294" s="112">
        <v>9</v>
      </c>
      <c r="D1294" s="7">
        <v>400</v>
      </c>
      <c r="E1294" s="6" t="s">
        <v>3480</v>
      </c>
      <c r="H1294" s="6">
        <f>IF('Раздел 2.1.2.1'!BE52&gt;='Раздел 2.1.2.1'!BE53,0,1)</f>
        <v>0</v>
      </c>
    </row>
    <row r="1295" spans="1:8" x14ac:dyDescent="0.2">
      <c r="A1295" s="6">
        <f t="shared" si="20"/>
        <v>609562</v>
      </c>
      <c r="B1295" s="6">
        <v>8</v>
      </c>
      <c r="C1295" s="112">
        <v>9</v>
      </c>
      <c r="D1295" s="7">
        <v>401</v>
      </c>
      <c r="E1295" s="6" t="s">
        <v>3481</v>
      </c>
      <c r="F1295" s="7"/>
      <c r="G1295" s="7"/>
      <c r="H1295" s="7">
        <f>IF('Раздел 2.1.2.1'!BF52&gt;='Раздел 2.1.2.1'!BF53,0,1)</f>
        <v>0</v>
      </c>
    </row>
    <row r="1296" spans="1:8" x14ac:dyDescent="0.2">
      <c r="A1296" s="6">
        <f t="shared" si="20"/>
        <v>609562</v>
      </c>
      <c r="B1296" s="6">
        <v>8</v>
      </c>
      <c r="C1296" s="112">
        <v>9</v>
      </c>
      <c r="D1296" s="7">
        <v>402</v>
      </c>
      <c r="E1296" s="7" t="s">
        <v>3482</v>
      </c>
      <c r="F1296" s="7"/>
      <c r="G1296" s="7"/>
      <c r="H1296" s="7">
        <f>IF('Раздел 2.1.2.1'!BG52&gt;='Раздел 2.1.2.1'!BG53,0,1)</f>
        <v>0</v>
      </c>
    </row>
    <row r="1297" spans="1:14" x14ac:dyDescent="0.2">
      <c r="A1297" s="6">
        <f t="shared" si="20"/>
        <v>609562</v>
      </c>
      <c r="B1297" s="6">
        <v>8</v>
      </c>
      <c r="C1297" s="112">
        <v>9</v>
      </c>
      <c r="D1297" s="7">
        <v>403</v>
      </c>
      <c r="E1297" s="7" t="s">
        <v>3483</v>
      </c>
      <c r="F1297" s="7"/>
      <c r="G1297" s="7"/>
      <c r="H1297" s="7">
        <f>IF('Раздел 2.1.2.1'!BH52&gt;='Раздел 2.1.2.1'!BH53,0,1)</f>
        <v>0</v>
      </c>
      <c r="N1297" s="7"/>
    </row>
    <row r="1298" spans="1:14" x14ac:dyDescent="0.2">
      <c r="A1298" s="6">
        <f t="shared" si="20"/>
        <v>609562</v>
      </c>
      <c r="B1298" s="6">
        <v>8</v>
      </c>
      <c r="C1298" s="112">
        <v>9</v>
      </c>
      <c r="D1298" s="7">
        <v>404</v>
      </c>
      <c r="E1298" s="7" t="s">
        <v>429</v>
      </c>
      <c r="F1298" s="7"/>
      <c r="G1298" s="7"/>
      <c r="H1298" s="7">
        <f>IF('Раздел 2.1.2.1'!BI52&gt;='Раздел 2.1.2.1'!BI53,0,1)</f>
        <v>0</v>
      </c>
    </row>
    <row r="1299" spans="1:14" x14ac:dyDescent="0.2">
      <c r="A1299" s="6">
        <f t="shared" si="20"/>
        <v>609562</v>
      </c>
      <c r="B1299" s="6">
        <v>8</v>
      </c>
      <c r="C1299" s="112">
        <v>9</v>
      </c>
      <c r="D1299" s="7">
        <v>405</v>
      </c>
      <c r="E1299" s="7" t="s">
        <v>430</v>
      </c>
      <c r="F1299" s="7"/>
      <c r="G1299" s="7"/>
      <c r="H1299" s="7">
        <f>IF('Раздел 2.1.2.1'!BJ52&gt;='Раздел 2.1.2.1'!BJ53,0,1)</f>
        <v>0</v>
      </c>
    </row>
    <row r="1300" spans="1:14" x14ac:dyDescent="0.2">
      <c r="A1300" s="6">
        <f t="shared" si="20"/>
        <v>609562</v>
      </c>
      <c r="B1300" s="6">
        <v>8</v>
      </c>
      <c r="C1300" s="112">
        <v>9</v>
      </c>
      <c r="D1300" s="7">
        <v>406</v>
      </c>
      <c r="E1300" s="7" t="s">
        <v>431</v>
      </c>
      <c r="F1300" s="7"/>
      <c r="G1300" s="7"/>
      <c r="H1300" s="7">
        <f>IF('Раздел 2.1.2.1'!BK52&gt;='Раздел 2.1.2.1'!BK53,0,1)</f>
        <v>0</v>
      </c>
    </row>
    <row r="1301" spans="1:14" x14ac:dyDescent="0.2">
      <c r="A1301" s="6">
        <f t="shared" si="20"/>
        <v>609562</v>
      </c>
      <c r="B1301" s="6">
        <v>8</v>
      </c>
      <c r="C1301" s="112">
        <v>9</v>
      </c>
      <c r="D1301" s="7">
        <v>407</v>
      </c>
      <c r="E1301" s="7" t="s">
        <v>432</v>
      </c>
      <c r="F1301" s="7"/>
      <c r="G1301" s="7"/>
      <c r="H1301" s="7">
        <f>IF('Раздел 2.1.2.1'!BL52&gt;='Раздел 2.1.2.1'!BL53,0,1)</f>
        <v>0</v>
      </c>
    </row>
    <row r="1302" spans="1:14" x14ac:dyDescent="0.2">
      <c r="A1302" s="6">
        <f t="shared" si="20"/>
        <v>609562</v>
      </c>
      <c r="B1302" s="6">
        <v>8</v>
      </c>
      <c r="C1302" s="113">
        <v>9</v>
      </c>
      <c r="D1302" s="7">
        <v>408</v>
      </c>
      <c r="E1302" s="109" t="s">
        <v>433</v>
      </c>
      <c r="F1302" s="109"/>
      <c r="G1302" s="109"/>
      <c r="H1302" s="109">
        <f>IF('Раздел 2.1.2.1'!BM52&gt;='Раздел 2.1.2.1'!BM53,0,1)</f>
        <v>0</v>
      </c>
    </row>
    <row r="1303" spans="1:14" x14ac:dyDescent="0.2">
      <c r="A1303" s="6">
        <f t="shared" si="20"/>
        <v>609562</v>
      </c>
      <c r="B1303" s="6">
        <v>8</v>
      </c>
      <c r="C1303" s="112">
        <v>10</v>
      </c>
      <c r="D1303" s="7">
        <v>409</v>
      </c>
      <c r="E1303" s="112" t="s">
        <v>10459</v>
      </c>
      <c r="H1303" s="6">
        <f>IF('Раздел 2.1.2.1'!P44&gt;='Раздел 2.1.2.1'!P50,0,1)</f>
        <v>0</v>
      </c>
    </row>
    <row r="1304" spans="1:14" x14ac:dyDescent="0.2">
      <c r="A1304" s="6">
        <f t="shared" si="20"/>
        <v>609562</v>
      </c>
      <c r="B1304" s="6">
        <v>8</v>
      </c>
      <c r="C1304" s="112">
        <v>10</v>
      </c>
      <c r="D1304" s="7">
        <v>410</v>
      </c>
      <c r="E1304" s="6" t="s">
        <v>3484</v>
      </c>
      <c r="H1304" s="6">
        <f>IF('Раздел 2.1.2.1'!Q44&gt;='Раздел 2.1.2.1'!Q50,0,1)</f>
        <v>0</v>
      </c>
    </row>
    <row r="1305" spans="1:14" x14ac:dyDescent="0.2">
      <c r="A1305" s="6">
        <f t="shared" si="20"/>
        <v>609562</v>
      </c>
      <c r="B1305" s="6">
        <v>8</v>
      </c>
      <c r="C1305" s="112">
        <v>10</v>
      </c>
      <c r="D1305" s="7">
        <v>411</v>
      </c>
      <c r="E1305" s="6" t="s">
        <v>3485</v>
      </c>
      <c r="H1305" s="6">
        <f>IF('Раздел 2.1.2.1'!R44&gt;='Раздел 2.1.2.1'!R50,0,1)</f>
        <v>0</v>
      </c>
    </row>
    <row r="1306" spans="1:14" x14ac:dyDescent="0.2">
      <c r="A1306" s="6">
        <f t="shared" si="20"/>
        <v>609562</v>
      </c>
      <c r="B1306" s="6">
        <v>8</v>
      </c>
      <c r="C1306" s="112">
        <v>10</v>
      </c>
      <c r="D1306" s="7">
        <v>412</v>
      </c>
      <c r="E1306" s="6" t="s">
        <v>2680</v>
      </c>
      <c r="H1306" s="6">
        <f>IF('Раздел 2.1.2.1'!S44&gt;='Раздел 2.1.2.1'!S50,0,1)</f>
        <v>0</v>
      </c>
    </row>
    <row r="1307" spans="1:14" x14ac:dyDescent="0.2">
      <c r="A1307" s="6">
        <f t="shared" si="20"/>
        <v>609562</v>
      </c>
      <c r="B1307" s="6">
        <v>8</v>
      </c>
      <c r="C1307" s="112">
        <v>10</v>
      </c>
      <c r="D1307" s="7">
        <v>413</v>
      </c>
      <c r="E1307" s="6" t="s">
        <v>2681</v>
      </c>
      <c r="H1307" s="6">
        <f>IF('Раздел 2.1.2.1'!T44&gt;='Раздел 2.1.2.1'!T50,0,1)</f>
        <v>0</v>
      </c>
    </row>
    <row r="1308" spans="1:14" x14ac:dyDescent="0.2">
      <c r="A1308" s="6">
        <f t="shared" si="20"/>
        <v>609562</v>
      </c>
      <c r="B1308" s="6">
        <v>8</v>
      </c>
      <c r="C1308" s="112">
        <v>10</v>
      </c>
      <c r="D1308" s="7">
        <v>414</v>
      </c>
      <c r="E1308" s="6" t="s">
        <v>2682</v>
      </c>
      <c r="H1308" s="6">
        <f>IF('Раздел 2.1.2.1'!U44&gt;='Раздел 2.1.2.1'!U50,0,1)</f>
        <v>0</v>
      </c>
    </row>
    <row r="1309" spans="1:14" x14ac:dyDescent="0.2">
      <c r="A1309" s="6">
        <f t="shared" si="20"/>
        <v>609562</v>
      </c>
      <c r="B1309" s="6">
        <v>8</v>
      </c>
      <c r="C1309" s="112">
        <v>10</v>
      </c>
      <c r="D1309" s="7">
        <v>415</v>
      </c>
      <c r="E1309" s="6" t="s">
        <v>2683</v>
      </c>
      <c r="H1309" s="6">
        <f>IF('Раздел 2.1.2.1'!V44&gt;='Раздел 2.1.2.1'!V50,0,1)</f>
        <v>0</v>
      </c>
    </row>
    <row r="1310" spans="1:14" x14ac:dyDescent="0.2">
      <c r="A1310" s="6">
        <f t="shared" si="20"/>
        <v>609562</v>
      </c>
      <c r="B1310" s="6">
        <v>8</v>
      </c>
      <c r="C1310" s="112">
        <v>10</v>
      </c>
      <c r="D1310" s="7">
        <v>416</v>
      </c>
      <c r="E1310" s="6" t="s">
        <v>2684</v>
      </c>
      <c r="H1310" s="6">
        <f>IF('Раздел 2.1.2.1'!W44&gt;='Раздел 2.1.2.1'!W50,0,1)</f>
        <v>0</v>
      </c>
    </row>
    <row r="1311" spans="1:14" x14ac:dyDescent="0.2">
      <c r="A1311" s="6">
        <f t="shared" si="20"/>
        <v>609562</v>
      </c>
      <c r="B1311" s="6">
        <v>8</v>
      </c>
      <c r="C1311" s="112">
        <v>10</v>
      </c>
      <c r="D1311" s="7">
        <v>417</v>
      </c>
      <c r="E1311" s="6" t="s">
        <v>2685</v>
      </c>
      <c r="H1311" s="6">
        <f>IF('Раздел 2.1.2.1'!X44&gt;='Раздел 2.1.2.1'!X50,0,1)</f>
        <v>0</v>
      </c>
    </row>
    <row r="1312" spans="1:14" x14ac:dyDescent="0.2">
      <c r="A1312" s="6">
        <f t="shared" si="20"/>
        <v>609562</v>
      </c>
      <c r="B1312" s="6">
        <v>8</v>
      </c>
      <c r="C1312" s="112">
        <v>10</v>
      </c>
      <c r="D1312" s="7">
        <v>418</v>
      </c>
      <c r="E1312" s="6" t="s">
        <v>2686</v>
      </c>
      <c r="H1312" s="6">
        <f>IF('Раздел 2.1.2.1'!Y44&gt;='Раздел 2.1.2.1'!Y50,0,1)</f>
        <v>0</v>
      </c>
    </row>
    <row r="1313" spans="1:8" x14ac:dyDescent="0.2">
      <c r="A1313" s="6">
        <f t="shared" si="20"/>
        <v>609562</v>
      </c>
      <c r="B1313" s="6">
        <v>8</v>
      </c>
      <c r="C1313" s="112">
        <v>10</v>
      </c>
      <c r="D1313" s="7">
        <v>419</v>
      </c>
      <c r="E1313" s="6" t="s">
        <v>2687</v>
      </c>
      <c r="H1313" s="6">
        <f>IF('Раздел 2.1.2.1'!Z44&gt;='Раздел 2.1.2.1'!Z50,0,1)</f>
        <v>0</v>
      </c>
    </row>
    <row r="1314" spans="1:8" x14ac:dyDescent="0.2">
      <c r="A1314" s="6">
        <f t="shared" si="20"/>
        <v>609562</v>
      </c>
      <c r="B1314" s="6">
        <v>8</v>
      </c>
      <c r="C1314" s="112">
        <v>10</v>
      </c>
      <c r="D1314" s="7">
        <v>420</v>
      </c>
      <c r="E1314" s="6" t="s">
        <v>2688</v>
      </c>
      <c r="H1314" s="6">
        <f>IF('Раздел 2.1.2.1'!AA44&gt;='Раздел 2.1.2.1'!AA50,0,1)</f>
        <v>0</v>
      </c>
    </row>
    <row r="1315" spans="1:8" x14ac:dyDescent="0.2">
      <c r="A1315" s="6">
        <f t="shared" si="20"/>
        <v>609562</v>
      </c>
      <c r="B1315" s="6">
        <v>8</v>
      </c>
      <c r="C1315" s="112">
        <v>10</v>
      </c>
      <c r="D1315" s="7">
        <v>421</v>
      </c>
      <c r="E1315" s="6" t="s">
        <v>2689</v>
      </c>
      <c r="H1315" s="6">
        <f>IF('Раздел 2.1.2.1'!AB44&gt;='Раздел 2.1.2.1'!AB50,0,1)</f>
        <v>0</v>
      </c>
    </row>
    <row r="1316" spans="1:8" x14ac:dyDescent="0.2">
      <c r="A1316" s="6">
        <f t="shared" si="20"/>
        <v>609562</v>
      </c>
      <c r="B1316" s="6">
        <v>8</v>
      </c>
      <c r="C1316" s="112">
        <v>10</v>
      </c>
      <c r="D1316" s="7">
        <v>422</v>
      </c>
      <c r="E1316" s="6" t="s">
        <v>2690</v>
      </c>
      <c r="H1316" s="6">
        <f>IF('Раздел 2.1.2.1'!AC44&gt;='Раздел 2.1.2.1'!AC50,0,1)</f>
        <v>0</v>
      </c>
    </row>
    <row r="1317" spans="1:8" x14ac:dyDescent="0.2">
      <c r="A1317" s="6">
        <f t="shared" si="20"/>
        <v>609562</v>
      </c>
      <c r="B1317" s="6">
        <v>8</v>
      </c>
      <c r="C1317" s="112">
        <v>10</v>
      </c>
      <c r="D1317" s="7">
        <v>423</v>
      </c>
      <c r="E1317" s="6" t="s">
        <v>2691</v>
      </c>
      <c r="H1317" s="6">
        <f>IF('Раздел 2.1.2.1'!AD44&gt;='Раздел 2.1.2.1'!AD50,0,1)</f>
        <v>0</v>
      </c>
    </row>
    <row r="1318" spans="1:8" x14ac:dyDescent="0.2">
      <c r="A1318" s="6">
        <f t="shared" si="20"/>
        <v>609562</v>
      </c>
      <c r="B1318" s="6">
        <v>8</v>
      </c>
      <c r="C1318" s="112">
        <v>10</v>
      </c>
      <c r="D1318" s="7">
        <v>424</v>
      </c>
      <c r="E1318" s="6" t="s">
        <v>2692</v>
      </c>
      <c r="H1318" s="6">
        <f>IF('Раздел 2.1.2.1'!AE44&gt;='Раздел 2.1.2.1'!AE50,0,1)</f>
        <v>0</v>
      </c>
    </row>
    <row r="1319" spans="1:8" x14ac:dyDescent="0.2">
      <c r="A1319" s="6">
        <f t="shared" si="20"/>
        <v>609562</v>
      </c>
      <c r="B1319" s="6">
        <v>8</v>
      </c>
      <c r="C1319" s="112">
        <v>10</v>
      </c>
      <c r="D1319" s="7">
        <v>425</v>
      </c>
      <c r="E1319" s="6" t="s">
        <v>2693</v>
      </c>
      <c r="H1319" s="6">
        <f>IF('Раздел 2.1.2.1'!AF44&gt;='Раздел 2.1.2.1'!AF50,0,1)</f>
        <v>0</v>
      </c>
    </row>
    <row r="1320" spans="1:8" x14ac:dyDescent="0.2">
      <c r="A1320" s="6">
        <f t="shared" si="20"/>
        <v>609562</v>
      </c>
      <c r="B1320" s="6">
        <v>8</v>
      </c>
      <c r="C1320" s="112">
        <v>10</v>
      </c>
      <c r="D1320" s="7">
        <v>426</v>
      </c>
      <c r="E1320" s="6" t="s">
        <v>2694</v>
      </c>
      <c r="H1320" s="6">
        <f>IF('Раздел 2.1.2.1'!AG44&gt;='Раздел 2.1.2.1'!AG50,0,1)</f>
        <v>0</v>
      </c>
    </row>
    <row r="1321" spans="1:8" x14ac:dyDescent="0.2">
      <c r="A1321" s="6">
        <f t="shared" si="20"/>
        <v>609562</v>
      </c>
      <c r="B1321" s="6">
        <v>8</v>
      </c>
      <c r="C1321" s="112">
        <v>10</v>
      </c>
      <c r="D1321" s="7">
        <v>427</v>
      </c>
      <c r="E1321" s="6" t="s">
        <v>2695</v>
      </c>
      <c r="H1321" s="6">
        <f>IF('Раздел 2.1.2.1'!AH44&gt;='Раздел 2.1.2.1'!AH50,0,1)</f>
        <v>0</v>
      </c>
    </row>
    <row r="1322" spans="1:8" x14ac:dyDescent="0.2">
      <c r="A1322" s="6">
        <f t="shared" ref="A1322:A1385" si="21">P_3</f>
        <v>609562</v>
      </c>
      <c r="B1322" s="6">
        <v>8</v>
      </c>
      <c r="C1322" s="112">
        <v>10</v>
      </c>
      <c r="D1322" s="7">
        <v>428</v>
      </c>
      <c r="E1322" s="6" t="s">
        <v>2696</v>
      </c>
      <c r="H1322" s="6">
        <f>IF('Раздел 2.1.2.1'!AI44&gt;='Раздел 2.1.2.1'!AI50,0,1)</f>
        <v>0</v>
      </c>
    </row>
    <row r="1323" spans="1:8" x14ac:dyDescent="0.2">
      <c r="A1323" s="6">
        <f t="shared" si="21"/>
        <v>609562</v>
      </c>
      <c r="B1323" s="6">
        <v>8</v>
      </c>
      <c r="C1323" s="112">
        <v>10</v>
      </c>
      <c r="D1323" s="7">
        <v>429</v>
      </c>
      <c r="E1323" s="6" t="s">
        <v>2697</v>
      </c>
      <c r="H1323" s="6">
        <f>IF('Раздел 2.1.2.1'!AJ44&gt;='Раздел 2.1.2.1'!AJ50,0,1)</f>
        <v>0</v>
      </c>
    </row>
    <row r="1324" spans="1:8" x14ac:dyDescent="0.2">
      <c r="A1324" s="6">
        <f t="shared" si="21"/>
        <v>609562</v>
      </c>
      <c r="B1324" s="6">
        <v>8</v>
      </c>
      <c r="C1324" s="112">
        <v>10</v>
      </c>
      <c r="D1324" s="7">
        <v>430</v>
      </c>
      <c r="E1324" s="6" t="s">
        <v>2698</v>
      </c>
      <c r="H1324" s="6">
        <f>IF('Раздел 2.1.2.1'!AK44&gt;='Раздел 2.1.2.1'!AK50,0,1)</f>
        <v>0</v>
      </c>
    </row>
    <row r="1325" spans="1:8" x14ac:dyDescent="0.2">
      <c r="A1325" s="6">
        <f t="shared" si="21"/>
        <v>609562</v>
      </c>
      <c r="B1325" s="6">
        <v>8</v>
      </c>
      <c r="C1325" s="112">
        <v>10</v>
      </c>
      <c r="D1325" s="7">
        <v>431</v>
      </c>
      <c r="E1325" s="6" t="s">
        <v>2699</v>
      </c>
      <c r="H1325" s="6">
        <f>IF('Раздел 2.1.2.1'!AL44&gt;='Раздел 2.1.2.1'!AL50,0,1)</f>
        <v>0</v>
      </c>
    </row>
    <row r="1326" spans="1:8" x14ac:dyDescent="0.2">
      <c r="A1326" s="6">
        <f t="shared" si="21"/>
        <v>609562</v>
      </c>
      <c r="B1326" s="6">
        <v>8</v>
      </c>
      <c r="C1326" s="112">
        <v>10</v>
      </c>
      <c r="D1326" s="7">
        <v>432</v>
      </c>
      <c r="E1326" s="6" t="s">
        <v>2700</v>
      </c>
      <c r="H1326" s="6">
        <f>IF('Раздел 2.1.2.1'!AM44&gt;='Раздел 2.1.2.1'!AM50,0,1)</f>
        <v>0</v>
      </c>
    </row>
    <row r="1327" spans="1:8" x14ac:dyDescent="0.2">
      <c r="A1327" s="6">
        <f t="shared" si="21"/>
        <v>609562</v>
      </c>
      <c r="B1327" s="6">
        <v>8</v>
      </c>
      <c r="C1327" s="112">
        <v>10</v>
      </c>
      <c r="D1327" s="7">
        <v>433</v>
      </c>
      <c r="E1327" s="6" t="s">
        <v>2701</v>
      </c>
      <c r="H1327" s="6">
        <f>IF('Раздел 2.1.2.1'!AN44&gt;='Раздел 2.1.2.1'!AN50,0,1)</f>
        <v>0</v>
      </c>
    </row>
    <row r="1328" spans="1:8" x14ac:dyDescent="0.2">
      <c r="A1328" s="6">
        <f t="shared" si="21"/>
        <v>609562</v>
      </c>
      <c r="B1328" s="6">
        <v>8</v>
      </c>
      <c r="C1328" s="112">
        <v>10</v>
      </c>
      <c r="D1328" s="7">
        <v>434</v>
      </c>
      <c r="E1328" s="6" t="s">
        <v>2702</v>
      </c>
      <c r="H1328" s="6">
        <f>IF('Раздел 2.1.2.1'!AO44&gt;='Раздел 2.1.2.1'!AO50,0,1)</f>
        <v>0</v>
      </c>
    </row>
    <row r="1329" spans="1:8" x14ac:dyDescent="0.2">
      <c r="A1329" s="6">
        <f t="shared" si="21"/>
        <v>609562</v>
      </c>
      <c r="B1329" s="6">
        <v>8</v>
      </c>
      <c r="C1329" s="112">
        <v>10</v>
      </c>
      <c r="D1329" s="7">
        <v>435</v>
      </c>
      <c r="E1329" s="6" t="s">
        <v>3506</v>
      </c>
      <c r="H1329" s="6">
        <f>IF('Раздел 2.1.2.1'!AP44&gt;='Раздел 2.1.2.1'!AP50,0,1)</f>
        <v>0</v>
      </c>
    </row>
    <row r="1330" spans="1:8" x14ac:dyDescent="0.2">
      <c r="A1330" s="6">
        <f t="shared" si="21"/>
        <v>609562</v>
      </c>
      <c r="B1330" s="6">
        <v>8</v>
      </c>
      <c r="C1330" s="112">
        <v>10</v>
      </c>
      <c r="D1330" s="7">
        <v>436</v>
      </c>
      <c r="E1330" s="6" t="s">
        <v>1948</v>
      </c>
      <c r="H1330" s="6">
        <f>IF('Раздел 2.1.2.1'!AQ44&gt;='Раздел 2.1.2.1'!AQ50,0,1)</f>
        <v>0</v>
      </c>
    </row>
    <row r="1331" spans="1:8" x14ac:dyDescent="0.2">
      <c r="A1331" s="6">
        <f t="shared" si="21"/>
        <v>609562</v>
      </c>
      <c r="B1331" s="6">
        <v>8</v>
      </c>
      <c r="C1331" s="112">
        <v>10</v>
      </c>
      <c r="D1331" s="7">
        <v>437</v>
      </c>
      <c r="E1331" s="6" t="s">
        <v>1949</v>
      </c>
      <c r="H1331" s="6">
        <f>IF('Раздел 2.1.2.1'!AR44&gt;='Раздел 2.1.2.1'!AR50,0,1)</f>
        <v>0</v>
      </c>
    </row>
    <row r="1332" spans="1:8" x14ac:dyDescent="0.2">
      <c r="A1332" s="6">
        <f t="shared" si="21"/>
        <v>609562</v>
      </c>
      <c r="B1332" s="6">
        <v>8</v>
      </c>
      <c r="C1332" s="112">
        <v>10</v>
      </c>
      <c r="D1332" s="7">
        <v>438</v>
      </c>
      <c r="E1332" s="6" t="s">
        <v>1950</v>
      </c>
      <c r="H1332" s="6">
        <f>IF('Раздел 2.1.2.1'!AS44&gt;='Раздел 2.1.2.1'!AS50,0,1)</f>
        <v>0</v>
      </c>
    </row>
    <row r="1333" spans="1:8" x14ac:dyDescent="0.2">
      <c r="A1333" s="6">
        <f t="shared" si="21"/>
        <v>609562</v>
      </c>
      <c r="B1333" s="6">
        <v>8</v>
      </c>
      <c r="C1333" s="112">
        <v>10</v>
      </c>
      <c r="D1333" s="7">
        <v>439</v>
      </c>
      <c r="E1333" s="6" t="s">
        <v>1951</v>
      </c>
      <c r="H1333" s="6">
        <f>IF('Раздел 2.1.2.1'!AT44&gt;='Раздел 2.1.2.1'!AT50,0,1)</f>
        <v>0</v>
      </c>
    </row>
    <row r="1334" spans="1:8" x14ac:dyDescent="0.2">
      <c r="A1334" s="6">
        <f t="shared" si="21"/>
        <v>609562</v>
      </c>
      <c r="B1334" s="6">
        <v>8</v>
      </c>
      <c r="C1334" s="112">
        <v>10</v>
      </c>
      <c r="D1334" s="7">
        <v>440</v>
      </c>
      <c r="E1334" s="6" t="s">
        <v>1952</v>
      </c>
      <c r="H1334" s="6">
        <f>IF('Раздел 2.1.2.1'!AU44&gt;='Раздел 2.1.2.1'!AU50,0,1)</f>
        <v>0</v>
      </c>
    </row>
    <row r="1335" spans="1:8" x14ac:dyDescent="0.2">
      <c r="A1335" s="6">
        <f t="shared" si="21"/>
        <v>609562</v>
      </c>
      <c r="B1335" s="6">
        <v>8</v>
      </c>
      <c r="C1335" s="112">
        <v>10</v>
      </c>
      <c r="D1335" s="7">
        <v>441</v>
      </c>
      <c r="E1335" s="6" t="s">
        <v>2703</v>
      </c>
      <c r="H1335" s="6">
        <f>IF('Раздел 2.1.2.1'!AV44&gt;='Раздел 2.1.2.1'!AV50,0,1)</f>
        <v>0</v>
      </c>
    </row>
    <row r="1336" spans="1:8" x14ac:dyDescent="0.2">
      <c r="A1336" s="6">
        <f t="shared" si="21"/>
        <v>609562</v>
      </c>
      <c r="B1336" s="6">
        <v>8</v>
      </c>
      <c r="C1336" s="112">
        <v>10</v>
      </c>
      <c r="D1336" s="7">
        <v>442</v>
      </c>
      <c r="E1336" s="6" t="s">
        <v>2704</v>
      </c>
      <c r="H1336" s="6">
        <f>IF('Раздел 2.1.2.1'!AW44&gt;='Раздел 2.1.2.1'!AW50,0,1)</f>
        <v>0</v>
      </c>
    </row>
    <row r="1337" spans="1:8" x14ac:dyDescent="0.2">
      <c r="A1337" s="6">
        <f t="shared" si="21"/>
        <v>609562</v>
      </c>
      <c r="B1337" s="6">
        <v>8</v>
      </c>
      <c r="C1337" s="112">
        <v>10</v>
      </c>
      <c r="D1337" s="7">
        <v>443</v>
      </c>
      <c r="E1337" s="6" t="s">
        <v>2705</v>
      </c>
      <c r="H1337" s="6">
        <f>IF('Раздел 2.1.2.1'!AX44&gt;='Раздел 2.1.2.1'!AX50,0,1)</f>
        <v>0</v>
      </c>
    </row>
    <row r="1338" spans="1:8" x14ac:dyDescent="0.2">
      <c r="A1338" s="6">
        <f t="shared" si="21"/>
        <v>609562</v>
      </c>
      <c r="B1338" s="6">
        <v>8</v>
      </c>
      <c r="C1338" s="112">
        <v>10</v>
      </c>
      <c r="D1338" s="7">
        <v>444</v>
      </c>
      <c r="E1338" s="6" t="s">
        <v>2706</v>
      </c>
      <c r="H1338" s="6">
        <f>IF('Раздел 2.1.2.1'!AY44&gt;='Раздел 2.1.2.1'!AY50,0,1)</f>
        <v>0</v>
      </c>
    </row>
    <row r="1339" spans="1:8" x14ac:dyDescent="0.2">
      <c r="A1339" s="6">
        <f t="shared" si="21"/>
        <v>609562</v>
      </c>
      <c r="B1339" s="6">
        <v>8</v>
      </c>
      <c r="C1339" s="112">
        <v>10</v>
      </c>
      <c r="D1339" s="7">
        <v>445</v>
      </c>
      <c r="E1339" s="6" t="s">
        <v>2707</v>
      </c>
      <c r="H1339" s="6">
        <f>IF('Раздел 2.1.2.1'!AZ44&gt;='Раздел 2.1.2.1'!AZ50,0,1)</f>
        <v>0</v>
      </c>
    </row>
    <row r="1340" spans="1:8" x14ac:dyDescent="0.2">
      <c r="A1340" s="6">
        <f t="shared" si="21"/>
        <v>609562</v>
      </c>
      <c r="B1340" s="6">
        <v>8</v>
      </c>
      <c r="C1340" s="112">
        <v>10</v>
      </c>
      <c r="D1340" s="7">
        <v>446</v>
      </c>
      <c r="E1340" s="6" t="s">
        <v>2708</v>
      </c>
      <c r="H1340" s="6">
        <f>IF('Раздел 2.1.2.1'!BA44&gt;='Раздел 2.1.2.1'!BA50,0,1)</f>
        <v>0</v>
      </c>
    </row>
    <row r="1341" spans="1:8" x14ac:dyDescent="0.2">
      <c r="A1341" s="6">
        <f t="shared" si="21"/>
        <v>609562</v>
      </c>
      <c r="B1341" s="6">
        <v>8</v>
      </c>
      <c r="C1341" s="112">
        <v>10</v>
      </c>
      <c r="D1341" s="7">
        <v>447</v>
      </c>
      <c r="E1341" s="6" t="s">
        <v>2709</v>
      </c>
      <c r="H1341" s="6">
        <f>IF('Раздел 2.1.2.1'!BB44&gt;='Раздел 2.1.2.1'!BB50,0,1)</f>
        <v>0</v>
      </c>
    </row>
    <row r="1342" spans="1:8" x14ac:dyDescent="0.2">
      <c r="A1342" s="6">
        <f t="shared" si="21"/>
        <v>609562</v>
      </c>
      <c r="B1342" s="6">
        <v>8</v>
      </c>
      <c r="C1342" s="112">
        <v>10</v>
      </c>
      <c r="D1342" s="7">
        <v>448</v>
      </c>
      <c r="E1342" s="6" t="s">
        <v>3519</v>
      </c>
      <c r="H1342" s="6">
        <f>IF('Раздел 2.1.2.1'!BC44&gt;='Раздел 2.1.2.1'!BC50,0,1)</f>
        <v>0</v>
      </c>
    </row>
    <row r="1343" spans="1:8" x14ac:dyDescent="0.2">
      <c r="A1343" s="6">
        <f t="shared" si="21"/>
        <v>609562</v>
      </c>
      <c r="B1343" s="6">
        <v>8</v>
      </c>
      <c r="C1343" s="112">
        <v>10</v>
      </c>
      <c r="D1343" s="7">
        <v>449</v>
      </c>
      <c r="E1343" s="6" t="s">
        <v>3520</v>
      </c>
      <c r="H1343" s="6">
        <f>IF('Раздел 2.1.2.1'!BD44&gt;='Раздел 2.1.2.1'!BD50,0,1)</f>
        <v>0</v>
      </c>
    </row>
    <row r="1344" spans="1:8" x14ac:dyDescent="0.2">
      <c r="A1344" s="6">
        <f t="shared" si="21"/>
        <v>609562</v>
      </c>
      <c r="B1344" s="6">
        <v>8</v>
      </c>
      <c r="C1344" s="112">
        <v>10</v>
      </c>
      <c r="D1344" s="7">
        <v>450</v>
      </c>
      <c r="E1344" s="6" t="s">
        <v>2710</v>
      </c>
      <c r="H1344" s="6">
        <f>IF('Раздел 2.1.2.1'!BE44&gt;='Раздел 2.1.2.1'!BE50,0,1)</f>
        <v>0</v>
      </c>
    </row>
    <row r="1345" spans="1:8" x14ac:dyDescent="0.2">
      <c r="A1345" s="6">
        <f t="shared" si="21"/>
        <v>609562</v>
      </c>
      <c r="B1345" s="6">
        <v>8</v>
      </c>
      <c r="C1345" s="112">
        <v>10</v>
      </c>
      <c r="D1345" s="7">
        <v>451</v>
      </c>
      <c r="E1345" s="6" t="s">
        <v>2711</v>
      </c>
      <c r="H1345" s="6">
        <f>IF('Раздел 2.1.2.1'!BF44&gt;='Раздел 2.1.2.1'!BF50,0,1)</f>
        <v>0</v>
      </c>
    </row>
    <row r="1346" spans="1:8" x14ac:dyDescent="0.2">
      <c r="A1346" s="6">
        <f t="shared" si="21"/>
        <v>609562</v>
      </c>
      <c r="B1346" s="6">
        <v>8</v>
      </c>
      <c r="C1346" s="112">
        <v>10</v>
      </c>
      <c r="D1346" s="7">
        <v>452</v>
      </c>
      <c r="E1346" s="6" t="s">
        <v>2712</v>
      </c>
      <c r="F1346" s="7"/>
      <c r="G1346" s="7"/>
      <c r="H1346" s="6">
        <f>IF('Раздел 2.1.2.1'!BG44&gt;='Раздел 2.1.2.1'!BG50,0,1)</f>
        <v>0</v>
      </c>
    </row>
    <row r="1347" spans="1:8" x14ac:dyDescent="0.2">
      <c r="A1347" s="6">
        <f t="shared" si="21"/>
        <v>609562</v>
      </c>
      <c r="B1347" s="6">
        <v>8</v>
      </c>
      <c r="C1347" s="113">
        <v>10</v>
      </c>
      <c r="D1347" s="7">
        <v>453</v>
      </c>
      <c r="E1347" s="109" t="s">
        <v>2713</v>
      </c>
      <c r="F1347" s="109"/>
      <c r="G1347" s="109"/>
      <c r="H1347" s="109">
        <f>IF('Раздел 2.1.2.1'!BH44&gt;='Раздел 2.1.2.1'!BH50,0,1)</f>
        <v>0</v>
      </c>
    </row>
    <row r="1348" spans="1:8" x14ac:dyDescent="0.2">
      <c r="A1348" s="6">
        <f t="shared" si="21"/>
        <v>609562</v>
      </c>
      <c r="B1348" s="6">
        <v>8</v>
      </c>
      <c r="C1348" s="112">
        <v>11</v>
      </c>
      <c r="D1348" s="7">
        <v>454</v>
      </c>
      <c r="E1348" s="112" t="s">
        <v>11102</v>
      </c>
      <c r="H1348" s="6">
        <f>IF('Раздел 2.1.2.1'!P44&gt;='Раздел 2.1.2.1'!P51,0,1)</f>
        <v>0</v>
      </c>
    </row>
    <row r="1349" spans="1:8" x14ac:dyDescent="0.2">
      <c r="A1349" s="6">
        <f t="shared" si="21"/>
        <v>609562</v>
      </c>
      <c r="B1349" s="6">
        <v>8</v>
      </c>
      <c r="C1349" s="112">
        <v>11</v>
      </c>
      <c r="D1349" s="7">
        <v>455</v>
      </c>
      <c r="E1349" s="6" t="s">
        <v>2714</v>
      </c>
      <c r="H1349" s="6">
        <f>IF('Раздел 2.1.2.1'!Q44&gt;='Раздел 2.1.2.1'!Q51,0,1)</f>
        <v>0</v>
      </c>
    </row>
    <row r="1350" spans="1:8" x14ac:dyDescent="0.2">
      <c r="A1350" s="6">
        <f t="shared" si="21"/>
        <v>609562</v>
      </c>
      <c r="B1350" s="6">
        <v>8</v>
      </c>
      <c r="C1350" s="112">
        <v>11</v>
      </c>
      <c r="D1350" s="7">
        <v>456</v>
      </c>
      <c r="E1350" s="6" t="s">
        <v>2715</v>
      </c>
      <c r="H1350" s="6">
        <f>IF('Раздел 2.1.2.1'!R44&gt;='Раздел 2.1.2.1'!R51,0,1)</f>
        <v>0</v>
      </c>
    </row>
    <row r="1351" spans="1:8" x14ac:dyDescent="0.2">
      <c r="A1351" s="6">
        <f t="shared" si="21"/>
        <v>609562</v>
      </c>
      <c r="B1351" s="6">
        <v>8</v>
      </c>
      <c r="C1351" s="112">
        <v>11</v>
      </c>
      <c r="D1351" s="7">
        <v>457</v>
      </c>
      <c r="E1351" s="6" t="s">
        <v>2716</v>
      </c>
      <c r="H1351" s="6">
        <f>IF('Раздел 2.1.2.1'!S44&gt;='Раздел 2.1.2.1'!S51,0,1)</f>
        <v>0</v>
      </c>
    </row>
    <row r="1352" spans="1:8" x14ac:dyDescent="0.2">
      <c r="A1352" s="6">
        <f t="shared" si="21"/>
        <v>609562</v>
      </c>
      <c r="B1352" s="6">
        <v>8</v>
      </c>
      <c r="C1352" s="112">
        <v>11</v>
      </c>
      <c r="D1352" s="7">
        <v>458</v>
      </c>
      <c r="E1352" s="6" t="s">
        <v>2717</v>
      </c>
      <c r="H1352" s="6">
        <f>IF('Раздел 2.1.2.1'!T44&gt;='Раздел 2.1.2.1'!T51,0,1)</f>
        <v>0</v>
      </c>
    </row>
    <row r="1353" spans="1:8" x14ac:dyDescent="0.2">
      <c r="A1353" s="6">
        <f t="shared" si="21"/>
        <v>609562</v>
      </c>
      <c r="B1353" s="6">
        <v>8</v>
      </c>
      <c r="C1353" s="112">
        <v>11</v>
      </c>
      <c r="D1353" s="7">
        <v>459</v>
      </c>
      <c r="E1353" s="6" t="s">
        <v>2718</v>
      </c>
      <c r="H1353" s="6">
        <f>IF('Раздел 2.1.2.1'!U44&gt;='Раздел 2.1.2.1'!U51,0,1)</f>
        <v>0</v>
      </c>
    </row>
    <row r="1354" spans="1:8" x14ac:dyDescent="0.2">
      <c r="A1354" s="6">
        <f t="shared" si="21"/>
        <v>609562</v>
      </c>
      <c r="B1354" s="6">
        <v>8</v>
      </c>
      <c r="C1354" s="112">
        <v>11</v>
      </c>
      <c r="D1354" s="7">
        <v>460</v>
      </c>
      <c r="E1354" s="6" t="s">
        <v>2719</v>
      </c>
      <c r="H1354" s="6">
        <f>IF('Раздел 2.1.2.1'!V44&gt;='Раздел 2.1.2.1'!V51,0,1)</f>
        <v>0</v>
      </c>
    </row>
    <row r="1355" spans="1:8" x14ac:dyDescent="0.2">
      <c r="A1355" s="6">
        <f t="shared" si="21"/>
        <v>609562</v>
      </c>
      <c r="B1355" s="6">
        <v>8</v>
      </c>
      <c r="C1355" s="112">
        <v>11</v>
      </c>
      <c r="D1355" s="7">
        <v>461</v>
      </c>
      <c r="E1355" s="6" t="s">
        <v>2720</v>
      </c>
      <c r="H1355" s="6">
        <f>IF('Раздел 2.1.2.1'!W44&gt;='Раздел 2.1.2.1'!W51,0,1)</f>
        <v>0</v>
      </c>
    </row>
    <row r="1356" spans="1:8" x14ac:dyDescent="0.2">
      <c r="A1356" s="6">
        <f t="shared" si="21"/>
        <v>609562</v>
      </c>
      <c r="B1356" s="6">
        <v>8</v>
      </c>
      <c r="C1356" s="112">
        <v>11</v>
      </c>
      <c r="D1356" s="7">
        <v>462</v>
      </c>
      <c r="E1356" s="6" t="s">
        <v>2721</v>
      </c>
      <c r="H1356" s="6">
        <f>IF('Раздел 2.1.2.1'!X44&gt;='Раздел 2.1.2.1'!X51,0,1)</f>
        <v>0</v>
      </c>
    </row>
    <row r="1357" spans="1:8" x14ac:dyDescent="0.2">
      <c r="A1357" s="6">
        <f t="shared" si="21"/>
        <v>609562</v>
      </c>
      <c r="B1357" s="6">
        <v>8</v>
      </c>
      <c r="C1357" s="112">
        <v>11</v>
      </c>
      <c r="D1357" s="7">
        <v>463</v>
      </c>
      <c r="E1357" s="6" t="s">
        <v>2722</v>
      </c>
      <c r="H1357" s="6">
        <f>IF('Раздел 2.1.2.1'!Y44&gt;='Раздел 2.1.2.1'!Y51,0,1)</f>
        <v>0</v>
      </c>
    </row>
    <row r="1358" spans="1:8" x14ac:dyDescent="0.2">
      <c r="A1358" s="6">
        <f t="shared" si="21"/>
        <v>609562</v>
      </c>
      <c r="B1358" s="6">
        <v>8</v>
      </c>
      <c r="C1358" s="112">
        <v>11</v>
      </c>
      <c r="D1358" s="7">
        <v>464</v>
      </c>
      <c r="E1358" s="6" t="s">
        <v>2723</v>
      </c>
      <c r="H1358" s="6">
        <f>IF('Раздел 2.1.2.1'!Z44&gt;='Раздел 2.1.2.1'!Z51,0,1)</f>
        <v>0</v>
      </c>
    </row>
    <row r="1359" spans="1:8" x14ac:dyDescent="0.2">
      <c r="A1359" s="6">
        <f t="shared" si="21"/>
        <v>609562</v>
      </c>
      <c r="B1359" s="6">
        <v>8</v>
      </c>
      <c r="C1359" s="112">
        <v>11</v>
      </c>
      <c r="D1359" s="7">
        <v>465</v>
      </c>
      <c r="E1359" s="6" t="s">
        <v>2724</v>
      </c>
      <c r="H1359" s="6">
        <f>IF('Раздел 2.1.2.1'!AA44&gt;='Раздел 2.1.2.1'!AA51,0,1)</f>
        <v>0</v>
      </c>
    </row>
    <row r="1360" spans="1:8" x14ac:dyDescent="0.2">
      <c r="A1360" s="6">
        <f t="shared" si="21"/>
        <v>609562</v>
      </c>
      <c r="B1360" s="6">
        <v>8</v>
      </c>
      <c r="C1360" s="112">
        <v>11</v>
      </c>
      <c r="D1360" s="7">
        <v>466</v>
      </c>
      <c r="E1360" s="6" t="s">
        <v>1981</v>
      </c>
      <c r="H1360" s="6">
        <f>IF('Раздел 2.1.2.1'!AB44&gt;='Раздел 2.1.2.1'!AB51,0,1)</f>
        <v>0</v>
      </c>
    </row>
    <row r="1361" spans="1:8" x14ac:dyDescent="0.2">
      <c r="A1361" s="6">
        <f t="shared" si="21"/>
        <v>609562</v>
      </c>
      <c r="B1361" s="6">
        <v>8</v>
      </c>
      <c r="C1361" s="112">
        <v>11</v>
      </c>
      <c r="D1361" s="7">
        <v>467</v>
      </c>
      <c r="E1361" s="6" t="s">
        <v>1982</v>
      </c>
      <c r="H1361" s="6">
        <f>IF('Раздел 2.1.2.1'!AC44&gt;='Раздел 2.1.2.1'!AC51,0,1)</f>
        <v>0</v>
      </c>
    </row>
    <row r="1362" spans="1:8" x14ac:dyDescent="0.2">
      <c r="A1362" s="6">
        <f t="shared" si="21"/>
        <v>609562</v>
      </c>
      <c r="B1362" s="6">
        <v>8</v>
      </c>
      <c r="C1362" s="112">
        <v>11</v>
      </c>
      <c r="D1362" s="7">
        <v>468</v>
      </c>
      <c r="E1362" s="6" t="s">
        <v>1983</v>
      </c>
      <c r="H1362" s="6">
        <f>IF('Раздел 2.1.2.1'!AD44&gt;='Раздел 2.1.2.1'!AD51,0,1)</f>
        <v>0</v>
      </c>
    </row>
    <row r="1363" spans="1:8" x14ac:dyDescent="0.2">
      <c r="A1363" s="6">
        <f t="shared" si="21"/>
        <v>609562</v>
      </c>
      <c r="B1363" s="6">
        <v>8</v>
      </c>
      <c r="C1363" s="112">
        <v>11</v>
      </c>
      <c r="D1363" s="7">
        <v>469</v>
      </c>
      <c r="E1363" s="6" t="s">
        <v>2733</v>
      </c>
      <c r="H1363" s="6">
        <f>IF('Раздел 2.1.2.1'!AE44&gt;='Раздел 2.1.2.1'!AE51,0,1)</f>
        <v>0</v>
      </c>
    </row>
    <row r="1364" spans="1:8" x14ac:dyDescent="0.2">
      <c r="A1364" s="6">
        <f t="shared" si="21"/>
        <v>609562</v>
      </c>
      <c r="B1364" s="6">
        <v>8</v>
      </c>
      <c r="C1364" s="112">
        <v>11</v>
      </c>
      <c r="D1364" s="7">
        <v>470</v>
      </c>
      <c r="E1364" s="6" t="s">
        <v>2734</v>
      </c>
      <c r="H1364" s="6">
        <f>IF('Раздел 2.1.2.1'!AF44&gt;='Раздел 2.1.2.1'!AF51,0,1)</f>
        <v>0</v>
      </c>
    </row>
    <row r="1365" spans="1:8" x14ac:dyDescent="0.2">
      <c r="A1365" s="6">
        <f t="shared" si="21"/>
        <v>609562</v>
      </c>
      <c r="B1365" s="6">
        <v>8</v>
      </c>
      <c r="C1365" s="112">
        <v>11</v>
      </c>
      <c r="D1365" s="7">
        <v>471</v>
      </c>
      <c r="E1365" s="6" t="s">
        <v>2735</v>
      </c>
      <c r="H1365" s="6">
        <f>IF('Раздел 2.1.2.1'!AG44&gt;='Раздел 2.1.2.1'!AG51,0,1)</f>
        <v>0</v>
      </c>
    </row>
    <row r="1366" spans="1:8" x14ac:dyDescent="0.2">
      <c r="A1366" s="6">
        <f t="shared" si="21"/>
        <v>609562</v>
      </c>
      <c r="B1366" s="6">
        <v>8</v>
      </c>
      <c r="C1366" s="112">
        <v>11</v>
      </c>
      <c r="D1366" s="7">
        <v>472</v>
      </c>
      <c r="E1366" s="6" t="s">
        <v>2736</v>
      </c>
      <c r="H1366" s="6">
        <f>IF('Раздел 2.1.2.1'!AH44&gt;='Раздел 2.1.2.1'!AH51,0,1)</f>
        <v>0</v>
      </c>
    </row>
    <row r="1367" spans="1:8" x14ac:dyDescent="0.2">
      <c r="A1367" s="6">
        <f t="shared" si="21"/>
        <v>609562</v>
      </c>
      <c r="B1367" s="6">
        <v>8</v>
      </c>
      <c r="C1367" s="112">
        <v>11</v>
      </c>
      <c r="D1367" s="7">
        <v>473</v>
      </c>
      <c r="E1367" s="6" t="s">
        <v>1230</v>
      </c>
      <c r="H1367" s="6">
        <f>IF('Раздел 2.1.2.1'!AI44&gt;='Раздел 2.1.2.1'!AI51,0,1)</f>
        <v>0</v>
      </c>
    </row>
    <row r="1368" spans="1:8" x14ac:dyDescent="0.2">
      <c r="A1368" s="6">
        <f t="shared" si="21"/>
        <v>609562</v>
      </c>
      <c r="B1368" s="6">
        <v>8</v>
      </c>
      <c r="C1368" s="112">
        <v>11</v>
      </c>
      <c r="D1368" s="7">
        <v>474</v>
      </c>
      <c r="E1368" s="6" t="s">
        <v>1984</v>
      </c>
      <c r="H1368" s="6">
        <f>IF('Раздел 2.1.2.1'!AJ44&gt;='Раздел 2.1.2.1'!AJ51,0,1)</f>
        <v>0</v>
      </c>
    </row>
    <row r="1369" spans="1:8" x14ac:dyDescent="0.2">
      <c r="A1369" s="6">
        <f t="shared" si="21"/>
        <v>609562</v>
      </c>
      <c r="B1369" s="6">
        <v>8</v>
      </c>
      <c r="C1369" s="112">
        <v>11</v>
      </c>
      <c r="D1369" s="7">
        <v>475</v>
      </c>
      <c r="E1369" s="6" t="s">
        <v>1985</v>
      </c>
      <c r="H1369" s="6">
        <f>IF('Раздел 2.1.2.1'!AK44&gt;='Раздел 2.1.2.1'!AK51,0,1)</f>
        <v>0</v>
      </c>
    </row>
    <row r="1370" spans="1:8" x14ac:dyDescent="0.2">
      <c r="A1370" s="6">
        <f t="shared" si="21"/>
        <v>609562</v>
      </c>
      <c r="B1370" s="6">
        <v>8</v>
      </c>
      <c r="C1370" s="112">
        <v>11</v>
      </c>
      <c r="D1370" s="7">
        <v>476</v>
      </c>
      <c r="E1370" s="6" t="s">
        <v>1986</v>
      </c>
      <c r="H1370" s="6">
        <f>IF('Раздел 2.1.2.1'!AL44&gt;='Раздел 2.1.2.1'!AL51,0,1)</f>
        <v>0</v>
      </c>
    </row>
    <row r="1371" spans="1:8" x14ac:dyDescent="0.2">
      <c r="A1371" s="6">
        <f t="shared" si="21"/>
        <v>609562</v>
      </c>
      <c r="B1371" s="6">
        <v>8</v>
      </c>
      <c r="C1371" s="112">
        <v>11</v>
      </c>
      <c r="D1371" s="7">
        <v>477</v>
      </c>
      <c r="E1371" s="6" t="s">
        <v>1987</v>
      </c>
      <c r="H1371" s="6">
        <f>IF('Раздел 2.1.2.1'!AM44&gt;='Раздел 2.1.2.1'!AM51,0,1)</f>
        <v>0</v>
      </c>
    </row>
    <row r="1372" spans="1:8" x14ac:dyDescent="0.2">
      <c r="A1372" s="6">
        <f t="shared" si="21"/>
        <v>609562</v>
      </c>
      <c r="B1372" s="6">
        <v>8</v>
      </c>
      <c r="C1372" s="112">
        <v>11</v>
      </c>
      <c r="D1372" s="7">
        <v>478</v>
      </c>
      <c r="E1372" s="6" t="s">
        <v>1988</v>
      </c>
      <c r="H1372" s="6">
        <f>IF('Раздел 2.1.2.1'!AN44&gt;='Раздел 2.1.2.1'!AN51,0,1)</f>
        <v>0</v>
      </c>
    </row>
    <row r="1373" spans="1:8" x14ac:dyDescent="0.2">
      <c r="A1373" s="6">
        <f t="shared" si="21"/>
        <v>609562</v>
      </c>
      <c r="B1373" s="6">
        <v>8</v>
      </c>
      <c r="C1373" s="112">
        <v>11</v>
      </c>
      <c r="D1373" s="7">
        <v>479</v>
      </c>
      <c r="E1373" s="6" t="s">
        <v>1989</v>
      </c>
      <c r="H1373" s="6">
        <f>IF('Раздел 2.1.2.1'!AO44&gt;='Раздел 2.1.2.1'!AO51,0,1)</f>
        <v>0</v>
      </c>
    </row>
    <row r="1374" spans="1:8" x14ac:dyDescent="0.2">
      <c r="A1374" s="6">
        <f t="shared" si="21"/>
        <v>609562</v>
      </c>
      <c r="B1374" s="6">
        <v>8</v>
      </c>
      <c r="C1374" s="112">
        <v>11</v>
      </c>
      <c r="D1374" s="7">
        <v>480</v>
      </c>
      <c r="E1374" s="6" t="s">
        <v>1990</v>
      </c>
      <c r="H1374" s="6">
        <f>IF('Раздел 2.1.2.1'!AP44&gt;='Раздел 2.1.2.1'!AP51,0,1)</f>
        <v>0</v>
      </c>
    </row>
    <row r="1375" spans="1:8" x14ac:dyDescent="0.2">
      <c r="A1375" s="6">
        <f t="shared" si="21"/>
        <v>609562</v>
      </c>
      <c r="B1375" s="6">
        <v>8</v>
      </c>
      <c r="C1375" s="112">
        <v>11</v>
      </c>
      <c r="D1375" s="7">
        <v>481</v>
      </c>
      <c r="E1375" s="6" t="s">
        <v>1991</v>
      </c>
      <c r="H1375" s="6">
        <f>IF('Раздел 2.1.2.1'!AQ44&gt;='Раздел 2.1.2.1'!AQ51,0,1)</f>
        <v>0</v>
      </c>
    </row>
    <row r="1376" spans="1:8" x14ac:dyDescent="0.2">
      <c r="A1376" s="6">
        <f t="shared" si="21"/>
        <v>609562</v>
      </c>
      <c r="B1376" s="6">
        <v>8</v>
      </c>
      <c r="C1376" s="112">
        <v>11</v>
      </c>
      <c r="D1376" s="7">
        <v>482</v>
      </c>
      <c r="E1376" s="6" t="s">
        <v>1992</v>
      </c>
      <c r="H1376" s="6">
        <f>IF('Раздел 2.1.2.1'!AR44&gt;='Раздел 2.1.2.1'!AR51,0,1)</f>
        <v>0</v>
      </c>
    </row>
    <row r="1377" spans="1:8" x14ac:dyDescent="0.2">
      <c r="A1377" s="6">
        <f t="shared" si="21"/>
        <v>609562</v>
      </c>
      <c r="B1377" s="6">
        <v>8</v>
      </c>
      <c r="C1377" s="112">
        <v>11</v>
      </c>
      <c r="D1377" s="7">
        <v>483</v>
      </c>
      <c r="E1377" s="6" t="s">
        <v>1993</v>
      </c>
      <c r="H1377" s="6">
        <f>IF('Раздел 2.1.2.1'!AS44&gt;='Раздел 2.1.2.1'!AS51,0,1)</f>
        <v>0</v>
      </c>
    </row>
    <row r="1378" spans="1:8" x14ac:dyDescent="0.2">
      <c r="A1378" s="6">
        <f t="shared" si="21"/>
        <v>609562</v>
      </c>
      <c r="B1378" s="6">
        <v>8</v>
      </c>
      <c r="C1378" s="112">
        <v>11</v>
      </c>
      <c r="D1378" s="7">
        <v>484</v>
      </c>
      <c r="E1378" s="6" t="s">
        <v>1994</v>
      </c>
      <c r="H1378" s="6">
        <f>IF('Раздел 2.1.2.1'!AT44&gt;='Раздел 2.1.2.1'!AT51,0,1)</f>
        <v>0</v>
      </c>
    </row>
    <row r="1379" spans="1:8" x14ac:dyDescent="0.2">
      <c r="A1379" s="6">
        <f t="shared" si="21"/>
        <v>609562</v>
      </c>
      <c r="B1379" s="6">
        <v>8</v>
      </c>
      <c r="C1379" s="112">
        <v>11</v>
      </c>
      <c r="D1379" s="7">
        <v>485</v>
      </c>
      <c r="E1379" s="6" t="s">
        <v>1995</v>
      </c>
      <c r="H1379" s="6">
        <f>IF('Раздел 2.1.2.1'!AU44&gt;='Раздел 2.1.2.1'!AU51,0,1)</f>
        <v>0</v>
      </c>
    </row>
    <row r="1380" spans="1:8" x14ac:dyDescent="0.2">
      <c r="A1380" s="6">
        <f t="shared" si="21"/>
        <v>609562</v>
      </c>
      <c r="B1380" s="6">
        <v>8</v>
      </c>
      <c r="C1380" s="112">
        <v>11</v>
      </c>
      <c r="D1380" s="7">
        <v>486</v>
      </c>
      <c r="E1380" s="6" t="s">
        <v>1996</v>
      </c>
      <c r="H1380" s="6">
        <f>IF('Раздел 2.1.2.1'!AV44&gt;='Раздел 2.1.2.1'!AV51,0,1)</f>
        <v>0</v>
      </c>
    </row>
    <row r="1381" spans="1:8" x14ac:dyDescent="0.2">
      <c r="A1381" s="6">
        <f t="shared" si="21"/>
        <v>609562</v>
      </c>
      <c r="B1381" s="6">
        <v>8</v>
      </c>
      <c r="C1381" s="112">
        <v>11</v>
      </c>
      <c r="D1381" s="7">
        <v>487</v>
      </c>
      <c r="E1381" s="6" t="s">
        <v>1997</v>
      </c>
      <c r="H1381" s="6">
        <f>IF('Раздел 2.1.2.1'!AW44&gt;='Раздел 2.1.2.1'!AW51,0,1)</f>
        <v>0</v>
      </c>
    </row>
    <row r="1382" spans="1:8" x14ac:dyDescent="0.2">
      <c r="A1382" s="6">
        <f t="shared" si="21"/>
        <v>609562</v>
      </c>
      <c r="B1382" s="6">
        <v>8</v>
      </c>
      <c r="C1382" s="112">
        <v>11</v>
      </c>
      <c r="D1382" s="7">
        <v>488</v>
      </c>
      <c r="E1382" s="6" t="s">
        <v>2743</v>
      </c>
      <c r="H1382" s="6">
        <f>IF('Раздел 2.1.2.1'!AX44&gt;='Раздел 2.1.2.1'!AX51,0,1)</f>
        <v>0</v>
      </c>
    </row>
    <row r="1383" spans="1:8" x14ac:dyDescent="0.2">
      <c r="A1383" s="6">
        <f t="shared" si="21"/>
        <v>609562</v>
      </c>
      <c r="B1383" s="6">
        <v>8</v>
      </c>
      <c r="C1383" s="112">
        <v>11</v>
      </c>
      <c r="D1383" s="7">
        <v>489</v>
      </c>
      <c r="E1383" s="6" t="s">
        <v>2744</v>
      </c>
      <c r="H1383" s="6">
        <f>IF('Раздел 2.1.2.1'!AY44&gt;='Раздел 2.1.2.1'!AY51,0,1)</f>
        <v>0</v>
      </c>
    </row>
    <row r="1384" spans="1:8" x14ac:dyDescent="0.2">
      <c r="A1384" s="6">
        <f t="shared" si="21"/>
        <v>609562</v>
      </c>
      <c r="B1384" s="6">
        <v>8</v>
      </c>
      <c r="C1384" s="112">
        <v>11</v>
      </c>
      <c r="D1384" s="7">
        <v>490</v>
      </c>
      <c r="E1384" s="6" t="s">
        <v>2745</v>
      </c>
      <c r="H1384" s="6">
        <f>IF('Раздел 2.1.2.1'!AZ44&gt;='Раздел 2.1.2.1'!AZ51,0,1)</f>
        <v>0</v>
      </c>
    </row>
    <row r="1385" spans="1:8" x14ac:dyDescent="0.2">
      <c r="A1385" s="6">
        <f t="shared" si="21"/>
        <v>609562</v>
      </c>
      <c r="B1385" s="6">
        <v>8</v>
      </c>
      <c r="C1385" s="112">
        <v>11</v>
      </c>
      <c r="D1385" s="7">
        <v>491</v>
      </c>
      <c r="E1385" s="6" t="s">
        <v>2746</v>
      </c>
      <c r="H1385" s="6">
        <f>IF('Раздел 2.1.2.1'!BA44&gt;='Раздел 2.1.2.1'!BA51,0,1)</f>
        <v>0</v>
      </c>
    </row>
    <row r="1386" spans="1:8" x14ac:dyDescent="0.2">
      <c r="A1386" s="6">
        <f t="shared" ref="A1386:A1454" si="22">P_3</f>
        <v>609562</v>
      </c>
      <c r="B1386" s="6">
        <v>8</v>
      </c>
      <c r="C1386" s="112">
        <v>11</v>
      </c>
      <c r="D1386" s="7">
        <v>492</v>
      </c>
      <c r="E1386" s="6" t="s">
        <v>2747</v>
      </c>
      <c r="H1386" s="6">
        <f>IF('Раздел 2.1.2.1'!BB44&gt;='Раздел 2.1.2.1'!BB51,0,1)</f>
        <v>0</v>
      </c>
    </row>
    <row r="1387" spans="1:8" x14ac:dyDescent="0.2">
      <c r="A1387" s="6">
        <f t="shared" si="22"/>
        <v>609562</v>
      </c>
      <c r="B1387" s="6">
        <v>8</v>
      </c>
      <c r="C1387" s="112">
        <v>11</v>
      </c>
      <c r="D1387" s="7">
        <v>493</v>
      </c>
      <c r="E1387" s="6" t="s">
        <v>2748</v>
      </c>
      <c r="H1387" s="6">
        <f>IF('Раздел 2.1.2.1'!BC44&gt;='Раздел 2.1.2.1'!BC51,0,1)</f>
        <v>0</v>
      </c>
    </row>
    <row r="1388" spans="1:8" x14ac:dyDescent="0.2">
      <c r="A1388" s="6">
        <f t="shared" si="22"/>
        <v>609562</v>
      </c>
      <c r="B1388" s="6">
        <v>8</v>
      </c>
      <c r="C1388" s="112">
        <v>11</v>
      </c>
      <c r="D1388" s="7">
        <v>494</v>
      </c>
      <c r="E1388" s="6" t="s">
        <v>2749</v>
      </c>
      <c r="H1388" s="6">
        <f>IF('Раздел 2.1.2.1'!BD44&gt;='Раздел 2.1.2.1'!BD51,0,1)</f>
        <v>0</v>
      </c>
    </row>
    <row r="1389" spans="1:8" x14ac:dyDescent="0.2">
      <c r="A1389" s="6">
        <f t="shared" si="22"/>
        <v>609562</v>
      </c>
      <c r="B1389" s="6">
        <v>8</v>
      </c>
      <c r="C1389" s="112">
        <v>11</v>
      </c>
      <c r="D1389" s="7">
        <v>495</v>
      </c>
      <c r="E1389" s="6" t="s">
        <v>2750</v>
      </c>
      <c r="H1389" s="6">
        <f>IF('Раздел 2.1.2.1'!BE44&gt;='Раздел 2.1.2.1'!BE51,0,1)</f>
        <v>0</v>
      </c>
    </row>
    <row r="1390" spans="1:8" x14ac:dyDescent="0.2">
      <c r="A1390" s="6">
        <f t="shared" si="22"/>
        <v>609562</v>
      </c>
      <c r="B1390" s="6">
        <v>8</v>
      </c>
      <c r="C1390" s="112">
        <v>11</v>
      </c>
      <c r="D1390" s="7">
        <v>496</v>
      </c>
      <c r="E1390" s="6" t="s">
        <v>2751</v>
      </c>
      <c r="H1390" s="6">
        <f>IF('Раздел 2.1.2.1'!BF44&gt;='Раздел 2.1.2.1'!BF51,0,1)</f>
        <v>0</v>
      </c>
    </row>
    <row r="1391" spans="1:8" x14ac:dyDescent="0.2">
      <c r="A1391" s="6">
        <f t="shared" si="22"/>
        <v>609562</v>
      </c>
      <c r="B1391" s="6">
        <v>8</v>
      </c>
      <c r="C1391" s="112">
        <v>11</v>
      </c>
      <c r="D1391" s="7">
        <v>497</v>
      </c>
      <c r="E1391" s="6" t="s">
        <v>2760</v>
      </c>
      <c r="H1391" s="6">
        <f>IF('Раздел 2.1.2.1'!BG44&gt;='Раздел 2.1.2.1'!BG51,0,1)</f>
        <v>0</v>
      </c>
    </row>
    <row r="1392" spans="1:8" x14ac:dyDescent="0.2">
      <c r="A1392" s="6">
        <f t="shared" si="22"/>
        <v>609562</v>
      </c>
      <c r="B1392" s="6">
        <v>8</v>
      </c>
      <c r="C1392" s="113">
        <v>11</v>
      </c>
      <c r="D1392" s="7">
        <v>498</v>
      </c>
      <c r="E1392" s="109" t="s">
        <v>2761</v>
      </c>
      <c r="F1392" s="109"/>
      <c r="G1392" s="109"/>
      <c r="H1392" s="109">
        <f>IF('Раздел 2.1.2.1'!BH44&gt;='Раздел 2.1.2.1'!BH51,0,1)</f>
        <v>0</v>
      </c>
    </row>
    <row r="1393" spans="1:8" x14ac:dyDescent="0.2">
      <c r="A1393" s="6">
        <f t="shared" si="22"/>
        <v>609562</v>
      </c>
      <c r="B1393" s="6">
        <v>8</v>
      </c>
      <c r="C1393" s="112">
        <v>12</v>
      </c>
      <c r="D1393" s="7">
        <v>499</v>
      </c>
      <c r="E1393" s="112" t="s">
        <v>14387</v>
      </c>
      <c r="H1393" s="6">
        <f>IF('Раздел 2.1.2.1'!P44&gt;='Раздел 2.1.2.1'!P52,0,1)</f>
        <v>0</v>
      </c>
    </row>
    <row r="1394" spans="1:8" x14ac:dyDescent="0.2">
      <c r="A1394" s="6">
        <f t="shared" si="22"/>
        <v>609562</v>
      </c>
      <c r="B1394" s="6">
        <v>8</v>
      </c>
      <c r="C1394" s="112">
        <v>12</v>
      </c>
      <c r="D1394" s="7">
        <v>500</v>
      </c>
      <c r="E1394" s="6" t="s">
        <v>2762</v>
      </c>
      <c r="H1394" s="6">
        <f>IF('Раздел 2.1.2.1'!Q44&gt;='Раздел 2.1.2.1'!Q52,0,1)</f>
        <v>0</v>
      </c>
    </row>
    <row r="1395" spans="1:8" x14ac:dyDescent="0.2">
      <c r="A1395" s="6">
        <f t="shared" si="22"/>
        <v>609562</v>
      </c>
      <c r="B1395" s="6">
        <v>8</v>
      </c>
      <c r="C1395" s="112">
        <v>12</v>
      </c>
      <c r="D1395" s="7">
        <v>501</v>
      </c>
      <c r="E1395" s="6" t="s">
        <v>2763</v>
      </c>
      <c r="H1395" s="6">
        <f>IF('Раздел 2.1.2.1'!R44&gt;='Раздел 2.1.2.1'!R52,0,1)</f>
        <v>0</v>
      </c>
    </row>
    <row r="1396" spans="1:8" x14ac:dyDescent="0.2">
      <c r="A1396" s="6">
        <f t="shared" si="22"/>
        <v>609562</v>
      </c>
      <c r="B1396" s="6">
        <v>8</v>
      </c>
      <c r="C1396" s="112">
        <v>12</v>
      </c>
      <c r="D1396" s="7">
        <v>502</v>
      </c>
      <c r="E1396" s="6" t="s">
        <v>2764</v>
      </c>
      <c r="H1396" s="6">
        <f>IF('Раздел 2.1.2.1'!S44&gt;='Раздел 2.1.2.1'!S52,0,1)</f>
        <v>0</v>
      </c>
    </row>
    <row r="1397" spans="1:8" x14ac:dyDescent="0.2">
      <c r="A1397" s="6">
        <f t="shared" si="22"/>
        <v>609562</v>
      </c>
      <c r="B1397" s="6">
        <v>8</v>
      </c>
      <c r="C1397" s="112">
        <v>12</v>
      </c>
      <c r="D1397" s="7">
        <v>503</v>
      </c>
      <c r="E1397" s="6" t="s">
        <v>2765</v>
      </c>
      <c r="H1397" s="6">
        <f>IF('Раздел 2.1.2.1'!T44&gt;='Раздел 2.1.2.1'!T52,0,1)</f>
        <v>0</v>
      </c>
    </row>
    <row r="1398" spans="1:8" x14ac:dyDescent="0.2">
      <c r="A1398" s="6">
        <f t="shared" si="22"/>
        <v>609562</v>
      </c>
      <c r="B1398" s="6">
        <v>8</v>
      </c>
      <c r="C1398" s="112">
        <v>12</v>
      </c>
      <c r="D1398" s="7">
        <v>504</v>
      </c>
      <c r="E1398" s="6" t="s">
        <v>2766</v>
      </c>
      <c r="H1398" s="6">
        <f>IF('Раздел 2.1.2.1'!U44&gt;='Раздел 2.1.2.1'!U52,0,1)</f>
        <v>0</v>
      </c>
    </row>
    <row r="1399" spans="1:8" x14ac:dyDescent="0.2">
      <c r="A1399" s="6">
        <f t="shared" si="22"/>
        <v>609562</v>
      </c>
      <c r="B1399" s="6">
        <v>8</v>
      </c>
      <c r="C1399" s="112">
        <v>12</v>
      </c>
      <c r="D1399" s="7">
        <v>505</v>
      </c>
      <c r="E1399" s="6" t="s">
        <v>2767</v>
      </c>
      <c r="H1399" s="6">
        <f>IF('Раздел 2.1.2.1'!V44&gt;='Раздел 2.1.2.1'!V52,0,1)</f>
        <v>0</v>
      </c>
    </row>
    <row r="1400" spans="1:8" x14ac:dyDescent="0.2">
      <c r="A1400" s="6">
        <f t="shared" si="22"/>
        <v>609562</v>
      </c>
      <c r="B1400" s="6">
        <v>8</v>
      </c>
      <c r="C1400" s="112">
        <v>12</v>
      </c>
      <c r="D1400" s="7">
        <v>506</v>
      </c>
      <c r="E1400" s="6" t="s">
        <v>2768</v>
      </c>
      <c r="H1400" s="6">
        <f>IF('Раздел 2.1.2.1'!W44&gt;='Раздел 2.1.2.1'!W52,0,1)</f>
        <v>0</v>
      </c>
    </row>
    <row r="1401" spans="1:8" x14ac:dyDescent="0.2">
      <c r="A1401" s="6">
        <f t="shared" si="22"/>
        <v>609562</v>
      </c>
      <c r="B1401" s="6">
        <v>8</v>
      </c>
      <c r="C1401" s="112">
        <v>12</v>
      </c>
      <c r="D1401" s="7">
        <v>507</v>
      </c>
      <c r="E1401" s="6" t="s">
        <v>2769</v>
      </c>
      <c r="H1401" s="6">
        <f>IF('Раздел 2.1.2.1'!X44&gt;='Раздел 2.1.2.1'!X52,0,1)</f>
        <v>0</v>
      </c>
    </row>
    <row r="1402" spans="1:8" x14ac:dyDescent="0.2">
      <c r="A1402" s="6">
        <f t="shared" si="22"/>
        <v>609562</v>
      </c>
      <c r="B1402" s="6">
        <v>8</v>
      </c>
      <c r="C1402" s="112">
        <v>12</v>
      </c>
      <c r="D1402" s="7">
        <v>508</v>
      </c>
      <c r="E1402" s="6" t="s">
        <v>2770</v>
      </c>
      <c r="H1402" s="6">
        <f>IF('Раздел 2.1.2.1'!Y44&gt;='Раздел 2.1.2.1'!Y52,0,1)</f>
        <v>0</v>
      </c>
    </row>
    <row r="1403" spans="1:8" x14ac:dyDescent="0.2">
      <c r="A1403" s="6">
        <f t="shared" si="22"/>
        <v>609562</v>
      </c>
      <c r="B1403" s="6">
        <v>8</v>
      </c>
      <c r="C1403" s="112">
        <v>12</v>
      </c>
      <c r="D1403" s="7">
        <v>509</v>
      </c>
      <c r="E1403" s="6" t="s">
        <v>2771</v>
      </c>
      <c r="H1403" s="6">
        <f>IF('Раздел 2.1.2.1'!Z44&gt;='Раздел 2.1.2.1'!Z52,0,1)</f>
        <v>0</v>
      </c>
    </row>
    <row r="1404" spans="1:8" x14ac:dyDescent="0.2">
      <c r="A1404" s="6">
        <f t="shared" si="22"/>
        <v>609562</v>
      </c>
      <c r="B1404" s="6">
        <v>8</v>
      </c>
      <c r="C1404" s="112">
        <v>12</v>
      </c>
      <c r="D1404" s="7">
        <v>510</v>
      </c>
      <c r="E1404" s="6" t="s">
        <v>2772</v>
      </c>
      <c r="H1404" s="6">
        <f>IF('Раздел 2.1.2.1'!AA44&gt;='Раздел 2.1.2.1'!AA52,0,1)</f>
        <v>0</v>
      </c>
    </row>
    <row r="1405" spans="1:8" x14ac:dyDescent="0.2">
      <c r="A1405" s="6">
        <f t="shared" si="22"/>
        <v>609562</v>
      </c>
      <c r="B1405" s="6">
        <v>8</v>
      </c>
      <c r="C1405" s="112">
        <v>12</v>
      </c>
      <c r="D1405" s="7">
        <v>511</v>
      </c>
      <c r="E1405" s="6" t="s">
        <v>2773</v>
      </c>
      <c r="H1405" s="6">
        <f>IF('Раздел 2.1.2.1'!AB44&gt;='Раздел 2.1.2.1'!AB52,0,1)</f>
        <v>0</v>
      </c>
    </row>
    <row r="1406" spans="1:8" x14ac:dyDescent="0.2">
      <c r="A1406" s="6">
        <f t="shared" si="22"/>
        <v>609562</v>
      </c>
      <c r="B1406" s="6">
        <v>8</v>
      </c>
      <c r="C1406" s="112">
        <v>12</v>
      </c>
      <c r="D1406" s="7">
        <v>512</v>
      </c>
      <c r="E1406" s="6" t="s">
        <v>2774</v>
      </c>
      <c r="H1406" s="6">
        <f>IF('Раздел 2.1.2.1'!AC44&gt;='Раздел 2.1.2.1'!AC52,0,1)</f>
        <v>0</v>
      </c>
    </row>
    <row r="1407" spans="1:8" x14ac:dyDescent="0.2">
      <c r="A1407" s="6">
        <f t="shared" si="22"/>
        <v>609562</v>
      </c>
      <c r="B1407" s="6">
        <v>8</v>
      </c>
      <c r="C1407" s="112">
        <v>12</v>
      </c>
      <c r="D1407" s="7">
        <v>513</v>
      </c>
      <c r="E1407" s="6" t="s">
        <v>2775</v>
      </c>
      <c r="H1407" s="6">
        <f>IF('Раздел 2.1.2.1'!AD44&gt;='Раздел 2.1.2.1'!AD52,0,1)</f>
        <v>0</v>
      </c>
    </row>
    <row r="1408" spans="1:8" x14ac:dyDescent="0.2">
      <c r="A1408" s="6">
        <f t="shared" si="22"/>
        <v>609562</v>
      </c>
      <c r="B1408" s="6">
        <v>8</v>
      </c>
      <c r="C1408" s="112">
        <v>12</v>
      </c>
      <c r="D1408" s="7">
        <v>514</v>
      </c>
      <c r="E1408" s="6" t="s">
        <v>2028</v>
      </c>
      <c r="H1408" s="6">
        <f>IF('Раздел 2.1.2.1'!AE44&gt;='Раздел 2.1.2.1'!AE52,0,1)</f>
        <v>0</v>
      </c>
    </row>
    <row r="1409" spans="1:8" x14ac:dyDescent="0.2">
      <c r="A1409" s="6">
        <f t="shared" si="22"/>
        <v>609562</v>
      </c>
      <c r="B1409" s="6">
        <v>8</v>
      </c>
      <c r="C1409" s="112">
        <v>12</v>
      </c>
      <c r="D1409" s="7">
        <v>515</v>
      </c>
      <c r="E1409" s="6" t="s">
        <v>2029</v>
      </c>
      <c r="H1409" s="6">
        <f>IF('Раздел 2.1.2.1'!AF44&gt;='Раздел 2.1.2.1'!AF52,0,1)</f>
        <v>0</v>
      </c>
    </row>
    <row r="1410" spans="1:8" x14ac:dyDescent="0.2">
      <c r="A1410" s="6">
        <f t="shared" si="22"/>
        <v>609562</v>
      </c>
      <c r="B1410" s="6">
        <v>8</v>
      </c>
      <c r="C1410" s="112">
        <v>12</v>
      </c>
      <c r="D1410" s="7">
        <v>516</v>
      </c>
      <c r="E1410" s="6" t="s">
        <v>2030</v>
      </c>
      <c r="H1410" s="6">
        <f>IF('Раздел 2.1.2.1'!AG44&gt;='Раздел 2.1.2.1'!AG52,0,1)</f>
        <v>0</v>
      </c>
    </row>
    <row r="1411" spans="1:8" x14ac:dyDescent="0.2">
      <c r="A1411" s="6">
        <f t="shared" si="22"/>
        <v>609562</v>
      </c>
      <c r="B1411" s="6">
        <v>8</v>
      </c>
      <c r="C1411" s="112">
        <v>12</v>
      </c>
      <c r="D1411" s="7">
        <v>517</v>
      </c>
      <c r="E1411" s="6" t="s">
        <v>2031</v>
      </c>
      <c r="H1411" s="6">
        <f>IF('Раздел 2.1.2.1'!AH44&gt;='Раздел 2.1.2.1'!AH52,0,1)</f>
        <v>0</v>
      </c>
    </row>
    <row r="1412" spans="1:8" x14ac:dyDescent="0.2">
      <c r="A1412" s="6">
        <f t="shared" si="22"/>
        <v>609562</v>
      </c>
      <c r="B1412" s="6">
        <v>8</v>
      </c>
      <c r="C1412" s="112">
        <v>12</v>
      </c>
      <c r="D1412" s="7">
        <v>518</v>
      </c>
      <c r="E1412" s="6" t="s">
        <v>2032</v>
      </c>
      <c r="H1412" s="6">
        <f>IF('Раздел 2.1.2.1'!AI44&gt;='Раздел 2.1.2.1'!AI52,0,1)</f>
        <v>0</v>
      </c>
    </row>
    <row r="1413" spans="1:8" x14ac:dyDescent="0.2">
      <c r="A1413" s="6">
        <f t="shared" si="22"/>
        <v>609562</v>
      </c>
      <c r="B1413" s="6">
        <v>8</v>
      </c>
      <c r="C1413" s="112">
        <v>12</v>
      </c>
      <c r="D1413" s="7">
        <v>519</v>
      </c>
      <c r="E1413" s="6" t="s">
        <v>2033</v>
      </c>
      <c r="H1413" s="6">
        <f>IF('Раздел 2.1.2.1'!AJ44&gt;='Раздел 2.1.2.1'!AJ52,0,1)</f>
        <v>0</v>
      </c>
    </row>
    <row r="1414" spans="1:8" x14ac:dyDescent="0.2">
      <c r="A1414" s="6">
        <f t="shared" si="22"/>
        <v>609562</v>
      </c>
      <c r="B1414" s="6">
        <v>8</v>
      </c>
      <c r="C1414" s="112">
        <v>12</v>
      </c>
      <c r="D1414" s="7">
        <v>520</v>
      </c>
      <c r="E1414" s="6" t="s">
        <v>2034</v>
      </c>
      <c r="H1414" s="6">
        <f>IF('Раздел 2.1.2.1'!AK44&gt;='Раздел 2.1.2.1'!AK52,0,1)</f>
        <v>0</v>
      </c>
    </row>
    <row r="1415" spans="1:8" x14ac:dyDescent="0.2">
      <c r="A1415" s="6">
        <f t="shared" si="22"/>
        <v>609562</v>
      </c>
      <c r="B1415" s="6">
        <v>8</v>
      </c>
      <c r="C1415" s="112">
        <v>12</v>
      </c>
      <c r="D1415" s="7">
        <v>521</v>
      </c>
      <c r="E1415" s="6" t="s">
        <v>1271</v>
      </c>
      <c r="H1415" s="6">
        <f>IF('Раздел 2.1.2.1'!AL44&gt;='Раздел 2.1.2.1'!AL52,0,1)</f>
        <v>0</v>
      </c>
    </row>
    <row r="1416" spans="1:8" x14ac:dyDescent="0.2">
      <c r="A1416" s="6">
        <f t="shared" si="22"/>
        <v>609562</v>
      </c>
      <c r="B1416" s="6">
        <v>8</v>
      </c>
      <c r="C1416" s="112">
        <v>12</v>
      </c>
      <c r="D1416" s="7">
        <v>522</v>
      </c>
      <c r="E1416" s="6" t="s">
        <v>1272</v>
      </c>
      <c r="H1416" s="6">
        <f>IF('Раздел 2.1.2.1'!AM44&gt;='Раздел 2.1.2.1'!AM52,0,1)</f>
        <v>0</v>
      </c>
    </row>
    <row r="1417" spans="1:8" x14ac:dyDescent="0.2">
      <c r="A1417" s="6">
        <f t="shared" si="22"/>
        <v>609562</v>
      </c>
      <c r="B1417" s="6">
        <v>8</v>
      </c>
      <c r="C1417" s="112">
        <v>12</v>
      </c>
      <c r="D1417" s="7">
        <v>523</v>
      </c>
      <c r="E1417" s="6" t="s">
        <v>1273</v>
      </c>
      <c r="H1417" s="6">
        <f>IF('Раздел 2.1.2.1'!AN44&gt;='Раздел 2.1.2.1'!AN52,0,1)</f>
        <v>0</v>
      </c>
    </row>
    <row r="1418" spans="1:8" x14ac:dyDescent="0.2">
      <c r="A1418" s="6">
        <f t="shared" si="22"/>
        <v>609562</v>
      </c>
      <c r="B1418" s="6">
        <v>8</v>
      </c>
      <c r="C1418" s="112">
        <v>12</v>
      </c>
      <c r="D1418" s="7">
        <v>524</v>
      </c>
      <c r="E1418" s="6" t="s">
        <v>1274</v>
      </c>
      <c r="H1418" s="6">
        <f>IF('Раздел 2.1.2.1'!AO44&gt;='Раздел 2.1.2.1'!AO52,0,1)</f>
        <v>0</v>
      </c>
    </row>
    <row r="1419" spans="1:8" x14ac:dyDescent="0.2">
      <c r="A1419" s="6">
        <f t="shared" si="22"/>
        <v>609562</v>
      </c>
      <c r="B1419" s="6">
        <v>8</v>
      </c>
      <c r="C1419" s="112">
        <v>12</v>
      </c>
      <c r="D1419" s="7">
        <v>525</v>
      </c>
      <c r="E1419" s="6" t="s">
        <v>527</v>
      </c>
      <c r="H1419" s="6">
        <f>IF('Раздел 2.1.2.1'!AP44&gt;='Раздел 2.1.2.1'!AP52,0,1)</f>
        <v>0</v>
      </c>
    </row>
    <row r="1420" spans="1:8" x14ac:dyDescent="0.2">
      <c r="A1420" s="6">
        <f t="shared" si="22"/>
        <v>609562</v>
      </c>
      <c r="B1420" s="6">
        <v>8</v>
      </c>
      <c r="C1420" s="112">
        <v>12</v>
      </c>
      <c r="D1420" s="7">
        <v>526</v>
      </c>
      <c r="E1420" s="6" t="s">
        <v>528</v>
      </c>
      <c r="H1420" s="6">
        <f>IF('Раздел 2.1.2.1'!AQ44&gt;='Раздел 2.1.2.1'!AQ52,0,1)</f>
        <v>0</v>
      </c>
    </row>
    <row r="1421" spans="1:8" x14ac:dyDescent="0.2">
      <c r="A1421" s="6">
        <f t="shared" si="22"/>
        <v>609562</v>
      </c>
      <c r="B1421" s="6">
        <v>8</v>
      </c>
      <c r="C1421" s="112">
        <v>12</v>
      </c>
      <c r="D1421" s="7">
        <v>527</v>
      </c>
      <c r="E1421" s="6" t="s">
        <v>529</v>
      </c>
      <c r="H1421" s="6">
        <f>IF('Раздел 2.1.2.1'!AR44&gt;='Раздел 2.1.2.1'!AR52,0,1)</f>
        <v>0</v>
      </c>
    </row>
    <row r="1422" spans="1:8" x14ac:dyDescent="0.2">
      <c r="A1422" s="6">
        <f t="shared" si="22"/>
        <v>609562</v>
      </c>
      <c r="B1422" s="6">
        <v>8</v>
      </c>
      <c r="C1422" s="112">
        <v>12</v>
      </c>
      <c r="D1422" s="7">
        <v>528</v>
      </c>
      <c r="E1422" s="6" t="s">
        <v>530</v>
      </c>
      <c r="H1422" s="6">
        <f>IF('Раздел 2.1.2.1'!AS44&gt;='Раздел 2.1.2.1'!AS52,0,1)</f>
        <v>0</v>
      </c>
    </row>
    <row r="1423" spans="1:8" x14ac:dyDescent="0.2">
      <c r="A1423" s="6">
        <f t="shared" si="22"/>
        <v>609562</v>
      </c>
      <c r="B1423" s="6">
        <v>8</v>
      </c>
      <c r="C1423" s="112">
        <v>12</v>
      </c>
      <c r="D1423" s="7">
        <v>529</v>
      </c>
      <c r="E1423" s="6" t="s">
        <v>531</v>
      </c>
      <c r="H1423" s="6">
        <f>IF('Раздел 2.1.2.1'!AT44&gt;='Раздел 2.1.2.1'!AT52,0,1)</f>
        <v>0</v>
      </c>
    </row>
    <row r="1424" spans="1:8" x14ac:dyDescent="0.2">
      <c r="A1424" s="6">
        <f t="shared" si="22"/>
        <v>609562</v>
      </c>
      <c r="B1424" s="6">
        <v>8</v>
      </c>
      <c r="C1424" s="112">
        <v>12</v>
      </c>
      <c r="D1424" s="7">
        <v>530</v>
      </c>
      <c r="E1424" s="6" t="s">
        <v>532</v>
      </c>
      <c r="H1424" s="6">
        <f>IF('Раздел 2.1.2.1'!AU44&gt;='Раздел 2.1.2.1'!AU52,0,1)</f>
        <v>0</v>
      </c>
    </row>
    <row r="1425" spans="1:8" x14ac:dyDescent="0.2">
      <c r="A1425" s="6">
        <f t="shared" si="22"/>
        <v>609562</v>
      </c>
      <c r="B1425" s="6">
        <v>8</v>
      </c>
      <c r="C1425" s="112">
        <v>12</v>
      </c>
      <c r="D1425" s="7">
        <v>531</v>
      </c>
      <c r="E1425" s="6" t="s">
        <v>533</v>
      </c>
      <c r="H1425" s="6">
        <f>IF('Раздел 2.1.2.1'!AV44&gt;='Раздел 2.1.2.1'!AV52,0,1)</f>
        <v>0</v>
      </c>
    </row>
    <row r="1426" spans="1:8" x14ac:dyDescent="0.2">
      <c r="A1426" s="6">
        <f t="shared" si="22"/>
        <v>609562</v>
      </c>
      <c r="B1426" s="6">
        <v>8</v>
      </c>
      <c r="C1426" s="112">
        <v>12</v>
      </c>
      <c r="D1426" s="7">
        <v>532</v>
      </c>
      <c r="E1426" s="6" t="s">
        <v>534</v>
      </c>
      <c r="H1426" s="6">
        <f>IF('Раздел 2.1.2.1'!AW44&gt;='Раздел 2.1.2.1'!AW52,0,1)</f>
        <v>0</v>
      </c>
    </row>
    <row r="1427" spans="1:8" x14ac:dyDescent="0.2">
      <c r="A1427" s="6">
        <f t="shared" si="22"/>
        <v>609562</v>
      </c>
      <c r="B1427" s="6">
        <v>8</v>
      </c>
      <c r="C1427" s="112">
        <v>12</v>
      </c>
      <c r="D1427" s="7">
        <v>533</v>
      </c>
      <c r="E1427" s="6" t="s">
        <v>535</v>
      </c>
      <c r="H1427" s="6">
        <f>IF('Раздел 2.1.2.1'!AX44&gt;='Раздел 2.1.2.1'!AX52,0,1)</f>
        <v>0</v>
      </c>
    </row>
    <row r="1428" spans="1:8" x14ac:dyDescent="0.2">
      <c r="A1428" s="6">
        <f t="shared" si="22"/>
        <v>609562</v>
      </c>
      <c r="B1428" s="6">
        <v>8</v>
      </c>
      <c r="C1428" s="112">
        <v>12</v>
      </c>
      <c r="D1428" s="7">
        <v>534</v>
      </c>
      <c r="E1428" s="6" t="s">
        <v>536</v>
      </c>
      <c r="H1428" s="6">
        <f>IF('Раздел 2.1.2.1'!AY44&gt;='Раздел 2.1.2.1'!AY52,0,1)</f>
        <v>0</v>
      </c>
    </row>
    <row r="1429" spans="1:8" x14ac:dyDescent="0.2">
      <c r="A1429" s="6">
        <f t="shared" si="22"/>
        <v>609562</v>
      </c>
      <c r="B1429" s="6">
        <v>8</v>
      </c>
      <c r="C1429" s="112">
        <v>12</v>
      </c>
      <c r="D1429" s="7">
        <v>535</v>
      </c>
      <c r="E1429" s="6" t="s">
        <v>537</v>
      </c>
      <c r="H1429" s="6">
        <f>IF('Раздел 2.1.2.1'!AZ44&gt;='Раздел 2.1.2.1'!AZ52,0,1)</f>
        <v>0</v>
      </c>
    </row>
    <row r="1430" spans="1:8" x14ac:dyDescent="0.2">
      <c r="A1430" s="6">
        <f t="shared" si="22"/>
        <v>609562</v>
      </c>
      <c r="B1430" s="6">
        <v>8</v>
      </c>
      <c r="C1430" s="112">
        <v>12</v>
      </c>
      <c r="D1430" s="7">
        <v>536</v>
      </c>
      <c r="E1430" s="6" t="s">
        <v>538</v>
      </c>
      <c r="H1430" s="6">
        <f>IF('Раздел 2.1.2.1'!BA44&gt;='Раздел 2.1.2.1'!BA52,0,1)</f>
        <v>0</v>
      </c>
    </row>
    <row r="1431" spans="1:8" x14ac:dyDescent="0.2">
      <c r="A1431" s="6">
        <f t="shared" si="22"/>
        <v>609562</v>
      </c>
      <c r="B1431" s="6">
        <v>8</v>
      </c>
      <c r="C1431" s="112">
        <v>12</v>
      </c>
      <c r="D1431" s="7">
        <v>537</v>
      </c>
      <c r="E1431" s="6" t="s">
        <v>539</v>
      </c>
      <c r="H1431" s="6">
        <f>IF('Раздел 2.1.2.1'!BB44&gt;='Раздел 2.1.2.1'!BB52,0,1)</f>
        <v>0</v>
      </c>
    </row>
    <row r="1432" spans="1:8" x14ac:dyDescent="0.2">
      <c r="A1432" s="6">
        <f t="shared" si="22"/>
        <v>609562</v>
      </c>
      <c r="B1432" s="6">
        <v>8</v>
      </c>
      <c r="C1432" s="112">
        <v>12</v>
      </c>
      <c r="D1432" s="7">
        <v>538</v>
      </c>
      <c r="E1432" s="6" t="s">
        <v>540</v>
      </c>
      <c r="H1432" s="6">
        <f>IF('Раздел 2.1.2.1'!BC44&gt;='Раздел 2.1.2.1'!BC52,0,1)</f>
        <v>0</v>
      </c>
    </row>
    <row r="1433" spans="1:8" x14ac:dyDescent="0.2">
      <c r="A1433" s="6">
        <f t="shared" si="22"/>
        <v>609562</v>
      </c>
      <c r="B1433" s="6">
        <v>8</v>
      </c>
      <c r="C1433" s="112">
        <v>12</v>
      </c>
      <c r="D1433" s="7">
        <v>539</v>
      </c>
      <c r="E1433" s="6" t="s">
        <v>541</v>
      </c>
      <c r="H1433" s="6">
        <f>IF('Раздел 2.1.2.1'!BD44&gt;='Раздел 2.1.2.1'!BD52,0,1)</f>
        <v>0</v>
      </c>
    </row>
    <row r="1434" spans="1:8" x14ac:dyDescent="0.2">
      <c r="A1434" s="6">
        <f t="shared" si="22"/>
        <v>609562</v>
      </c>
      <c r="B1434" s="6">
        <v>8</v>
      </c>
      <c r="C1434" s="112">
        <v>12</v>
      </c>
      <c r="D1434" s="7">
        <v>540</v>
      </c>
      <c r="E1434" s="6" t="s">
        <v>542</v>
      </c>
      <c r="H1434" s="6">
        <f>IF('Раздел 2.1.2.1'!BE44&gt;='Раздел 2.1.2.1'!BE52,0,1)</f>
        <v>0</v>
      </c>
    </row>
    <row r="1435" spans="1:8" x14ac:dyDescent="0.2">
      <c r="A1435" s="6">
        <f t="shared" si="22"/>
        <v>609562</v>
      </c>
      <c r="B1435" s="6">
        <v>8</v>
      </c>
      <c r="C1435" s="112">
        <v>12</v>
      </c>
      <c r="D1435" s="7">
        <v>541</v>
      </c>
      <c r="E1435" s="6" t="s">
        <v>543</v>
      </c>
      <c r="H1435" s="6">
        <f>IF('Раздел 2.1.2.1'!BF44&gt;='Раздел 2.1.2.1'!BF52,0,1)</f>
        <v>0</v>
      </c>
    </row>
    <row r="1436" spans="1:8" x14ac:dyDescent="0.2">
      <c r="A1436" s="6">
        <f t="shared" si="22"/>
        <v>609562</v>
      </c>
      <c r="B1436" s="6">
        <v>8</v>
      </c>
      <c r="C1436" s="112">
        <v>12</v>
      </c>
      <c r="D1436" s="7">
        <v>542</v>
      </c>
      <c r="E1436" s="6" t="s">
        <v>544</v>
      </c>
      <c r="H1436" s="6">
        <f>IF('Раздел 2.1.2.1'!BG44&gt;='Раздел 2.1.2.1'!BG52,0,1)</f>
        <v>0</v>
      </c>
    </row>
    <row r="1437" spans="1:8" x14ac:dyDescent="0.2">
      <c r="A1437" s="6">
        <f t="shared" si="22"/>
        <v>609562</v>
      </c>
      <c r="B1437" s="7">
        <v>8</v>
      </c>
      <c r="C1437" s="112">
        <v>12</v>
      </c>
      <c r="D1437" s="7">
        <v>543</v>
      </c>
      <c r="E1437" s="7" t="s">
        <v>545</v>
      </c>
      <c r="F1437" s="7"/>
      <c r="G1437" s="7"/>
      <c r="H1437" s="7">
        <f>IF('Раздел 2.1.2.1'!BH44&gt;='Раздел 2.1.2.1'!BH52,0,1)</f>
        <v>0</v>
      </c>
    </row>
    <row r="1438" spans="1:8" x14ac:dyDescent="0.2">
      <c r="A1438" s="6">
        <f t="shared" si="22"/>
        <v>609562</v>
      </c>
      <c r="B1438" s="7">
        <v>8</v>
      </c>
      <c r="C1438" s="112">
        <v>12</v>
      </c>
      <c r="D1438" s="7">
        <v>544</v>
      </c>
      <c r="E1438" s="7" t="s">
        <v>379</v>
      </c>
      <c r="F1438" s="7"/>
      <c r="G1438" s="7"/>
      <c r="H1438" s="7">
        <f>IF('Раздел 2.1.2.1'!BI44&gt;='Раздел 2.1.2.1'!BI52,0,1)</f>
        <v>0</v>
      </c>
    </row>
    <row r="1439" spans="1:8" x14ac:dyDescent="0.2">
      <c r="A1439" s="6">
        <f t="shared" si="22"/>
        <v>609562</v>
      </c>
      <c r="B1439" s="7">
        <v>8</v>
      </c>
      <c r="C1439" s="112">
        <v>12</v>
      </c>
      <c r="D1439" s="7">
        <v>545</v>
      </c>
      <c r="E1439" s="7" t="s">
        <v>1920</v>
      </c>
      <c r="F1439" s="7"/>
      <c r="G1439" s="7"/>
      <c r="H1439" s="7">
        <f>IF('Раздел 2.1.2.1'!BJ44&gt;='Раздел 2.1.2.1'!BJ52,0,1)</f>
        <v>0</v>
      </c>
    </row>
    <row r="1440" spans="1:8" x14ac:dyDescent="0.2">
      <c r="A1440" s="6">
        <f t="shared" si="22"/>
        <v>609562</v>
      </c>
      <c r="B1440" s="7">
        <v>8</v>
      </c>
      <c r="C1440" s="112">
        <v>12</v>
      </c>
      <c r="D1440" s="7">
        <v>546</v>
      </c>
      <c r="E1440" s="7" t="s">
        <v>1172</v>
      </c>
      <c r="F1440" s="7"/>
      <c r="G1440" s="7"/>
      <c r="H1440" s="7">
        <f>IF('Раздел 2.1.2.1'!BK44&gt;='Раздел 2.1.2.1'!BK52,0,1)</f>
        <v>0</v>
      </c>
    </row>
    <row r="1441" spans="1:8" x14ac:dyDescent="0.2">
      <c r="A1441" s="6">
        <f t="shared" si="22"/>
        <v>609562</v>
      </c>
      <c r="B1441" s="7">
        <v>8</v>
      </c>
      <c r="C1441" s="112">
        <v>12</v>
      </c>
      <c r="D1441" s="7">
        <v>547</v>
      </c>
      <c r="E1441" s="7" t="s">
        <v>1173</v>
      </c>
      <c r="F1441" s="7"/>
      <c r="G1441" s="7"/>
      <c r="H1441" s="7">
        <f>IF('Раздел 2.1.2.1'!BL44&gt;='Раздел 2.1.2.1'!BL52,0,1)</f>
        <v>0</v>
      </c>
    </row>
    <row r="1442" spans="1:8" x14ac:dyDescent="0.2">
      <c r="A1442" s="6">
        <f t="shared" si="22"/>
        <v>609562</v>
      </c>
      <c r="B1442" s="7">
        <v>8</v>
      </c>
      <c r="C1442" s="113">
        <v>12</v>
      </c>
      <c r="D1442" s="7">
        <v>548</v>
      </c>
      <c r="E1442" s="109" t="s">
        <v>1174</v>
      </c>
      <c r="F1442" s="109"/>
      <c r="G1442" s="109"/>
      <c r="H1442" s="109">
        <f>IF('Раздел 2.1.2.1'!BM44&gt;='Раздел 2.1.2.1'!BM52,0,1)</f>
        <v>0</v>
      </c>
    </row>
    <row r="1443" spans="1:8" x14ac:dyDescent="0.2">
      <c r="A1443" s="6">
        <f t="shared" si="22"/>
        <v>609562</v>
      </c>
      <c r="B1443" s="6">
        <v>8</v>
      </c>
      <c r="C1443" s="112">
        <v>13</v>
      </c>
      <c r="D1443" s="7">
        <v>549</v>
      </c>
      <c r="E1443" s="112" t="s">
        <v>11511</v>
      </c>
      <c r="H1443" s="6">
        <f>IF('Раздел 2.1.2.1'!P21&gt;='Раздел 2.1.2.1'!BI21,0,1)</f>
        <v>0</v>
      </c>
    </row>
    <row r="1444" spans="1:8" x14ac:dyDescent="0.2">
      <c r="A1444" s="6">
        <f t="shared" si="22"/>
        <v>609562</v>
      </c>
      <c r="B1444" s="6">
        <v>8</v>
      </c>
      <c r="C1444" s="112">
        <v>13</v>
      </c>
      <c r="D1444" s="7">
        <v>550</v>
      </c>
      <c r="E1444" s="112" t="s">
        <v>11512</v>
      </c>
      <c r="H1444" s="6">
        <f>IF('Раздел 2.1.2.1'!P22&gt;='Раздел 2.1.2.1'!BI22,0,1)</f>
        <v>0</v>
      </c>
    </row>
    <row r="1445" spans="1:8" x14ac:dyDescent="0.2">
      <c r="A1445" s="6">
        <f t="shared" si="22"/>
        <v>609562</v>
      </c>
      <c r="B1445" s="6">
        <v>8</v>
      </c>
      <c r="C1445" s="112">
        <v>13</v>
      </c>
      <c r="D1445" s="7">
        <v>551</v>
      </c>
      <c r="E1445" s="112" t="s">
        <v>11513</v>
      </c>
      <c r="H1445" s="6">
        <f>IF('Раздел 2.1.2.1'!P23&gt;='Раздел 2.1.2.1'!BI23,0,1)</f>
        <v>0</v>
      </c>
    </row>
    <row r="1446" spans="1:8" x14ac:dyDescent="0.2">
      <c r="A1446" s="6">
        <f t="shared" si="22"/>
        <v>609562</v>
      </c>
      <c r="B1446" s="6">
        <v>8</v>
      </c>
      <c r="C1446" s="112">
        <v>13</v>
      </c>
      <c r="D1446" s="7">
        <v>552</v>
      </c>
      <c r="E1446" s="112" t="s">
        <v>11514</v>
      </c>
      <c r="H1446" s="6">
        <f>IF('Раздел 2.1.2.1'!P24&gt;='Раздел 2.1.2.1'!BI24,0,1)</f>
        <v>0</v>
      </c>
    </row>
    <row r="1447" spans="1:8" x14ac:dyDescent="0.2">
      <c r="A1447" s="6">
        <f t="shared" si="22"/>
        <v>609562</v>
      </c>
      <c r="B1447" s="6">
        <v>8</v>
      </c>
      <c r="C1447" s="112">
        <v>13</v>
      </c>
      <c r="D1447" s="7">
        <v>553</v>
      </c>
      <c r="E1447" s="112" t="s">
        <v>11528</v>
      </c>
      <c r="H1447" s="6">
        <f>IF('Раздел 2.1.2.1'!P25&gt;='Раздел 2.1.2.1'!BI25,0,1)</f>
        <v>0</v>
      </c>
    </row>
    <row r="1448" spans="1:8" x14ac:dyDescent="0.2">
      <c r="A1448" s="6">
        <f t="shared" si="22"/>
        <v>609562</v>
      </c>
      <c r="B1448" s="6">
        <v>8</v>
      </c>
      <c r="C1448" s="112">
        <v>13</v>
      </c>
      <c r="D1448" s="7">
        <v>554</v>
      </c>
      <c r="E1448" s="112" t="s">
        <v>13005</v>
      </c>
      <c r="H1448" s="6">
        <f>IF('Раздел 2.1.2.1'!P26&gt;='Раздел 2.1.2.1'!BI26,0,1)</f>
        <v>0</v>
      </c>
    </row>
    <row r="1449" spans="1:8" x14ac:dyDescent="0.2">
      <c r="A1449" s="6">
        <f t="shared" si="22"/>
        <v>609562</v>
      </c>
      <c r="B1449" s="6">
        <v>8</v>
      </c>
      <c r="C1449" s="112">
        <v>13</v>
      </c>
      <c r="D1449" s="7">
        <v>555</v>
      </c>
      <c r="E1449" s="112" t="s">
        <v>13006</v>
      </c>
      <c r="H1449" s="6">
        <f>IF('Раздел 2.1.2.1'!P27&gt;='Раздел 2.1.2.1'!BI27,0,1)</f>
        <v>0</v>
      </c>
    </row>
    <row r="1450" spans="1:8" x14ac:dyDescent="0.2">
      <c r="A1450" s="6">
        <f t="shared" si="22"/>
        <v>609562</v>
      </c>
      <c r="B1450" s="6">
        <v>8</v>
      </c>
      <c r="C1450" s="112">
        <v>13</v>
      </c>
      <c r="D1450" s="7">
        <v>556</v>
      </c>
      <c r="E1450" s="112" t="s">
        <v>13007</v>
      </c>
      <c r="H1450" s="6">
        <f>IF('Раздел 2.1.2.1'!P28&gt;='Раздел 2.1.2.1'!BI28,0,1)</f>
        <v>0</v>
      </c>
    </row>
    <row r="1451" spans="1:8" x14ac:dyDescent="0.2">
      <c r="A1451" s="6">
        <f t="shared" si="22"/>
        <v>609562</v>
      </c>
      <c r="B1451" s="6">
        <v>8</v>
      </c>
      <c r="C1451" s="112">
        <v>13</v>
      </c>
      <c r="D1451" s="7">
        <v>557</v>
      </c>
      <c r="E1451" s="112" t="s">
        <v>13008</v>
      </c>
      <c r="H1451" s="6">
        <f>IF('Раздел 2.1.2.1'!P29&gt;='Раздел 2.1.2.1'!BI29,0,1)</f>
        <v>0</v>
      </c>
    </row>
    <row r="1452" spans="1:8" x14ac:dyDescent="0.2">
      <c r="A1452" s="6">
        <f t="shared" si="22"/>
        <v>609562</v>
      </c>
      <c r="B1452" s="6">
        <v>8</v>
      </c>
      <c r="C1452" s="112">
        <v>13</v>
      </c>
      <c r="D1452" s="7">
        <v>558</v>
      </c>
      <c r="E1452" s="112" t="s">
        <v>13009</v>
      </c>
      <c r="H1452" s="6">
        <f>IF('Раздел 2.1.2.1'!P30&gt;='Раздел 2.1.2.1'!BI30,0,1)</f>
        <v>0</v>
      </c>
    </row>
    <row r="1453" spans="1:8" x14ac:dyDescent="0.2">
      <c r="A1453" s="6">
        <f t="shared" si="22"/>
        <v>609562</v>
      </c>
      <c r="B1453" s="6">
        <v>8</v>
      </c>
      <c r="C1453" s="112">
        <v>13</v>
      </c>
      <c r="D1453" s="7">
        <v>559</v>
      </c>
      <c r="E1453" s="112" t="s">
        <v>13010</v>
      </c>
      <c r="H1453" s="6">
        <f>IF('Раздел 2.1.2.1'!P31&gt;='Раздел 2.1.2.1'!BI31,0,1)</f>
        <v>0</v>
      </c>
    </row>
    <row r="1454" spans="1:8" x14ac:dyDescent="0.2">
      <c r="A1454" s="6">
        <f t="shared" si="22"/>
        <v>609562</v>
      </c>
      <c r="B1454" s="6">
        <v>8</v>
      </c>
      <c r="C1454" s="112">
        <v>13</v>
      </c>
      <c r="D1454" s="7">
        <v>560</v>
      </c>
      <c r="E1454" s="112" t="s">
        <v>13011</v>
      </c>
      <c r="H1454" s="6">
        <f>IF('Раздел 2.1.2.1'!P32&gt;='Раздел 2.1.2.1'!BI32,0,1)</f>
        <v>0</v>
      </c>
    </row>
    <row r="1455" spans="1:8" x14ac:dyDescent="0.2">
      <c r="A1455" s="6">
        <f t="shared" ref="A1455:A1518" si="23">P_3</f>
        <v>609562</v>
      </c>
      <c r="B1455" s="6">
        <v>8</v>
      </c>
      <c r="C1455" s="112">
        <v>13</v>
      </c>
      <c r="D1455" s="7">
        <v>561</v>
      </c>
      <c r="E1455" s="112" t="s">
        <v>13012</v>
      </c>
      <c r="H1455" s="6">
        <f>IF('Раздел 2.1.2.1'!P33&gt;='Раздел 2.1.2.1'!BI33,0,1)</f>
        <v>0</v>
      </c>
    </row>
    <row r="1456" spans="1:8" x14ac:dyDescent="0.2">
      <c r="A1456" s="6">
        <f t="shared" si="23"/>
        <v>609562</v>
      </c>
      <c r="B1456" s="6">
        <v>8</v>
      </c>
      <c r="C1456" s="112">
        <v>13</v>
      </c>
      <c r="D1456" s="7">
        <v>562</v>
      </c>
      <c r="E1456" s="112" t="s">
        <v>13013</v>
      </c>
      <c r="H1456" s="6">
        <f>IF('Раздел 2.1.2.1'!P34&gt;='Раздел 2.1.2.1'!BI34,0,1)</f>
        <v>0</v>
      </c>
    </row>
    <row r="1457" spans="1:8" x14ac:dyDescent="0.2">
      <c r="A1457" s="6">
        <f t="shared" si="23"/>
        <v>609562</v>
      </c>
      <c r="B1457" s="6">
        <v>8</v>
      </c>
      <c r="C1457" s="112">
        <v>13</v>
      </c>
      <c r="D1457" s="7">
        <v>563</v>
      </c>
      <c r="E1457" s="112" t="s">
        <v>13014</v>
      </c>
      <c r="H1457" s="6">
        <f>IF('Раздел 2.1.2.1'!P35&gt;='Раздел 2.1.2.1'!BI35,0,1)</f>
        <v>0</v>
      </c>
    </row>
    <row r="1458" spans="1:8" x14ac:dyDescent="0.2">
      <c r="A1458" s="6">
        <f t="shared" si="23"/>
        <v>609562</v>
      </c>
      <c r="B1458" s="6">
        <v>8</v>
      </c>
      <c r="C1458" s="112">
        <v>13</v>
      </c>
      <c r="D1458" s="7">
        <v>564</v>
      </c>
      <c r="E1458" s="112" t="s">
        <v>13015</v>
      </c>
      <c r="H1458" s="6">
        <f>IF('Раздел 2.1.2.1'!P36&gt;='Раздел 2.1.2.1'!BI36,0,1)</f>
        <v>0</v>
      </c>
    </row>
    <row r="1459" spans="1:8" x14ac:dyDescent="0.2">
      <c r="A1459" s="6">
        <f t="shared" si="23"/>
        <v>609562</v>
      </c>
      <c r="B1459" s="6">
        <v>8</v>
      </c>
      <c r="C1459" s="112">
        <v>13</v>
      </c>
      <c r="D1459" s="7">
        <v>565</v>
      </c>
      <c r="E1459" s="112" t="s">
        <v>13016</v>
      </c>
      <c r="H1459" s="6">
        <f>IF('Раздел 2.1.2.1'!P37&gt;='Раздел 2.1.2.1'!BI37,0,1)</f>
        <v>0</v>
      </c>
    </row>
    <row r="1460" spans="1:8" x14ac:dyDescent="0.2">
      <c r="A1460" s="6">
        <f t="shared" si="23"/>
        <v>609562</v>
      </c>
      <c r="B1460" s="6">
        <v>8</v>
      </c>
      <c r="C1460" s="112">
        <v>13</v>
      </c>
      <c r="D1460" s="7">
        <v>566</v>
      </c>
      <c r="E1460" s="112" t="s">
        <v>13017</v>
      </c>
      <c r="H1460" s="6">
        <f>IF('Раздел 2.1.2.1'!P38&gt;='Раздел 2.1.2.1'!BI38,0,1)</f>
        <v>0</v>
      </c>
    </row>
    <row r="1461" spans="1:8" x14ac:dyDescent="0.2">
      <c r="A1461" s="6">
        <f t="shared" si="23"/>
        <v>609562</v>
      </c>
      <c r="B1461" s="6">
        <v>8</v>
      </c>
      <c r="C1461" s="112">
        <v>13</v>
      </c>
      <c r="D1461" s="7">
        <v>567</v>
      </c>
      <c r="E1461" s="112" t="s">
        <v>13018</v>
      </c>
      <c r="H1461" s="6">
        <f>IF('Раздел 2.1.2.1'!P39&gt;='Раздел 2.1.2.1'!BI39,0,1)</f>
        <v>0</v>
      </c>
    </row>
    <row r="1462" spans="1:8" x14ac:dyDescent="0.2">
      <c r="A1462" s="6">
        <f t="shared" si="23"/>
        <v>609562</v>
      </c>
      <c r="B1462" s="6">
        <v>8</v>
      </c>
      <c r="C1462" s="112">
        <v>13</v>
      </c>
      <c r="D1462" s="7">
        <v>568</v>
      </c>
      <c r="E1462" s="112" t="s">
        <v>13019</v>
      </c>
      <c r="H1462" s="6">
        <f>IF('Раздел 2.1.2.1'!P40&gt;='Раздел 2.1.2.1'!BI40,0,1)</f>
        <v>0</v>
      </c>
    </row>
    <row r="1463" spans="1:8" x14ac:dyDescent="0.2">
      <c r="A1463" s="6">
        <f t="shared" si="23"/>
        <v>609562</v>
      </c>
      <c r="B1463" s="6">
        <v>8</v>
      </c>
      <c r="C1463" s="112">
        <v>13</v>
      </c>
      <c r="D1463" s="7">
        <v>569</v>
      </c>
      <c r="E1463" s="112" t="s">
        <v>13020</v>
      </c>
      <c r="H1463" s="6">
        <f>IF('Раздел 2.1.2.1'!P41&gt;='Раздел 2.1.2.1'!BI41,0,1)</f>
        <v>0</v>
      </c>
    </row>
    <row r="1464" spans="1:8" x14ac:dyDescent="0.2">
      <c r="A1464" s="6">
        <f t="shared" si="23"/>
        <v>609562</v>
      </c>
      <c r="B1464" s="6">
        <v>8</v>
      </c>
      <c r="C1464" s="112">
        <v>13</v>
      </c>
      <c r="D1464" s="7">
        <v>570</v>
      </c>
      <c r="E1464" s="112" t="s">
        <v>13021</v>
      </c>
      <c r="H1464" s="6">
        <f>IF('Раздел 2.1.2.1'!P42&gt;='Раздел 2.1.2.1'!BI42,0,1)</f>
        <v>0</v>
      </c>
    </row>
    <row r="1465" spans="1:8" x14ac:dyDescent="0.2">
      <c r="A1465" s="6">
        <f t="shared" si="23"/>
        <v>609562</v>
      </c>
      <c r="B1465" s="6">
        <v>8</v>
      </c>
      <c r="C1465" s="112">
        <v>13</v>
      </c>
      <c r="D1465" s="7">
        <v>571</v>
      </c>
      <c r="E1465" s="112" t="s">
        <v>13022</v>
      </c>
      <c r="H1465" s="6">
        <f>IF('Раздел 2.1.2.1'!P43&gt;='Раздел 2.1.2.1'!BI43,0,1)</f>
        <v>0</v>
      </c>
    </row>
    <row r="1466" spans="1:8" x14ac:dyDescent="0.2">
      <c r="A1466" s="6">
        <f t="shared" si="23"/>
        <v>609562</v>
      </c>
      <c r="B1466" s="6">
        <v>8</v>
      </c>
      <c r="C1466" s="112">
        <v>13</v>
      </c>
      <c r="D1466" s="7">
        <v>572</v>
      </c>
      <c r="E1466" s="112" t="s">
        <v>13023</v>
      </c>
      <c r="H1466" s="6">
        <f>IF('Раздел 2.1.2.1'!P44&gt;='Раздел 2.1.2.1'!BI44,0,1)</f>
        <v>0</v>
      </c>
    </row>
    <row r="1467" spans="1:8" x14ac:dyDescent="0.2">
      <c r="A1467" s="6">
        <f t="shared" si="23"/>
        <v>609562</v>
      </c>
      <c r="B1467" s="6">
        <v>8</v>
      </c>
      <c r="C1467" s="112">
        <v>13</v>
      </c>
      <c r="D1467" s="7">
        <v>573</v>
      </c>
      <c r="E1467" s="112" t="s">
        <v>11556</v>
      </c>
      <c r="H1467" s="6">
        <f>IF('Раздел 2.1.2.1'!P45&gt;='Раздел 2.1.2.1'!BI45,0,1)</f>
        <v>0</v>
      </c>
    </row>
    <row r="1468" spans="1:8" x14ac:dyDescent="0.2">
      <c r="A1468" s="6">
        <f t="shared" si="23"/>
        <v>609562</v>
      </c>
      <c r="B1468" s="6">
        <v>8</v>
      </c>
      <c r="C1468" s="112">
        <v>13</v>
      </c>
      <c r="D1468" s="7">
        <v>574</v>
      </c>
      <c r="E1468" s="112" t="s">
        <v>11557</v>
      </c>
      <c r="H1468" s="6">
        <f>IF('Раздел 2.1.2.1'!P46&gt;='Раздел 2.1.2.1'!BI46,0,1)</f>
        <v>0</v>
      </c>
    </row>
    <row r="1469" spans="1:8" x14ac:dyDescent="0.2">
      <c r="A1469" s="6">
        <f t="shared" si="23"/>
        <v>609562</v>
      </c>
      <c r="B1469" s="6">
        <v>8</v>
      </c>
      <c r="C1469" s="112">
        <v>13</v>
      </c>
      <c r="D1469" s="7">
        <v>575</v>
      </c>
      <c r="E1469" s="112" t="s">
        <v>11853</v>
      </c>
      <c r="H1469" s="6">
        <f>IF('Раздел 2.1.2.1'!P47&gt;='Раздел 2.1.2.1'!BI47,0,1)</f>
        <v>0</v>
      </c>
    </row>
    <row r="1470" spans="1:8" x14ac:dyDescent="0.2">
      <c r="A1470" s="6">
        <f t="shared" si="23"/>
        <v>609562</v>
      </c>
      <c r="B1470" s="6">
        <v>8</v>
      </c>
      <c r="C1470" s="112">
        <v>13</v>
      </c>
      <c r="D1470" s="7">
        <v>576</v>
      </c>
      <c r="E1470" s="112" t="s">
        <v>11854</v>
      </c>
      <c r="H1470" s="6">
        <f>IF('Раздел 2.1.2.1'!P48&gt;='Раздел 2.1.2.1'!BI48,0,1)</f>
        <v>0</v>
      </c>
    </row>
    <row r="1471" spans="1:8" x14ac:dyDescent="0.2">
      <c r="A1471" s="6">
        <f t="shared" si="23"/>
        <v>609562</v>
      </c>
      <c r="B1471" s="6">
        <v>8</v>
      </c>
      <c r="C1471" s="112">
        <v>13</v>
      </c>
      <c r="D1471" s="7">
        <v>577</v>
      </c>
      <c r="E1471" s="112" t="s">
        <v>11855</v>
      </c>
      <c r="H1471" s="6">
        <f>IF('Раздел 2.1.2.1'!P49&gt;='Раздел 2.1.2.1'!BI49,0,1)</f>
        <v>0</v>
      </c>
    </row>
    <row r="1472" spans="1:8" x14ac:dyDescent="0.2">
      <c r="A1472" s="6">
        <f t="shared" si="23"/>
        <v>609562</v>
      </c>
      <c r="B1472" s="6">
        <v>8</v>
      </c>
      <c r="C1472" s="112">
        <v>13</v>
      </c>
      <c r="D1472" s="7">
        <v>578</v>
      </c>
      <c r="E1472" s="112" t="s">
        <v>11856</v>
      </c>
      <c r="H1472" s="6">
        <f>IF('Раздел 2.1.2.1'!P50&gt;='Раздел 2.1.2.1'!BI50,0,1)</f>
        <v>0</v>
      </c>
    </row>
    <row r="1473" spans="1:8" x14ac:dyDescent="0.2">
      <c r="A1473" s="6">
        <f t="shared" si="23"/>
        <v>609562</v>
      </c>
      <c r="B1473" s="6">
        <v>8</v>
      </c>
      <c r="C1473" s="112">
        <v>13</v>
      </c>
      <c r="D1473" s="7">
        <v>579</v>
      </c>
      <c r="E1473" s="112" t="s">
        <v>11857</v>
      </c>
      <c r="H1473" s="6">
        <f>IF('Раздел 2.1.2.1'!P51&gt;='Раздел 2.1.2.1'!BI51,0,1)</f>
        <v>0</v>
      </c>
    </row>
    <row r="1474" spans="1:8" x14ac:dyDescent="0.2">
      <c r="A1474" s="6">
        <f t="shared" si="23"/>
        <v>609562</v>
      </c>
      <c r="B1474" s="6">
        <v>8</v>
      </c>
      <c r="C1474" s="112">
        <v>13</v>
      </c>
      <c r="D1474" s="7">
        <v>580</v>
      </c>
      <c r="E1474" s="112" t="s">
        <v>11858</v>
      </c>
      <c r="H1474" s="6">
        <f>IF('Раздел 2.1.2.1'!P52&gt;='Раздел 2.1.2.1'!BI52,0,1)</f>
        <v>0</v>
      </c>
    </row>
    <row r="1475" spans="1:8" x14ac:dyDescent="0.2">
      <c r="A1475" s="6">
        <f t="shared" si="23"/>
        <v>609562</v>
      </c>
      <c r="B1475" s="6">
        <v>8</v>
      </c>
      <c r="C1475" s="113">
        <v>13</v>
      </c>
      <c r="D1475" s="7">
        <v>581</v>
      </c>
      <c r="E1475" s="113" t="s">
        <v>10263</v>
      </c>
      <c r="F1475" s="109"/>
      <c r="G1475" s="109"/>
      <c r="H1475" s="109">
        <f>IF('Раздел 2.1.2.1'!P53&gt;='Раздел 2.1.2.1'!BI53,0,1)</f>
        <v>0</v>
      </c>
    </row>
    <row r="1476" spans="1:8" x14ac:dyDescent="0.2">
      <c r="A1476" s="6">
        <f t="shared" si="23"/>
        <v>609562</v>
      </c>
      <c r="B1476" s="6">
        <v>8</v>
      </c>
      <c r="C1476" s="112">
        <v>14</v>
      </c>
      <c r="D1476" s="7">
        <v>582</v>
      </c>
      <c r="E1476" s="112" t="s">
        <v>9705</v>
      </c>
      <c r="H1476" s="6">
        <f>IF('Раздел 2.1.2.1'!P21&gt;='Раздел 2.1.2.1'!BL21,0,1)</f>
        <v>0</v>
      </c>
    </row>
    <row r="1477" spans="1:8" x14ac:dyDescent="0.2">
      <c r="A1477" s="6">
        <f t="shared" si="23"/>
        <v>609562</v>
      </c>
      <c r="B1477" s="6">
        <v>8</v>
      </c>
      <c r="C1477" s="112">
        <v>14</v>
      </c>
      <c r="D1477" s="7">
        <v>583</v>
      </c>
      <c r="E1477" s="112" t="s">
        <v>9706</v>
      </c>
      <c r="H1477" s="6">
        <f>IF('Раздел 2.1.2.1'!P22&gt;='Раздел 2.1.2.1'!BL22,0,1)</f>
        <v>0</v>
      </c>
    </row>
    <row r="1478" spans="1:8" x14ac:dyDescent="0.2">
      <c r="A1478" s="6">
        <f t="shared" si="23"/>
        <v>609562</v>
      </c>
      <c r="B1478" s="6">
        <v>8</v>
      </c>
      <c r="C1478" s="112">
        <v>14</v>
      </c>
      <c r="D1478" s="7">
        <v>584</v>
      </c>
      <c r="E1478" s="112" t="s">
        <v>10823</v>
      </c>
      <c r="H1478" s="6">
        <f>IF('Раздел 2.1.2.1'!P23&gt;='Раздел 2.1.2.1'!BL23,0,1)</f>
        <v>0</v>
      </c>
    </row>
    <row r="1479" spans="1:8" x14ac:dyDescent="0.2">
      <c r="A1479" s="6">
        <f t="shared" si="23"/>
        <v>609562</v>
      </c>
      <c r="B1479" s="6">
        <v>8</v>
      </c>
      <c r="C1479" s="112">
        <v>14</v>
      </c>
      <c r="D1479" s="7">
        <v>585</v>
      </c>
      <c r="E1479" s="112" t="s">
        <v>10824</v>
      </c>
      <c r="H1479" s="6">
        <f>IF('Раздел 2.1.2.1'!P24&gt;='Раздел 2.1.2.1'!BL24,0,1)</f>
        <v>0</v>
      </c>
    </row>
    <row r="1480" spans="1:8" x14ac:dyDescent="0.2">
      <c r="A1480" s="6">
        <f t="shared" si="23"/>
        <v>609562</v>
      </c>
      <c r="B1480" s="6">
        <v>8</v>
      </c>
      <c r="C1480" s="112">
        <v>14</v>
      </c>
      <c r="D1480" s="7">
        <v>586</v>
      </c>
      <c r="E1480" s="112" t="s">
        <v>9707</v>
      </c>
      <c r="H1480" s="6">
        <f>IF('Раздел 2.1.2.1'!P25&gt;='Раздел 2.1.2.1'!BL25,0,1)</f>
        <v>0</v>
      </c>
    </row>
    <row r="1481" spans="1:8" x14ac:dyDescent="0.2">
      <c r="A1481" s="6">
        <f t="shared" si="23"/>
        <v>609562</v>
      </c>
      <c r="B1481" s="6">
        <v>8</v>
      </c>
      <c r="C1481" s="112">
        <v>14</v>
      </c>
      <c r="D1481" s="7">
        <v>587</v>
      </c>
      <c r="E1481" s="112" t="s">
        <v>9708</v>
      </c>
      <c r="H1481" s="6">
        <f>IF('Раздел 2.1.2.1'!P26&gt;='Раздел 2.1.2.1'!BL26,0,1)</f>
        <v>0</v>
      </c>
    </row>
    <row r="1482" spans="1:8" x14ac:dyDescent="0.2">
      <c r="A1482" s="6">
        <f t="shared" si="23"/>
        <v>609562</v>
      </c>
      <c r="B1482" s="6">
        <v>8</v>
      </c>
      <c r="C1482" s="112">
        <v>14</v>
      </c>
      <c r="D1482" s="7">
        <v>588</v>
      </c>
      <c r="E1482" s="112" t="s">
        <v>9709</v>
      </c>
      <c r="H1482" s="6">
        <f>IF('Раздел 2.1.2.1'!P27&gt;='Раздел 2.1.2.1'!BL27,0,1)</f>
        <v>0</v>
      </c>
    </row>
    <row r="1483" spans="1:8" x14ac:dyDescent="0.2">
      <c r="A1483" s="6">
        <f t="shared" si="23"/>
        <v>609562</v>
      </c>
      <c r="B1483" s="6">
        <v>8</v>
      </c>
      <c r="C1483" s="112">
        <v>14</v>
      </c>
      <c r="D1483" s="7">
        <v>589</v>
      </c>
      <c r="E1483" s="112" t="s">
        <v>9240</v>
      </c>
      <c r="H1483" s="6">
        <f>IF('Раздел 2.1.2.1'!P28&gt;='Раздел 2.1.2.1'!BL28,0,1)</f>
        <v>0</v>
      </c>
    </row>
    <row r="1484" spans="1:8" x14ac:dyDescent="0.2">
      <c r="A1484" s="6">
        <f t="shared" si="23"/>
        <v>609562</v>
      </c>
      <c r="B1484" s="6">
        <v>8</v>
      </c>
      <c r="C1484" s="112">
        <v>14</v>
      </c>
      <c r="D1484" s="7">
        <v>590</v>
      </c>
      <c r="E1484" s="112" t="s">
        <v>9241</v>
      </c>
      <c r="H1484" s="6">
        <f>IF('Раздел 2.1.2.1'!P29&gt;='Раздел 2.1.2.1'!BL29,0,1)</f>
        <v>0</v>
      </c>
    </row>
    <row r="1485" spans="1:8" x14ac:dyDescent="0.2">
      <c r="A1485" s="6">
        <f t="shared" si="23"/>
        <v>609562</v>
      </c>
      <c r="B1485" s="6">
        <v>8</v>
      </c>
      <c r="C1485" s="112">
        <v>14</v>
      </c>
      <c r="D1485" s="7">
        <v>591</v>
      </c>
      <c r="E1485" s="112" t="s">
        <v>9242</v>
      </c>
      <c r="H1485" s="6">
        <f>IF('Раздел 2.1.2.1'!P30&gt;='Раздел 2.1.2.1'!BL30,0,1)</f>
        <v>0</v>
      </c>
    </row>
    <row r="1486" spans="1:8" x14ac:dyDescent="0.2">
      <c r="A1486" s="6">
        <f t="shared" si="23"/>
        <v>609562</v>
      </c>
      <c r="B1486" s="6">
        <v>8</v>
      </c>
      <c r="C1486" s="112">
        <v>14</v>
      </c>
      <c r="D1486" s="7">
        <v>592</v>
      </c>
      <c r="E1486" s="112" t="s">
        <v>11505</v>
      </c>
      <c r="H1486" s="6">
        <f>IF('Раздел 2.1.2.1'!P31&gt;='Раздел 2.1.2.1'!BL31,0,1)</f>
        <v>0</v>
      </c>
    </row>
    <row r="1487" spans="1:8" x14ac:dyDescent="0.2">
      <c r="A1487" s="6">
        <f t="shared" si="23"/>
        <v>609562</v>
      </c>
      <c r="B1487" s="6">
        <v>8</v>
      </c>
      <c r="C1487" s="112">
        <v>14</v>
      </c>
      <c r="D1487" s="7">
        <v>593</v>
      </c>
      <c r="E1487" s="112" t="s">
        <v>10188</v>
      </c>
      <c r="H1487" s="6">
        <f>IF('Раздел 2.1.2.1'!P32&gt;='Раздел 2.1.2.1'!BL32,0,1)</f>
        <v>0</v>
      </c>
    </row>
    <row r="1488" spans="1:8" x14ac:dyDescent="0.2">
      <c r="A1488" s="6">
        <f t="shared" si="23"/>
        <v>609562</v>
      </c>
      <c r="B1488" s="6">
        <v>8</v>
      </c>
      <c r="C1488" s="112">
        <v>14</v>
      </c>
      <c r="D1488" s="7">
        <v>594</v>
      </c>
      <c r="E1488" s="112" t="s">
        <v>11498</v>
      </c>
      <c r="H1488" s="6">
        <f>IF('Раздел 2.1.2.1'!P33&gt;='Раздел 2.1.2.1'!BL33,0,1)</f>
        <v>0</v>
      </c>
    </row>
    <row r="1489" spans="1:8" x14ac:dyDescent="0.2">
      <c r="A1489" s="6">
        <f t="shared" si="23"/>
        <v>609562</v>
      </c>
      <c r="B1489" s="6">
        <v>8</v>
      </c>
      <c r="C1489" s="112">
        <v>14</v>
      </c>
      <c r="D1489" s="7">
        <v>595</v>
      </c>
      <c r="E1489" s="112" t="s">
        <v>11499</v>
      </c>
      <c r="H1489" s="6">
        <f>IF('Раздел 2.1.2.1'!P34&gt;='Раздел 2.1.2.1'!BL34,0,1)</f>
        <v>0</v>
      </c>
    </row>
    <row r="1490" spans="1:8" x14ac:dyDescent="0.2">
      <c r="A1490" s="6">
        <f t="shared" si="23"/>
        <v>609562</v>
      </c>
      <c r="B1490" s="6">
        <v>8</v>
      </c>
      <c r="C1490" s="112">
        <v>14</v>
      </c>
      <c r="D1490" s="7">
        <v>596</v>
      </c>
      <c r="E1490" s="112" t="s">
        <v>11500</v>
      </c>
      <c r="H1490" s="6">
        <f>IF('Раздел 2.1.2.1'!P35&gt;='Раздел 2.1.2.1'!BL35,0,1)</f>
        <v>0</v>
      </c>
    </row>
    <row r="1491" spans="1:8" x14ac:dyDescent="0.2">
      <c r="A1491" s="6">
        <f t="shared" si="23"/>
        <v>609562</v>
      </c>
      <c r="B1491" s="6">
        <v>8</v>
      </c>
      <c r="C1491" s="112">
        <v>14</v>
      </c>
      <c r="D1491" s="7">
        <v>597</v>
      </c>
      <c r="E1491" s="112" t="s">
        <v>11501</v>
      </c>
      <c r="H1491" s="6">
        <f>IF('Раздел 2.1.2.1'!P36&gt;='Раздел 2.1.2.1'!BL36,0,1)</f>
        <v>0</v>
      </c>
    </row>
    <row r="1492" spans="1:8" x14ac:dyDescent="0.2">
      <c r="A1492" s="6">
        <f t="shared" si="23"/>
        <v>609562</v>
      </c>
      <c r="B1492" s="6">
        <v>8</v>
      </c>
      <c r="C1492" s="112">
        <v>14</v>
      </c>
      <c r="D1492" s="7">
        <v>598</v>
      </c>
      <c r="E1492" s="112" t="s">
        <v>11502</v>
      </c>
      <c r="H1492" s="6">
        <f>IF('Раздел 2.1.2.1'!P37&gt;='Раздел 2.1.2.1'!BL37,0,1)</f>
        <v>0</v>
      </c>
    </row>
    <row r="1493" spans="1:8" x14ac:dyDescent="0.2">
      <c r="A1493" s="6">
        <f t="shared" si="23"/>
        <v>609562</v>
      </c>
      <c r="B1493" s="6">
        <v>8</v>
      </c>
      <c r="C1493" s="112">
        <v>14</v>
      </c>
      <c r="D1493" s="7">
        <v>599</v>
      </c>
      <c r="E1493" s="112" t="s">
        <v>9247</v>
      </c>
      <c r="H1493" s="6">
        <f>IF('Раздел 2.1.2.1'!P38&gt;='Раздел 2.1.2.1'!BL38,0,1)</f>
        <v>0</v>
      </c>
    </row>
    <row r="1494" spans="1:8" x14ac:dyDescent="0.2">
      <c r="A1494" s="6">
        <f t="shared" si="23"/>
        <v>609562</v>
      </c>
      <c r="B1494" s="6">
        <v>8</v>
      </c>
      <c r="C1494" s="112">
        <v>14</v>
      </c>
      <c r="D1494" s="7">
        <v>600</v>
      </c>
      <c r="E1494" s="112" t="s">
        <v>9248</v>
      </c>
      <c r="H1494" s="6">
        <f>IF('Раздел 2.1.2.1'!P39&gt;='Раздел 2.1.2.1'!BL39,0,1)</f>
        <v>0</v>
      </c>
    </row>
    <row r="1495" spans="1:8" x14ac:dyDescent="0.2">
      <c r="A1495" s="6">
        <f t="shared" si="23"/>
        <v>609562</v>
      </c>
      <c r="B1495" s="6">
        <v>8</v>
      </c>
      <c r="C1495" s="112">
        <v>14</v>
      </c>
      <c r="D1495" s="7">
        <v>601</v>
      </c>
      <c r="E1495" s="112" t="s">
        <v>8681</v>
      </c>
      <c r="H1495" s="6">
        <f>IF('Раздел 2.1.2.1'!P40&gt;='Раздел 2.1.2.1'!BL40,0,1)</f>
        <v>0</v>
      </c>
    </row>
    <row r="1496" spans="1:8" x14ac:dyDescent="0.2">
      <c r="A1496" s="6">
        <f t="shared" si="23"/>
        <v>609562</v>
      </c>
      <c r="B1496" s="6">
        <v>8</v>
      </c>
      <c r="C1496" s="112">
        <v>14</v>
      </c>
      <c r="D1496" s="7">
        <v>602</v>
      </c>
      <c r="E1496" s="112" t="s">
        <v>8682</v>
      </c>
      <c r="H1496" s="6">
        <f>IF('Раздел 2.1.2.1'!P41&gt;='Раздел 2.1.2.1'!BL41,0,1)</f>
        <v>0</v>
      </c>
    </row>
    <row r="1497" spans="1:8" x14ac:dyDescent="0.2">
      <c r="A1497" s="6">
        <f t="shared" si="23"/>
        <v>609562</v>
      </c>
      <c r="B1497" s="6">
        <v>8</v>
      </c>
      <c r="C1497" s="112">
        <v>14</v>
      </c>
      <c r="D1497" s="7">
        <v>603</v>
      </c>
      <c r="E1497" s="112" t="s">
        <v>8683</v>
      </c>
      <c r="H1497" s="6">
        <f>IF('Раздел 2.1.2.1'!P42&gt;='Раздел 2.1.2.1'!BL42,0,1)</f>
        <v>0</v>
      </c>
    </row>
    <row r="1498" spans="1:8" x14ac:dyDescent="0.2">
      <c r="A1498" s="6">
        <f t="shared" si="23"/>
        <v>609562</v>
      </c>
      <c r="B1498" s="6">
        <v>8</v>
      </c>
      <c r="C1498" s="112">
        <v>14</v>
      </c>
      <c r="D1498" s="7">
        <v>604</v>
      </c>
      <c r="E1498" s="112" t="s">
        <v>8684</v>
      </c>
      <c r="H1498" s="6">
        <f>IF('Раздел 2.1.2.1'!P43&gt;='Раздел 2.1.2.1'!BL43,0,1)</f>
        <v>0</v>
      </c>
    </row>
    <row r="1499" spans="1:8" x14ac:dyDescent="0.2">
      <c r="A1499" s="6">
        <f t="shared" si="23"/>
        <v>609562</v>
      </c>
      <c r="B1499" s="6">
        <v>8</v>
      </c>
      <c r="C1499" s="112">
        <v>14</v>
      </c>
      <c r="D1499" s="7">
        <v>605</v>
      </c>
      <c r="E1499" s="112" t="s">
        <v>8685</v>
      </c>
      <c r="H1499" s="6">
        <f>IF('Раздел 2.1.2.1'!P44&gt;='Раздел 2.1.2.1'!BL44,0,1)</f>
        <v>0</v>
      </c>
    </row>
    <row r="1500" spans="1:8" x14ac:dyDescent="0.2">
      <c r="A1500" s="6">
        <f t="shared" si="23"/>
        <v>609562</v>
      </c>
      <c r="B1500" s="6">
        <v>8</v>
      </c>
      <c r="C1500" s="112">
        <v>14</v>
      </c>
      <c r="D1500" s="7">
        <v>606</v>
      </c>
      <c r="E1500" s="112" t="s">
        <v>8686</v>
      </c>
      <c r="H1500" s="6">
        <f>IF('Раздел 2.1.2.1'!P45&gt;='Раздел 2.1.2.1'!BL45,0,1)</f>
        <v>0</v>
      </c>
    </row>
    <row r="1501" spans="1:8" x14ac:dyDescent="0.2">
      <c r="A1501" s="6">
        <f t="shared" si="23"/>
        <v>609562</v>
      </c>
      <c r="B1501" s="6">
        <v>8</v>
      </c>
      <c r="C1501" s="112">
        <v>14</v>
      </c>
      <c r="D1501" s="7">
        <v>607</v>
      </c>
      <c r="E1501" s="112" t="s">
        <v>8399</v>
      </c>
      <c r="H1501" s="6">
        <f>IF('Раздел 2.1.2.1'!P46&gt;='Раздел 2.1.2.1'!BL46,0,1)</f>
        <v>0</v>
      </c>
    </row>
    <row r="1502" spans="1:8" x14ac:dyDescent="0.2">
      <c r="A1502" s="6">
        <f t="shared" si="23"/>
        <v>609562</v>
      </c>
      <c r="B1502" s="6">
        <v>8</v>
      </c>
      <c r="C1502" s="112">
        <v>14</v>
      </c>
      <c r="D1502" s="7">
        <v>608</v>
      </c>
      <c r="E1502" s="112" t="s">
        <v>8400</v>
      </c>
      <c r="H1502" s="6">
        <f>IF('Раздел 2.1.2.1'!P47&gt;='Раздел 2.1.2.1'!BL47,0,1)</f>
        <v>0</v>
      </c>
    </row>
    <row r="1503" spans="1:8" x14ac:dyDescent="0.2">
      <c r="A1503" s="6">
        <f t="shared" si="23"/>
        <v>609562</v>
      </c>
      <c r="B1503" s="6">
        <v>8</v>
      </c>
      <c r="C1503" s="112">
        <v>14</v>
      </c>
      <c r="D1503" s="7">
        <v>609</v>
      </c>
      <c r="E1503" s="112" t="s">
        <v>8401</v>
      </c>
      <c r="H1503" s="6">
        <f>IF('Раздел 2.1.2.1'!P48&gt;='Раздел 2.1.2.1'!BL48,0,1)</f>
        <v>0</v>
      </c>
    </row>
    <row r="1504" spans="1:8" x14ac:dyDescent="0.2">
      <c r="A1504" s="6">
        <f t="shared" si="23"/>
        <v>609562</v>
      </c>
      <c r="B1504" s="6">
        <v>8</v>
      </c>
      <c r="C1504" s="112">
        <v>14</v>
      </c>
      <c r="D1504" s="7">
        <v>610</v>
      </c>
      <c r="E1504" s="112" t="s">
        <v>9251</v>
      </c>
      <c r="H1504" s="6">
        <f>IF('Раздел 2.1.2.1'!P49&gt;='Раздел 2.1.2.1'!BL49,0,1)</f>
        <v>0</v>
      </c>
    </row>
    <row r="1505" spans="1:8" x14ac:dyDescent="0.2">
      <c r="A1505" s="6">
        <f t="shared" si="23"/>
        <v>609562</v>
      </c>
      <c r="B1505" s="6">
        <v>8</v>
      </c>
      <c r="C1505" s="112">
        <v>14</v>
      </c>
      <c r="D1505" s="7">
        <v>611</v>
      </c>
      <c r="E1505" s="112" t="s">
        <v>9252</v>
      </c>
      <c r="H1505" s="6">
        <f>IF('Раздел 2.1.2.1'!P50&gt;='Раздел 2.1.2.1'!BL50,0,1)</f>
        <v>0</v>
      </c>
    </row>
    <row r="1506" spans="1:8" x14ac:dyDescent="0.2">
      <c r="A1506" s="6">
        <f t="shared" si="23"/>
        <v>609562</v>
      </c>
      <c r="B1506" s="6">
        <v>8</v>
      </c>
      <c r="C1506" s="112">
        <v>14</v>
      </c>
      <c r="D1506" s="7">
        <v>612</v>
      </c>
      <c r="E1506" s="112" t="s">
        <v>9253</v>
      </c>
      <c r="H1506" s="6">
        <f>IF('Раздел 2.1.2.1'!P51&gt;='Раздел 2.1.2.1'!BL51,0,1)</f>
        <v>0</v>
      </c>
    </row>
    <row r="1507" spans="1:8" x14ac:dyDescent="0.2">
      <c r="A1507" s="6">
        <f t="shared" si="23"/>
        <v>609562</v>
      </c>
      <c r="B1507" s="6">
        <v>8</v>
      </c>
      <c r="C1507" s="112">
        <v>14</v>
      </c>
      <c r="D1507" s="7">
        <v>613</v>
      </c>
      <c r="E1507" s="112" t="s">
        <v>9254</v>
      </c>
      <c r="H1507" s="6">
        <f>IF('Раздел 2.1.2.1'!P52&gt;='Раздел 2.1.2.1'!BL52,0,1)</f>
        <v>0</v>
      </c>
    </row>
    <row r="1508" spans="1:8" x14ac:dyDescent="0.2">
      <c r="A1508" s="6">
        <f t="shared" si="23"/>
        <v>609562</v>
      </c>
      <c r="B1508" s="6">
        <v>8</v>
      </c>
      <c r="C1508" s="113">
        <v>14</v>
      </c>
      <c r="D1508" s="7">
        <v>614</v>
      </c>
      <c r="E1508" s="113" t="s">
        <v>9255</v>
      </c>
      <c r="F1508" s="109"/>
      <c r="G1508" s="109"/>
      <c r="H1508" s="109">
        <f>IF('Раздел 2.1.2.1'!P53&gt;='Раздел 2.1.2.1'!BL53,0,1)</f>
        <v>0</v>
      </c>
    </row>
    <row r="1509" spans="1:8" x14ac:dyDescent="0.2">
      <c r="A1509" s="6">
        <f t="shared" si="23"/>
        <v>609562</v>
      </c>
      <c r="B1509" s="6">
        <v>8</v>
      </c>
      <c r="C1509" s="112">
        <v>15</v>
      </c>
      <c r="D1509" s="7">
        <v>615</v>
      </c>
      <c r="E1509" s="112" t="s">
        <v>9256</v>
      </c>
      <c r="H1509" s="6">
        <f>IF('Раздел 2.1.2.1'!P21&gt;='Раздел 2.1.2.1'!BM21,0,1)</f>
        <v>0</v>
      </c>
    </row>
    <row r="1510" spans="1:8" x14ac:dyDescent="0.2">
      <c r="A1510" s="6">
        <f t="shared" si="23"/>
        <v>609562</v>
      </c>
      <c r="B1510" s="6">
        <v>8</v>
      </c>
      <c r="C1510" s="112">
        <v>15</v>
      </c>
      <c r="D1510" s="7">
        <v>616</v>
      </c>
      <c r="E1510" s="112" t="s">
        <v>10202</v>
      </c>
      <c r="H1510" s="6">
        <f>IF('Раздел 2.1.2.1'!P22&gt;='Раздел 2.1.2.1'!BM22,0,1)</f>
        <v>0</v>
      </c>
    </row>
    <row r="1511" spans="1:8" x14ac:dyDescent="0.2">
      <c r="A1511" s="6">
        <f t="shared" si="23"/>
        <v>609562</v>
      </c>
      <c r="B1511" s="6">
        <v>8</v>
      </c>
      <c r="C1511" s="112">
        <v>15</v>
      </c>
      <c r="D1511" s="7">
        <v>617</v>
      </c>
      <c r="E1511" s="112" t="s">
        <v>10203</v>
      </c>
      <c r="H1511" s="6">
        <f>IF('Раздел 2.1.2.1'!P23&gt;='Раздел 2.1.2.1'!BM23,0,1)</f>
        <v>0</v>
      </c>
    </row>
    <row r="1512" spans="1:8" x14ac:dyDescent="0.2">
      <c r="A1512" s="6">
        <f t="shared" si="23"/>
        <v>609562</v>
      </c>
      <c r="B1512" s="6">
        <v>8</v>
      </c>
      <c r="C1512" s="112">
        <v>15</v>
      </c>
      <c r="D1512" s="7">
        <v>618</v>
      </c>
      <c r="E1512" s="112" t="s">
        <v>10204</v>
      </c>
      <c r="H1512" s="6">
        <f>IF('Раздел 2.1.2.1'!P24&gt;='Раздел 2.1.2.1'!BM24,0,1)</f>
        <v>0</v>
      </c>
    </row>
    <row r="1513" spans="1:8" x14ac:dyDescent="0.2">
      <c r="A1513" s="6">
        <f t="shared" si="23"/>
        <v>609562</v>
      </c>
      <c r="B1513" s="6">
        <v>8</v>
      </c>
      <c r="C1513" s="112">
        <v>15</v>
      </c>
      <c r="D1513" s="7">
        <v>619</v>
      </c>
      <c r="E1513" s="112" t="s">
        <v>10205</v>
      </c>
      <c r="H1513" s="6">
        <f>IF('Раздел 2.1.2.1'!P25&gt;='Раздел 2.1.2.1'!BM25,0,1)</f>
        <v>0</v>
      </c>
    </row>
    <row r="1514" spans="1:8" x14ac:dyDescent="0.2">
      <c r="A1514" s="6">
        <f t="shared" si="23"/>
        <v>609562</v>
      </c>
      <c r="B1514" s="6">
        <v>8</v>
      </c>
      <c r="C1514" s="112">
        <v>15</v>
      </c>
      <c r="D1514" s="7">
        <v>620</v>
      </c>
      <c r="E1514" s="112" t="s">
        <v>10206</v>
      </c>
      <c r="H1514" s="6">
        <f>IF('Раздел 2.1.2.1'!P26&gt;='Раздел 2.1.2.1'!BM26,0,1)</f>
        <v>0</v>
      </c>
    </row>
    <row r="1515" spans="1:8" x14ac:dyDescent="0.2">
      <c r="A1515" s="6">
        <f t="shared" si="23"/>
        <v>609562</v>
      </c>
      <c r="B1515" s="6">
        <v>8</v>
      </c>
      <c r="C1515" s="112">
        <v>15</v>
      </c>
      <c r="D1515" s="7">
        <v>621</v>
      </c>
      <c r="E1515" s="112" t="s">
        <v>10207</v>
      </c>
      <c r="H1515" s="6">
        <f>IF('Раздел 2.1.2.1'!P27&gt;='Раздел 2.1.2.1'!BM27,0,1)</f>
        <v>0</v>
      </c>
    </row>
    <row r="1516" spans="1:8" x14ac:dyDescent="0.2">
      <c r="A1516" s="6">
        <f t="shared" si="23"/>
        <v>609562</v>
      </c>
      <c r="B1516" s="6">
        <v>8</v>
      </c>
      <c r="C1516" s="112">
        <v>15</v>
      </c>
      <c r="D1516" s="7">
        <v>622</v>
      </c>
      <c r="E1516" s="112" t="s">
        <v>10208</v>
      </c>
      <c r="H1516" s="6">
        <f>IF('Раздел 2.1.2.1'!P28&gt;='Раздел 2.1.2.1'!BM28,0,1)</f>
        <v>0</v>
      </c>
    </row>
    <row r="1517" spans="1:8" x14ac:dyDescent="0.2">
      <c r="A1517" s="6">
        <f t="shared" si="23"/>
        <v>609562</v>
      </c>
      <c r="B1517" s="6">
        <v>8</v>
      </c>
      <c r="C1517" s="112">
        <v>15</v>
      </c>
      <c r="D1517" s="7">
        <v>623</v>
      </c>
      <c r="E1517" s="112" t="s">
        <v>10209</v>
      </c>
      <c r="H1517" s="6">
        <f>IF('Раздел 2.1.2.1'!P29&gt;='Раздел 2.1.2.1'!BM29,0,1)</f>
        <v>0</v>
      </c>
    </row>
    <row r="1518" spans="1:8" x14ac:dyDescent="0.2">
      <c r="A1518" s="6">
        <f t="shared" si="23"/>
        <v>609562</v>
      </c>
      <c r="B1518" s="6">
        <v>8</v>
      </c>
      <c r="C1518" s="112">
        <v>15</v>
      </c>
      <c r="D1518" s="7">
        <v>624</v>
      </c>
      <c r="E1518" s="112" t="s">
        <v>10210</v>
      </c>
      <c r="H1518" s="6">
        <f>IF('Раздел 2.1.2.1'!P30&gt;='Раздел 2.1.2.1'!BM30,0,1)</f>
        <v>0</v>
      </c>
    </row>
    <row r="1519" spans="1:8" x14ac:dyDescent="0.2">
      <c r="A1519" s="6">
        <f t="shared" ref="A1519:A1582" si="24">P_3</f>
        <v>609562</v>
      </c>
      <c r="B1519" s="6">
        <v>8</v>
      </c>
      <c r="C1519" s="112">
        <v>15</v>
      </c>
      <c r="D1519" s="7">
        <v>625</v>
      </c>
      <c r="E1519" s="112" t="s">
        <v>10211</v>
      </c>
      <c r="H1519" s="6">
        <f>IF('Раздел 2.1.2.1'!P31&gt;='Раздел 2.1.2.1'!BM31,0,1)</f>
        <v>0</v>
      </c>
    </row>
    <row r="1520" spans="1:8" x14ac:dyDescent="0.2">
      <c r="A1520" s="6">
        <f t="shared" si="24"/>
        <v>609562</v>
      </c>
      <c r="B1520" s="6">
        <v>8</v>
      </c>
      <c r="C1520" s="112">
        <v>15</v>
      </c>
      <c r="D1520" s="7">
        <v>626</v>
      </c>
      <c r="E1520" s="112" t="s">
        <v>10212</v>
      </c>
      <c r="H1520" s="6">
        <f>IF('Раздел 2.1.2.1'!P32&gt;='Раздел 2.1.2.1'!BM32,0,1)</f>
        <v>0</v>
      </c>
    </row>
    <row r="1521" spans="1:8" x14ac:dyDescent="0.2">
      <c r="A1521" s="6">
        <f t="shared" si="24"/>
        <v>609562</v>
      </c>
      <c r="B1521" s="6">
        <v>8</v>
      </c>
      <c r="C1521" s="112">
        <v>15</v>
      </c>
      <c r="D1521" s="7">
        <v>627</v>
      </c>
      <c r="E1521" s="112" t="s">
        <v>10213</v>
      </c>
      <c r="H1521" s="6">
        <f>IF('Раздел 2.1.2.1'!P33&gt;='Раздел 2.1.2.1'!BM33,0,1)</f>
        <v>0</v>
      </c>
    </row>
    <row r="1522" spans="1:8" x14ac:dyDescent="0.2">
      <c r="A1522" s="6">
        <f t="shared" si="24"/>
        <v>609562</v>
      </c>
      <c r="B1522" s="6">
        <v>8</v>
      </c>
      <c r="C1522" s="112">
        <v>15</v>
      </c>
      <c r="D1522" s="7">
        <v>628</v>
      </c>
      <c r="E1522" s="112" t="s">
        <v>10214</v>
      </c>
      <c r="H1522" s="6">
        <f>IF('Раздел 2.1.2.1'!P34&gt;='Раздел 2.1.2.1'!BM34,0,1)</f>
        <v>0</v>
      </c>
    </row>
    <row r="1523" spans="1:8" x14ac:dyDescent="0.2">
      <c r="A1523" s="6">
        <f t="shared" si="24"/>
        <v>609562</v>
      </c>
      <c r="B1523" s="6">
        <v>8</v>
      </c>
      <c r="C1523" s="112">
        <v>15</v>
      </c>
      <c r="D1523" s="7">
        <v>629</v>
      </c>
      <c r="E1523" s="112" t="s">
        <v>10215</v>
      </c>
      <c r="H1523" s="6">
        <f>IF('Раздел 2.1.2.1'!P35&gt;='Раздел 2.1.2.1'!BM35,0,1)</f>
        <v>0</v>
      </c>
    </row>
    <row r="1524" spans="1:8" x14ac:dyDescent="0.2">
      <c r="A1524" s="6">
        <f t="shared" si="24"/>
        <v>609562</v>
      </c>
      <c r="B1524" s="6">
        <v>8</v>
      </c>
      <c r="C1524" s="112">
        <v>15</v>
      </c>
      <c r="D1524" s="7">
        <v>630</v>
      </c>
      <c r="E1524" s="112" t="s">
        <v>10216</v>
      </c>
      <c r="H1524" s="6">
        <f>IF('Раздел 2.1.2.1'!P36&gt;='Раздел 2.1.2.1'!BM36,0,1)</f>
        <v>0</v>
      </c>
    </row>
    <row r="1525" spans="1:8" x14ac:dyDescent="0.2">
      <c r="A1525" s="6">
        <f t="shared" si="24"/>
        <v>609562</v>
      </c>
      <c r="B1525" s="6">
        <v>8</v>
      </c>
      <c r="C1525" s="112">
        <v>15</v>
      </c>
      <c r="D1525" s="7">
        <v>631</v>
      </c>
      <c r="E1525" s="112" t="s">
        <v>10217</v>
      </c>
      <c r="H1525" s="6">
        <f>IF('Раздел 2.1.2.1'!P37&gt;='Раздел 2.1.2.1'!BM37,0,1)</f>
        <v>0</v>
      </c>
    </row>
    <row r="1526" spans="1:8" x14ac:dyDescent="0.2">
      <c r="A1526" s="6">
        <f t="shared" si="24"/>
        <v>609562</v>
      </c>
      <c r="B1526" s="6">
        <v>8</v>
      </c>
      <c r="C1526" s="112">
        <v>15</v>
      </c>
      <c r="D1526" s="7">
        <v>632</v>
      </c>
      <c r="E1526" s="112" t="s">
        <v>10218</v>
      </c>
      <c r="H1526" s="6">
        <f>IF('Раздел 2.1.2.1'!P38&gt;='Раздел 2.1.2.1'!BM38,0,1)</f>
        <v>0</v>
      </c>
    </row>
    <row r="1527" spans="1:8" x14ac:dyDescent="0.2">
      <c r="A1527" s="6">
        <f t="shared" si="24"/>
        <v>609562</v>
      </c>
      <c r="B1527" s="6">
        <v>8</v>
      </c>
      <c r="C1527" s="112">
        <v>15</v>
      </c>
      <c r="D1527" s="7">
        <v>633</v>
      </c>
      <c r="E1527" s="112" t="s">
        <v>10219</v>
      </c>
      <c r="H1527" s="6">
        <f>IF('Раздел 2.1.2.1'!P39&gt;='Раздел 2.1.2.1'!BM39,0,1)</f>
        <v>0</v>
      </c>
    </row>
    <row r="1528" spans="1:8" x14ac:dyDescent="0.2">
      <c r="A1528" s="6">
        <f t="shared" si="24"/>
        <v>609562</v>
      </c>
      <c r="B1528" s="6">
        <v>8</v>
      </c>
      <c r="C1528" s="112">
        <v>15</v>
      </c>
      <c r="D1528" s="7">
        <v>634</v>
      </c>
      <c r="E1528" s="112" t="s">
        <v>10220</v>
      </c>
      <c r="H1528" s="6">
        <f>IF('Раздел 2.1.2.1'!P40&gt;='Раздел 2.1.2.1'!BM40,0,1)</f>
        <v>0</v>
      </c>
    </row>
    <row r="1529" spans="1:8" x14ac:dyDescent="0.2">
      <c r="A1529" s="6">
        <f t="shared" si="24"/>
        <v>609562</v>
      </c>
      <c r="B1529" s="6">
        <v>8</v>
      </c>
      <c r="C1529" s="112">
        <v>15</v>
      </c>
      <c r="D1529" s="7">
        <v>635</v>
      </c>
      <c r="E1529" s="112" t="s">
        <v>10221</v>
      </c>
      <c r="H1529" s="6">
        <f>IF('Раздел 2.1.2.1'!P41&gt;='Раздел 2.1.2.1'!BM41,0,1)</f>
        <v>0</v>
      </c>
    </row>
    <row r="1530" spans="1:8" x14ac:dyDescent="0.2">
      <c r="A1530" s="6">
        <f t="shared" si="24"/>
        <v>609562</v>
      </c>
      <c r="B1530" s="6">
        <v>8</v>
      </c>
      <c r="C1530" s="112">
        <v>15</v>
      </c>
      <c r="D1530" s="7">
        <v>636</v>
      </c>
      <c r="E1530" s="112" t="s">
        <v>10222</v>
      </c>
      <c r="H1530" s="6">
        <f>IF('Раздел 2.1.2.1'!P42&gt;='Раздел 2.1.2.1'!BM42,0,1)</f>
        <v>0</v>
      </c>
    </row>
    <row r="1531" spans="1:8" x14ac:dyDescent="0.2">
      <c r="A1531" s="6">
        <f t="shared" si="24"/>
        <v>609562</v>
      </c>
      <c r="B1531" s="6">
        <v>8</v>
      </c>
      <c r="C1531" s="112">
        <v>15</v>
      </c>
      <c r="D1531" s="7">
        <v>637</v>
      </c>
      <c r="E1531" s="112" t="s">
        <v>10223</v>
      </c>
      <c r="H1531" s="6">
        <f>IF('Раздел 2.1.2.1'!P43&gt;='Раздел 2.1.2.1'!BM43,0,1)</f>
        <v>0</v>
      </c>
    </row>
    <row r="1532" spans="1:8" x14ac:dyDescent="0.2">
      <c r="A1532" s="6">
        <f t="shared" si="24"/>
        <v>609562</v>
      </c>
      <c r="B1532" s="6">
        <v>8</v>
      </c>
      <c r="C1532" s="112">
        <v>15</v>
      </c>
      <c r="D1532" s="7">
        <v>638</v>
      </c>
      <c r="E1532" s="112" t="s">
        <v>10224</v>
      </c>
      <c r="H1532" s="6">
        <f>IF('Раздел 2.1.2.1'!P44&gt;='Раздел 2.1.2.1'!BM44,0,1)</f>
        <v>0</v>
      </c>
    </row>
    <row r="1533" spans="1:8" x14ac:dyDescent="0.2">
      <c r="A1533" s="6">
        <f t="shared" si="24"/>
        <v>609562</v>
      </c>
      <c r="B1533" s="6">
        <v>8</v>
      </c>
      <c r="C1533" s="112">
        <v>15</v>
      </c>
      <c r="D1533" s="7">
        <v>639</v>
      </c>
      <c r="E1533" s="112" t="s">
        <v>10225</v>
      </c>
      <c r="H1533" s="6">
        <f>IF('Раздел 2.1.2.1'!P45&gt;='Раздел 2.1.2.1'!BM45,0,1)</f>
        <v>0</v>
      </c>
    </row>
    <row r="1534" spans="1:8" x14ac:dyDescent="0.2">
      <c r="A1534" s="6">
        <f t="shared" si="24"/>
        <v>609562</v>
      </c>
      <c r="B1534" s="6">
        <v>8</v>
      </c>
      <c r="C1534" s="112">
        <v>15</v>
      </c>
      <c r="D1534" s="7">
        <v>640</v>
      </c>
      <c r="E1534" s="112" t="s">
        <v>10226</v>
      </c>
      <c r="H1534" s="6">
        <f>IF('Раздел 2.1.2.1'!P46&gt;='Раздел 2.1.2.1'!BM46,0,1)</f>
        <v>0</v>
      </c>
    </row>
    <row r="1535" spans="1:8" x14ac:dyDescent="0.2">
      <c r="A1535" s="6">
        <f t="shared" si="24"/>
        <v>609562</v>
      </c>
      <c r="B1535" s="6">
        <v>8</v>
      </c>
      <c r="C1535" s="112">
        <v>15</v>
      </c>
      <c r="D1535" s="7">
        <v>641</v>
      </c>
      <c r="E1535" s="112" t="s">
        <v>10227</v>
      </c>
      <c r="H1535" s="6">
        <f>IF('Раздел 2.1.2.1'!P47&gt;='Раздел 2.1.2.1'!BM47,0,1)</f>
        <v>0</v>
      </c>
    </row>
    <row r="1536" spans="1:8" x14ac:dyDescent="0.2">
      <c r="A1536" s="6">
        <f t="shared" si="24"/>
        <v>609562</v>
      </c>
      <c r="B1536" s="6">
        <v>8</v>
      </c>
      <c r="C1536" s="112">
        <v>15</v>
      </c>
      <c r="D1536" s="7">
        <v>642</v>
      </c>
      <c r="E1536" s="112" t="s">
        <v>10228</v>
      </c>
      <c r="H1536" s="6">
        <f>IF('Раздел 2.1.2.1'!P48&gt;='Раздел 2.1.2.1'!BM48,0,1)</f>
        <v>0</v>
      </c>
    </row>
    <row r="1537" spans="1:8" x14ac:dyDescent="0.2">
      <c r="A1537" s="6">
        <f t="shared" si="24"/>
        <v>609562</v>
      </c>
      <c r="B1537" s="6">
        <v>8</v>
      </c>
      <c r="C1537" s="112">
        <v>15</v>
      </c>
      <c r="D1537" s="7">
        <v>643</v>
      </c>
      <c r="E1537" s="112" t="s">
        <v>10229</v>
      </c>
      <c r="H1537" s="6">
        <f>IF('Раздел 2.1.2.1'!P49&gt;='Раздел 2.1.2.1'!BM49,0,1)</f>
        <v>0</v>
      </c>
    </row>
    <row r="1538" spans="1:8" x14ac:dyDescent="0.2">
      <c r="A1538" s="6">
        <f t="shared" si="24"/>
        <v>609562</v>
      </c>
      <c r="B1538" s="6">
        <v>8</v>
      </c>
      <c r="C1538" s="112">
        <v>15</v>
      </c>
      <c r="D1538" s="7">
        <v>644</v>
      </c>
      <c r="E1538" s="112" t="s">
        <v>10230</v>
      </c>
      <c r="H1538" s="6">
        <f>IF('Раздел 2.1.2.1'!P50&gt;='Раздел 2.1.2.1'!BM50,0,1)</f>
        <v>0</v>
      </c>
    </row>
    <row r="1539" spans="1:8" x14ac:dyDescent="0.2">
      <c r="A1539" s="6">
        <f t="shared" si="24"/>
        <v>609562</v>
      </c>
      <c r="B1539" s="6">
        <v>8</v>
      </c>
      <c r="C1539" s="112">
        <v>15</v>
      </c>
      <c r="D1539" s="7">
        <v>645</v>
      </c>
      <c r="E1539" s="112" t="s">
        <v>9288</v>
      </c>
      <c r="H1539" s="6">
        <f>IF('Раздел 2.1.2.1'!P51&gt;='Раздел 2.1.2.1'!BM51,0,1)</f>
        <v>0</v>
      </c>
    </row>
    <row r="1540" spans="1:8" x14ac:dyDescent="0.2">
      <c r="A1540" s="6">
        <f t="shared" si="24"/>
        <v>609562</v>
      </c>
      <c r="B1540" s="6">
        <v>8</v>
      </c>
      <c r="C1540" s="112">
        <v>15</v>
      </c>
      <c r="D1540" s="7">
        <v>646</v>
      </c>
      <c r="E1540" s="112" t="s">
        <v>9289</v>
      </c>
      <c r="H1540" s="6">
        <f>IF('Раздел 2.1.2.1'!P52&gt;='Раздел 2.1.2.1'!BM52,0,1)</f>
        <v>0</v>
      </c>
    </row>
    <row r="1541" spans="1:8" x14ac:dyDescent="0.2">
      <c r="A1541" s="6">
        <f t="shared" si="24"/>
        <v>609562</v>
      </c>
      <c r="B1541" s="6">
        <v>8</v>
      </c>
      <c r="C1541" s="113">
        <v>15</v>
      </c>
      <c r="D1541" s="7">
        <v>647</v>
      </c>
      <c r="E1541" s="113" t="s">
        <v>9290</v>
      </c>
      <c r="F1541" s="109"/>
      <c r="G1541" s="109"/>
      <c r="H1541" s="109">
        <f>IF('Раздел 2.1.2.1'!P53&gt;='Раздел 2.1.2.1'!BM53,0,1)</f>
        <v>0</v>
      </c>
    </row>
    <row r="1542" spans="1:8" x14ac:dyDescent="0.2">
      <c r="A1542" s="6">
        <f t="shared" si="24"/>
        <v>609562</v>
      </c>
      <c r="B1542" s="6">
        <v>8</v>
      </c>
      <c r="C1542" s="112">
        <v>16</v>
      </c>
      <c r="D1542" s="7">
        <v>648</v>
      </c>
      <c r="E1542" s="112" t="s">
        <v>9291</v>
      </c>
      <c r="H1542" s="6">
        <f>IF('Раздел 2.1.2.1'!BI21&gt;='Раздел 2.1.2.1'!BJ21,0,1)</f>
        <v>0</v>
      </c>
    </row>
    <row r="1543" spans="1:8" x14ac:dyDescent="0.2">
      <c r="A1543" s="6">
        <f t="shared" si="24"/>
        <v>609562</v>
      </c>
      <c r="B1543" s="6">
        <v>8</v>
      </c>
      <c r="C1543" s="112">
        <v>16</v>
      </c>
      <c r="D1543" s="7">
        <v>649</v>
      </c>
      <c r="E1543" s="112" t="s">
        <v>9292</v>
      </c>
      <c r="H1543" s="6">
        <f>IF('Раздел 2.1.2.1'!BI22&gt;='Раздел 2.1.2.1'!BJ22,0,1)</f>
        <v>0</v>
      </c>
    </row>
    <row r="1544" spans="1:8" x14ac:dyDescent="0.2">
      <c r="A1544" s="6">
        <f t="shared" si="24"/>
        <v>609562</v>
      </c>
      <c r="B1544" s="6">
        <v>8</v>
      </c>
      <c r="C1544" s="112">
        <v>16</v>
      </c>
      <c r="D1544" s="7">
        <v>650</v>
      </c>
      <c r="E1544" s="112" t="s">
        <v>8446</v>
      </c>
      <c r="H1544" s="6">
        <f>IF('Раздел 2.1.2.1'!BI23&gt;='Раздел 2.1.2.1'!BJ23,0,1)</f>
        <v>0</v>
      </c>
    </row>
    <row r="1545" spans="1:8" x14ac:dyDescent="0.2">
      <c r="A1545" s="6">
        <f t="shared" si="24"/>
        <v>609562</v>
      </c>
      <c r="B1545" s="6">
        <v>8</v>
      </c>
      <c r="C1545" s="112">
        <v>16</v>
      </c>
      <c r="D1545" s="7">
        <v>651</v>
      </c>
      <c r="E1545" s="112" t="s">
        <v>8447</v>
      </c>
      <c r="H1545" s="6">
        <f>IF('Раздел 2.1.2.1'!BI24&gt;='Раздел 2.1.2.1'!BJ24,0,1)</f>
        <v>0</v>
      </c>
    </row>
    <row r="1546" spans="1:8" x14ac:dyDescent="0.2">
      <c r="A1546" s="6">
        <f t="shared" si="24"/>
        <v>609562</v>
      </c>
      <c r="B1546" s="6">
        <v>8</v>
      </c>
      <c r="C1546" s="112">
        <v>16</v>
      </c>
      <c r="D1546" s="7">
        <v>652</v>
      </c>
      <c r="E1546" s="112" t="s">
        <v>8448</v>
      </c>
      <c r="H1546" s="6">
        <f>IF('Раздел 2.1.2.1'!BI25&gt;='Раздел 2.1.2.1'!BJ25,0,1)</f>
        <v>0</v>
      </c>
    </row>
    <row r="1547" spans="1:8" x14ac:dyDescent="0.2">
      <c r="A1547" s="6">
        <f t="shared" si="24"/>
        <v>609562</v>
      </c>
      <c r="B1547" s="6">
        <v>8</v>
      </c>
      <c r="C1547" s="112">
        <v>16</v>
      </c>
      <c r="D1547" s="7">
        <v>653</v>
      </c>
      <c r="E1547" s="112" t="s">
        <v>8449</v>
      </c>
      <c r="H1547" s="6">
        <f>IF('Раздел 2.1.2.1'!BI26&gt;='Раздел 2.1.2.1'!BJ26,0,1)</f>
        <v>0</v>
      </c>
    </row>
    <row r="1548" spans="1:8" x14ac:dyDescent="0.2">
      <c r="A1548" s="6">
        <f t="shared" si="24"/>
        <v>609562</v>
      </c>
      <c r="B1548" s="6">
        <v>8</v>
      </c>
      <c r="C1548" s="112">
        <v>16</v>
      </c>
      <c r="D1548" s="7">
        <v>654</v>
      </c>
      <c r="E1548" s="112" t="s">
        <v>8450</v>
      </c>
      <c r="H1548" s="6">
        <f>IF('Раздел 2.1.2.1'!BI27&gt;='Раздел 2.1.2.1'!BJ27,0,1)</f>
        <v>0</v>
      </c>
    </row>
    <row r="1549" spans="1:8" x14ac:dyDescent="0.2">
      <c r="A1549" s="6">
        <f t="shared" si="24"/>
        <v>609562</v>
      </c>
      <c r="B1549" s="6">
        <v>8</v>
      </c>
      <c r="C1549" s="112">
        <v>16</v>
      </c>
      <c r="D1549" s="7">
        <v>655</v>
      </c>
      <c r="E1549" s="112" t="s">
        <v>8451</v>
      </c>
      <c r="H1549" s="6">
        <f>IF('Раздел 2.1.2.1'!BI28&gt;='Раздел 2.1.2.1'!BJ28,0,1)</f>
        <v>0</v>
      </c>
    </row>
    <row r="1550" spans="1:8" x14ac:dyDescent="0.2">
      <c r="A1550" s="6">
        <f t="shared" si="24"/>
        <v>609562</v>
      </c>
      <c r="B1550" s="6">
        <v>8</v>
      </c>
      <c r="C1550" s="112">
        <v>16</v>
      </c>
      <c r="D1550" s="7">
        <v>656</v>
      </c>
      <c r="E1550" s="112" t="s">
        <v>9308</v>
      </c>
      <c r="H1550" s="6">
        <f>IF('Раздел 2.1.2.1'!BI29&gt;='Раздел 2.1.2.1'!BJ29,0,1)</f>
        <v>0</v>
      </c>
    </row>
    <row r="1551" spans="1:8" x14ac:dyDescent="0.2">
      <c r="A1551" s="6">
        <f t="shared" si="24"/>
        <v>609562</v>
      </c>
      <c r="B1551" s="6">
        <v>8</v>
      </c>
      <c r="C1551" s="112">
        <v>16</v>
      </c>
      <c r="D1551" s="7">
        <v>657</v>
      </c>
      <c r="E1551" s="112" t="s">
        <v>9309</v>
      </c>
      <c r="H1551" s="6">
        <f>IF('Раздел 2.1.2.1'!BI30&gt;='Раздел 2.1.2.1'!BJ30,0,1)</f>
        <v>0</v>
      </c>
    </row>
    <row r="1552" spans="1:8" x14ac:dyDescent="0.2">
      <c r="A1552" s="6">
        <f t="shared" si="24"/>
        <v>609562</v>
      </c>
      <c r="B1552" s="6">
        <v>8</v>
      </c>
      <c r="C1552" s="112">
        <v>16</v>
      </c>
      <c r="D1552" s="7">
        <v>658</v>
      </c>
      <c r="E1552" s="112" t="s">
        <v>9310</v>
      </c>
      <c r="H1552" s="6">
        <f>IF('Раздел 2.1.2.1'!BI31&gt;='Раздел 2.1.2.1'!BJ31,0,1)</f>
        <v>0</v>
      </c>
    </row>
    <row r="1553" spans="1:8" x14ac:dyDescent="0.2">
      <c r="A1553" s="6">
        <f t="shared" si="24"/>
        <v>609562</v>
      </c>
      <c r="B1553" s="6">
        <v>8</v>
      </c>
      <c r="C1553" s="112">
        <v>16</v>
      </c>
      <c r="D1553" s="7">
        <v>659</v>
      </c>
      <c r="E1553" s="112" t="s">
        <v>9311</v>
      </c>
      <c r="H1553" s="6">
        <f>IF('Раздел 2.1.2.1'!BI32&gt;='Раздел 2.1.2.1'!BJ32,0,1)</f>
        <v>0</v>
      </c>
    </row>
    <row r="1554" spans="1:8" x14ac:dyDescent="0.2">
      <c r="A1554" s="6">
        <f t="shared" si="24"/>
        <v>609562</v>
      </c>
      <c r="B1554" s="6">
        <v>8</v>
      </c>
      <c r="C1554" s="112">
        <v>16</v>
      </c>
      <c r="D1554" s="7">
        <v>660</v>
      </c>
      <c r="E1554" s="112" t="s">
        <v>9312</v>
      </c>
      <c r="H1554" s="6">
        <f>IF('Раздел 2.1.2.1'!BI33&gt;='Раздел 2.1.2.1'!BJ33,0,1)</f>
        <v>0</v>
      </c>
    </row>
    <row r="1555" spans="1:8" x14ac:dyDescent="0.2">
      <c r="A1555" s="6">
        <f t="shared" si="24"/>
        <v>609562</v>
      </c>
      <c r="B1555" s="6">
        <v>8</v>
      </c>
      <c r="C1555" s="112">
        <v>16</v>
      </c>
      <c r="D1555" s="7">
        <v>661</v>
      </c>
      <c r="E1555" s="112" t="s">
        <v>8461</v>
      </c>
      <c r="H1555" s="6">
        <f>IF('Раздел 2.1.2.1'!BI34&gt;='Раздел 2.1.2.1'!BJ34,0,1)</f>
        <v>0</v>
      </c>
    </row>
    <row r="1556" spans="1:8" x14ac:dyDescent="0.2">
      <c r="A1556" s="6">
        <f t="shared" si="24"/>
        <v>609562</v>
      </c>
      <c r="B1556" s="6">
        <v>8</v>
      </c>
      <c r="C1556" s="112">
        <v>16</v>
      </c>
      <c r="D1556" s="7">
        <v>662</v>
      </c>
      <c r="E1556" s="112" t="s">
        <v>8462</v>
      </c>
      <c r="H1556" s="6">
        <f>IF('Раздел 2.1.2.1'!BI35&gt;='Раздел 2.1.2.1'!BJ35,0,1)</f>
        <v>0</v>
      </c>
    </row>
    <row r="1557" spans="1:8" x14ac:dyDescent="0.2">
      <c r="A1557" s="6">
        <f t="shared" si="24"/>
        <v>609562</v>
      </c>
      <c r="B1557" s="6">
        <v>8</v>
      </c>
      <c r="C1557" s="112">
        <v>16</v>
      </c>
      <c r="D1557" s="7">
        <v>663</v>
      </c>
      <c r="E1557" s="112" t="s">
        <v>8463</v>
      </c>
      <c r="H1557" s="6">
        <f>IF('Раздел 2.1.2.1'!BI36&gt;='Раздел 2.1.2.1'!BJ36,0,1)</f>
        <v>0</v>
      </c>
    </row>
    <row r="1558" spans="1:8" x14ac:dyDescent="0.2">
      <c r="A1558" s="6">
        <f t="shared" si="24"/>
        <v>609562</v>
      </c>
      <c r="B1558" s="6">
        <v>8</v>
      </c>
      <c r="C1558" s="112">
        <v>16</v>
      </c>
      <c r="D1558" s="7">
        <v>664</v>
      </c>
      <c r="E1558" s="112" t="s">
        <v>8464</v>
      </c>
      <c r="H1558" s="6">
        <f>IF('Раздел 2.1.2.1'!BI37&gt;='Раздел 2.1.2.1'!BJ37,0,1)</f>
        <v>0</v>
      </c>
    </row>
    <row r="1559" spans="1:8" x14ac:dyDescent="0.2">
      <c r="A1559" s="6">
        <f t="shared" si="24"/>
        <v>609562</v>
      </c>
      <c r="B1559" s="6">
        <v>8</v>
      </c>
      <c r="C1559" s="112">
        <v>16</v>
      </c>
      <c r="D1559" s="7">
        <v>665</v>
      </c>
      <c r="E1559" s="112" t="s">
        <v>8465</v>
      </c>
      <c r="H1559" s="6">
        <f>IF('Раздел 2.1.2.1'!BI38&gt;='Раздел 2.1.2.1'!BJ38,0,1)</f>
        <v>0</v>
      </c>
    </row>
    <row r="1560" spans="1:8" x14ac:dyDescent="0.2">
      <c r="A1560" s="6">
        <f t="shared" si="24"/>
        <v>609562</v>
      </c>
      <c r="B1560" s="6">
        <v>8</v>
      </c>
      <c r="C1560" s="112">
        <v>16</v>
      </c>
      <c r="D1560" s="7">
        <v>666</v>
      </c>
      <c r="E1560" s="112" t="s">
        <v>8466</v>
      </c>
      <c r="H1560" s="6">
        <f>IF('Раздел 2.1.2.1'!BI39&gt;='Раздел 2.1.2.1'!BJ39,0,1)</f>
        <v>0</v>
      </c>
    </row>
    <row r="1561" spans="1:8" x14ac:dyDescent="0.2">
      <c r="A1561" s="6">
        <f t="shared" si="24"/>
        <v>609562</v>
      </c>
      <c r="B1561" s="6">
        <v>8</v>
      </c>
      <c r="C1561" s="112">
        <v>16</v>
      </c>
      <c r="D1561" s="7">
        <v>667</v>
      </c>
      <c r="E1561" s="112" t="s">
        <v>8467</v>
      </c>
      <c r="H1561" s="6">
        <f>IF('Раздел 2.1.2.1'!BI40&gt;='Раздел 2.1.2.1'!BJ40,0,1)</f>
        <v>0</v>
      </c>
    </row>
    <row r="1562" spans="1:8" x14ac:dyDescent="0.2">
      <c r="A1562" s="6">
        <f t="shared" si="24"/>
        <v>609562</v>
      </c>
      <c r="B1562" s="6">
        <v>8</v>
      </c>
      <c r="C1562" s="112">
        <v>16</v>
      </c>
      <c r="D1562" s="7">
        <v>668</v>
      </c>
      <c r="E1562" s="112" t="s">
        <v>8468</v>
      </c>
      <c r="H1562" s="6">
        <f>IF('Раздел 2.1.2.1'!BI41&gt;='Раздел 2.1.2.1'!BJ41,0,1)</f>
        <v>0</v>
      </c>
    </row>
    <row r="1563" spans="1:8" x14ac:dyDescent="0.2">
      <c r="A1563" s="6">
        <f t="shared" si="24"/>
        <v>609562</v>
      </c>
      <c r="B1563" s="6">
        <v>8</v>
      </c>
      <c r="C1563" s="112">
        <v>16</v>
      </c>
      <c r="D1563" s="7">
        <v>669</v>
      </c>
      <c r="E1563" s="112" t="s">
        <v>8469</v>
      </c>
      <c r="H1563" s="6">
        <f>IF('Раздел 2.1.2.1'!BI42&gt;='Раздел 2.1.2.1'!BJ42,0,1)</f>
        <v>0</v>
      </c>
    </row>
    <row r="1564" spans="1:8" x14ac:dyDescent="0.2">
      <c r="A1564" s="6">
        <f t="shared" si="24"/>
        <v>609562</v>
      </c>
      <c r="B1564" s="6">
        <v>8</v>
      </c>
      <c r="C1564" s="112">
        <v>16</v>
      </c>
      <c r="D1564" s="7">
        <v>670</v>
      </c>
      <c r="E1564" s="112" t="s">
        <v>8470</v>
      </c>
      <c r="H1564" s="6">
        <f>IF('Раздел 2.1.2.1'!BI43&gt;='Раздел 2.1.2.1'!BJ43,0,1)</f>
        <v>0</v>
      </c>
    </row>
    <row r="1565" spans="1:8" x14ac:dyDescent="0.2">
      <c r="A1565" s="6">
        <f t="shared" si="24"/>
        <v>609562</v>
      </c>
      <c r="B1565" s="6">
        <v>8</v>
      </c>
      <c r="C1565" s="112">
        <v>16</v>
      </c>
      <c r="D1565" s="7">
        <v>671</v>
      </c>
      <c r="E1565" s="112" t="s">
        <v>9338</v>
      </c>
      <c r="H1565" s="6">
        <f>IF('Раздел 2.1.2.1'!BI44&gt;='Раздел 2.1.2.1'!BJ44,0,1)</f>
        <v>0</v>
      </c>
    </row>
    <row r="1566" spans="1:8" x14ac:dyDescent="0.2">
      <c r="A1566" s="6">
        <f t="shared" si="24"/>
        <v>609562</v>
      </c>
      <c r="B1566" s="6">
        <v>8</v>
      </c>
      <c r="C1566" s="112">
        <v>16</v>
      </c>
      <c r="D1566" s="7">
        <v>672</v>
      </c>
      <c r="E1566" s="112" t="s">
        <v>9339</v>
      </c>
      <c r="H1566" s="6">
        <f>IF('Раздел 2.1.2.1'!BI45&gt;='Раздел 2.1.2.1'!BJ45,0,1)</f>
        <v>0</v>
      </c>
    </row>
    <row r="1567" spans="1:8" x14ac:dyDescent="0.2">
      <c r="A1567" s="6">
        <f t="shared" si="24"/>
        <v>609562</v>
      </c>
      <c r="B1567" s="6">
        <v>8</v>
      </c>
      <c r="C1567" s="112">
        <v>16</v>
      </c>
      <c r="D1567" s="7">
        <v>673</v>
      </c>
      <c r="E1567" s="112" t="s">
        <v>9340</v>
      </c>
      <c r="H1567" s="6">
        <f>IF('Раздел 2.1.2.1'!BI46&gt;='Раздел 2.1.2.1'!BJ46,0,1)</f>
        <v>0</v>
      </c>
    </row>
    <row r="1568" spans="1:8" x14ac:dyDescent="0.2">
      <c r="A1568" s="6">
        <f t="shared" si="24"/>
        <v>609562</v>
      </c>
      <c r="B1568" s="6">
        <v>8</v>
      </c>
      <c r="C1568" s="112">
        <v>16</v>
      </c>
      <c r="D1568" s="7">
        <v>674</v>
      </c>
      <c r="E1568" s="112" t="s">
        <v>9341</v>
      </c>
      <c r="H1568" s="6">
        <f>IF('Раздел 2.1.2.1'!BI47&gt;='Раздел 2.1.2.1'!BJ47,0,1)</f>
        <v>0</v>
      </c>
    </row>
    <row r="1569" spans="1:8" x14ac:dyDescent="0.2">
      <c r="A1569" s="6">
        <f t="shared" si="24"/>
        <v>609562</v>
      </c>
      <c r="B1569" s="6">
        <v>8</v>
      </c>
      <c r="C1569" s="112">
        <v>16</v>
      </c>
      <c r="D1569" s="7">
        <v>675</v>
      </c>
      <c r="E1569" s="112" t="s">
        <v>9342</v>
      </c>
      <c r="H1569" s="6">
        <f>IF('Раздел 2.1.2.1'!BI48&gt;='Раздел 2.1.2.1'!BJ48,0,1)</f>
        <v>0</v>
      </c>
    </row>
    <row r="1570" spans="1:8" x14ac:dyDescent="0.2">
      <c r="A1570" s="6">
        <f t="shared" si="24"/>
        <v>609562</v>
      </c>
      <c r="B1570" s="6">
        <v>8</v>
      </c>
      <c r="C1570" s="112">
        <v>16</v>
      </c>
      <c r="D1570" s="7">
        <v>676</v>
      </c>
      <c r="E1570" s="112" t="s">
        <v>9343</v>
      </c>
      <c r="H1570" s="6">
        <f>IF('Раздел 2.1.2.1'!BI49&gt;='Раздел 2.1.2.1'!BJ49,0,1)</f>
        <v>0</v>
      </c>
    </row>
    <row r="1571" spans="1:8" x14ac:dyDescent="0.2">
      <c r="A1571" s="6">
        <f t="shared" si="24"/>
        <v>609562</v>
      </c>
      <c r="B1571" s="6">
        <v>8</v>
      </c>
      <c r="C1571" s="112">
        <v>16</v>
      </c>
      <c r="D1571" s="7">
        <v>677</v>
      </c>
      <c r="E1571" s="112" t="s">
        <v>9344</v>
      </c>
      <c r="H1571" s="6">
        <f>IF('Раздел 2.1.2.1'!BI50&gt;='Раздел 2.1.2.1'!BJ50,0,1)</f>
        <v>0</v>
      </c>
    </row>
    <row r="1572" spans="1:8" x14ac:dyDescent="0.2">
      <c r="A1572" s="6">
        <f t="shared" si="24"/>
        <v>609562</v>
      </c>
      <c r="B1572" s="6">
        <v>8</v>
      </c>
      <c r="C1572" s="112">
        <v>16</v>
      </c>
      <c r="D1572" s="7">
        <v>678</v>
      </c>
      <c r="E1572" s="112" t="s">
        <v>9345</v>
      </c>
      <c r="H1572" s="6">
        <f>IF('Раздел 2.1.2.1'!BI51&gt;='Раздел 2.1.2.1'!BJ51,0,1)</f>
        <v>0</v>
      </c>
    </row>
    <row r="1573" spans="1:8" x14ac:dyDescent="0.2">
      <c r="A1573" s="6">
        <f t="shared" si="24"/>
        <v>609562</v>
      </c>
      <c r="B1573" s="6">
        <v>8</v>
      </c>
      <c r="C1573" s="112">
        <v>16</v>
      </c>
      <c r="D1573" s="7">
        <v>679</v>
      </c>
      <c r="E1573" s="112" t="s">
        <v>9346</v>
      </c>
      <c r="H1573" s="6">
        <f>IF('Раздел 2.1.2.1'!BI52&gt;='Раздел 2.1.2.1'!BJ52,0,1)</f>
        <v>0</v>
      </c>
    </row>
    <row r="1574" spans="1:8" x14ac:dyDescent="0.2">
      <c r="A1574" s="6">
        <f t="shared" si="24"/>
        <v>609562</v>
      </c>
      <c r="B1574" s="109">
        <v>8</v>
      </c>
      <c r="C1574" s="113">
        <v>16</v>
      </c>
      <c r="D1574" s="7">
        <v>680</v>
      </c>
      <c r="E1574" s="113" t="s">
        <v>9347</v>
      </c>
      <c r="F1574" s="109"/>
      <c r="G1574" s="109"/>
      <c r="H1574" s="109">
        <f>IF('Раздел 2.1.2.1'!BI53&gt;='Раздел 2.1.2.1'!BJ53,0,1)</f>
        <v>0</v>
      </c>
    </row>
    <row r="1575" spans="1:8" x14ac:dyDescent="0.2">
      <c r="A1575" s="6">
        <f t="shared" si="24"/>
        <v>609562</v>
      </c>
      <c r="B1575" s="6">
        <v>8</v>
      </c>
      <c r="C1575" s="112">
        <v>17</v>
      </c>
      <c r="D1575" s="7">
        <v>681</v>
      </c>
      <c r="E1575" s="112" t="s">
        <v>9348</v>
      </c>
      <c r="H1575" s="6">
        <f>IF('Раздел 2.1.2.1'!BI21&gt;='Раздел 2.1.2.1'!BK21,0,1)</f>
        <v>0</v>
      </c>
    </row>
    <row r="1576" spans="1:8" x14ac:dyDescent="0.2">
      <c r="A1576" s="6">
        <f t="shared" si="24"/>
        <v>609562</v>
      </c>
      <c r="B1576" s="6">
        <v>8</v>
      </c>
      <c r="C1576" s="112">
        <v>17</v>
      </c>
      <c r="D1576" s="7">
        <v>682</v>
      </c>
      <c r="E1576" s="112" t="s">
        <v>9349</v>
      </c>
      <c r="H1576" s="6">
        <f>IF('Раздел 2.1.2.1'!BI22&gt;='Раздел 2.1.2.1'!BK22,0,1)</f>
        <v>0</v>
      </c>
    </row>
    <row r="1577" spans="1:8" x14ac:dyDescent="0.2">
      <c r="A1577" s="6">
        <f t="shared" si="24"/>
        <v>609562</v>
      </c>
      <c r="B1577" s="6">
        <v>8</v>
      </c>
      <c r="C1577" s="112">
        <v>17</v>
      </c>
      <c r="D1577" s="7">
        <v>683</v>
      </c>
      <c r="E1577" s="112" t="s">
        <v>9350</v>
      </c>
      <c r="H1577" s="6">
        <f>IF('Раздел 2.1.2.1'!BI23&gt;='Раздел 2.1.2.1'!BK23,0,1)</f>
        <v>0</v>
      </c>
    </row>
    <row r="1578" spans="1:8" x14ac:dyDescent="0.2">
      <c r="A1578" s="6">
        <f t="shared" si="24"/>
        <v>609562</v>
      </c>
      <c r="B1578" s="6">
        <v>8</v>
      </c>
      <c r="C1578" s="112">
        <v>17</v>
      </c>
      <c r="D1578" s="7">
        <v>684</v>
      </c>
      <c r="E1578" s="112" t="s">
        <v>9351</v>
      </c>
      <c r="H1578" s="6">
        <f>IF('Раздел 2.1.2.1'!BI24&gt;='Раздел 2.1.2.1'!BK24,0,1)</f>
        <v>0</v>
      </c>
    </row>
    <row r="1579" spans="1:8" x14ac:dyDescent="0.2">
      <c r="A1579" s="6">
        <f t="shared" si="24"/>
        <v>609562</v>
      </c>
      <c r="B1579" s="6">
        <v>8</v>
      </c>
      <c r="C1579" s="112">
        <v>17</v>
      </c>
      <c r="D1579" s="7">
        <v>685</v>
      </c>
      <c r="E1579" s="112" t="s">
        <v>9352</v>
      </c>
      <c r="H1579" s="6">
        <f>IF('Раздел 2.1.2.1'!BI25&gt;='Раздел 2.1.2.1'!BK25,0,1)</f>
        <v>0</v>
      </c>
    </row>
    <row r="1580" spans="1:8" x14ac:dyDescent="0.2">
      <c r="A1580" s="6">
        <f t="shared" si="24"/>
        <v>609562</v>
      </c>
      <c r="B1580" s="6">
        <v>8</v>
      </c>
      <c r="C1580" s="112">
        <v>17</v>
      </c>
      <c r="D1580" s="7">
        <v>686</v>
      </c>
      <c r="E1580" s="112" t="s">
        <v>9353</v>
      </c>
      <c r="H1580" s="6">
        <f>IF('Раздел 2.1.2.1'!BI26&gt;='Раздел 2.1.2.1'!BK26,0,1)</f>
        <v>0</v>
      </c>
    </row>
    <row r="1581" spans="1:8" x14ac:dyDescent="0.2">
      <c r="A1581" s="6">
        <f t="shared" si="24"/>
        <v>609562</v>
      </c>
      <c r="B1581" s="6">
        <v>8</v>
      </c>
      <c r="C1581" s="112">
        <v>17</v>
      </c>
      <c r="D1581" s="7">
        <v>687</v>
      </c>
      <c r="E1581" s="112" t="s">
        <v>9354</v>
      </c>
      <c r="H1581" s="6">
        <f>IF('Раздел 2.1.2.1'!BI27&gt;='Раздел 2.1.2.1'!BK27,0,1)</f>
        <v>0</v>
      </c>
    </row>
    <row r="1582" spans="1:8" x14ac:dyDescent="0.2">
      <c r="A1582" s="6">
        <f t="shared" si="24"/>
        <v>609562</v>
      </c>
      <c r="B1582" s="6">
        <v>8</v>
      </c>
      <c r="C1582" s="112">
        <v>17</v>
      </c>
      <c r="D1582" s="7">
        <v>688</v>
      </c>
      <c r="E1582" s="112" t="s">
        <v>10333</v>
      </c>
      <c r="H1582" s="6">
        <f>IF('Раздел 2.1.2.1'!BI28&gt;='Раздел 2.1.2.1'!BK28,0,1)</f>
        <v>0</v>
      </c>
    </row>
    <row r="1583" spans="1:8" x14ac:dyDescent="0.2">
      <c r="A1583" s="6">
        <f t="shared" ref="A1583:A1897" si="25">P_3</f>
        <v>609562</v>
      </c>
      <c r="B1583" s="6">
        <v>8</v>
      </c>
      <c r="C1583" s="112">
        <v>17</v>
      </c>
      <c r="D1583" s="7">
        <v>689</v>
      </c>
      <c r="E1583" s="112" t="s">
        <v>10334</v>
      </c>
      <c r="H1583" s="6">
        <f>IF('Раздел 2.1.2.1'!BI29&gt;='Раздел 2.1.2.1'!BK29,0,1)</f>
        <v>0</v>
      </c>
    </row>
    <row r="1584" spans="1:8" x14ac:dyDescent="0.2">
      <c r="A1584" s="6">
        <f t="shared" si="25"/>
        <v>609562</v>
      </c>
      <c r="B1584" s="6">
        <v>8</v>
      </c>
      <c r="C1584" s="112">
        <v>17</v>
      </c>
      <c r="D1584" s="7">
        <v>690</v>
      </c>
      <c r="E1584" s="112" t="s">
        <v>12460</v>
      </c>
      <c r="H1584" s="6">
        <f>IF('Раздел 2.1.2.1'!BI30&gt;='Раздел 2.1.2.1'!BK30,0,1)</f>
        <v>0</v>
      </c>
    </row>
    <row r="1585" spans="1:8" x14ac:dyDescent="0.2">
      <c r="A1585" s="6">
        <f t="shared" si="25"/>
        <v>609562</v>
      </c>
      <c r="B1585" s="6">
        <v>8</v>
      </c>
      <c r="C1585" s="112">
        <v>17</v>
      </c>
      <c r="D1585" s="7">
        <v>691</v>
      </c>
      <c r="E1585" s="112" t="s">
        <v>12461</v>
      </c>
      <c r="H1585" s="6">
        <f>IF('Раздел 2.1.2.1'!BI31&gt;='Раздел 2.1.2.1'!BK31,0,1)</f>
        <v>0</v>
      </c>
    </row>
    <row r="1586" spans="1:8" x14ac:dyDescent="0.2">
      <c r="A1586" s="6">
        <f t="shared" si="25"/>
        <v>609562</v>
      </c>
      <c r="B1586" s="6">
        <v>8</v>
      </c>
      <c r="C1586" s="112">
        <v>17</v>
      </c>
      <c r="D1586" s="7">
        <v>692</v>
      </c>
      <c r="E1586" s="112" t="s">
        <v>12462</v>
      </c>
      <c r="H1586" s="6">
        <f>IF('Раздел 2.1.2.1'!BI32&gt;='Раздел 2.1.2.1'!BK32,0,1)</f>
        <v>0</v>
      </c>
    </row>
    <row r="1587" spans="1:8" x14ac:dyDescent="0.2">
      <c r="A1587" s="6">
        <f t="shared" si="25"/>
        <v>609562</v>
      </c>
      <c r="B1587" s="6">
        <v>8</v>
      </c>
      <c r="C1587" s="112">
        <v>17</v>
      </c>
      <c r="D1587" s="7">
        <v>693</v>
      </c>
      <c r="E1587" s="112" t="s">
        <v>12463</v>
      </c>
      <c r="H1587" s="6">
        <f>IF('Раздел 2.1.2.1'!BI33&gt;='Раздел 2.1.2.1'!BK33,0,1)</f>
        <v>0</v>
      </c>
    </row>
    <row r="1588" spans="1:8" x14ac:dyDescent="0.2">
      <c r="A1588" s="6">
        <f t="shared" si="25"/>
        <v>609562</v>
      </c>
      <c r="B1588" s="6">
        <v>8</v>
      </c>
      <c r="C1588" s="112">
        <v>17</v>
      </c>
      <c r="D1588" s="7">
        <v>694</v>
      </c>
      <c r="E1588" s="112" t="s">
        <v>12464</v>
      </c>
      <c r="H1588" s="6">
        <f>IF('Раздел 2.1.2.1'!BI34&gt;='Раздел 2.1.2.1'!BK34,0,1)</f>
        <v>0</v>
      </c>
    </row>
    <row r="1589" spans="1:8" x14ac:dyDescent="0.2">
      <c r="A1589" s="6">
        <f t="shared" si="25"/>
        <v>609562</v>
      </c>
      <c r="B1589" s="6">
        <v>8</v>
      </c>
      <c r="C1589" s="112">
        <v>17</v>
      </c>
      <c r="D1589" s="7">
        <v>695</v>
      </c>
      <c r="E1589" s="112" t="s">
        <v>12465</v>
      </c>
      <c r="H1589" s="6">
        <f>IF('Раздел 2.1.2.1'!BI35&gt;='Раздел 2.1.2.1'!BK35,0,1)</f>
        <v>0</v>
      </c>
    </row>
    <row r="1590" spans="1:8" x14ac:dyDescent="0.2">
      <c r="A1590" s="6">
        <f t="shared" si="25"/>
        <v>609562</v>
      </c>
      <c r="B1590" s="6">
        <v>8</v>
      </c>
      <c r="C1590" s="112">
        <v>17</v>
      </c>
      <c r="D1590" s="7">
        <v>696</v>
      </c>
      <c r="E1590" s="112" t="s">
        <v>12466</v>
      </c>
      <c r="H1590" s="6">
        <f>IF('Раздел 2.1.2.1'!BI36&gt;='Раздел 2.1.2.1'!BK36,0,1)</f>
        <v>0</v>
      </c>
    </row>
    <row r="1591" spans="1:8" x14ac:dyDescent="0.2">
      <c r="A1591" s="6">
        <f t="shared" si="25"/>
        <v>609562</v>
      </c>
      <c r="B1591" s="6">
        <v>8</v>
      </c>
      <c r="C1591" s="112">
        <v>17</v>
      </c>
      <c r="D1591" s="7">
        <v>697</v>
      </c>
      <c r="E1591" s="112" t="s">
        <v>12467</v>
      </c>
      <c r="H1591" s="6">
        <f>IF('Раздел 2.1.2.1'!BI37&gt;='Раздел 2.1.2.1'!BK37,0,1)</f>
        <v>0</v>
      </c>
    </row>
    <row r="1592" spans="1:8" x14ac:dyDescent="0.2">
      <c r="A1592" s="6">
        <f t="shared" si="25"/>
        <v>609562</v>
      </c>
      <c r="B1592" s="6">
        <v>8</v>
      </c>
      <c r="C1592" s="112">
        <v>17</v>
      </c>
      <c r="D1592" s="7">
        <v>698</v>
      </c>
      <c r="E1592" s="112" t="s">
        <v>12468</v>
      </c>
      <c r="H1592" s="6">
        <f>IF('Раздел 2.1.2.1'!BI38&gt;='Раздел 2.1.2.1'!BK38,0,1)</f>
        <v>0</v>
      </c>
    </row>
    <row r="1593" spans="1:8" x14ac:dyDescent="0.2">
      <c r="A1593" s="6">
        <f t="shared" si="25"/>
        <v>609562</v>
      </c>
      <c r="B1593" s="6">
        <v>8</v>
      </c>
      <c r="C1593" s="112">
        <v>17</v>
      </c>
      <c r="D1593" s="7">
        <v>699</v>
      </c>
      <c r="E1593" s="112" t="s">
        <v>12469</v>
      </c>
      <c r="H1593" s="6">
        <f>IF('Раздел 2.1.2.1'!BI39&gt;='Раздел 2.1.2.1'!BK39,0,1)</f>
        <v>0</v>
      </c>
    </row>
    <row r="1594" spans="1:8" x14ac:dyDescent="0.2">
      <c r="A1594" s="6">
        <f t="shared" si="25"/>
        <v>609562</v>
      </c>
      <c r="B1594" s="6">
        <v>8</v>
      </c>
      <c r="C1594" s="112">
        <v>17</v>
      </c>
      <c r="D1594" s="7">
        <v>700</v>
      </c>
      <c r="E1594" s="112" t="s">
        <v>12470</v>
      </c>
      <c r="H1594" s="6">
        <f>IF('Раздел 2.1.2.1'!BI40&gt;='Раздел 2.1.2.1'!BK40,0,1)</f>
        <v>0</v>
      </c>
    </row>
    <row r="1595" spans="1:8" x14ac:dyDescent="0.2">
      <c r="A1595" s="6">
        <f t="shared" si="25"/>
        <v>609562</v>
      </c>
      <c r="B1595" s="6">
        <v>8</v>
      </c>
      <c r="C1595" s="112">
        <v>17</v>
      </c>
      <c r="D1595" s="7">
        <v>701</v>
      </c>
      <c r="E1595" s="112" t="s">
        <v>12471</v>
      </c>
      <c r="H1595" s="6">
        <f>IF('Раздел 2.1.2.1'!BI41&gt;='Раздел 2.1.2.1'!BK41,0,1)</f>
        <v>0</v>
      </c>
    </row>
    <row r="1596" spans="1:8" x14ac:dyDescent="0.2">
      <c r="A1596" s="6">
        <f t="shared" si="25"/>
        <v>609562</v>
      </c>
      <c r="B1596" s="6">
        <v>8</v>
      </c>
      <c r="C1596" s="112">
        <v>17</v>
      </c>
      <c r="D1596" s="7">
        <v>702</v>
      </c>
      <c r="E1596" s="112" t="s">
        <v>12472</v>
      </c>
      <c r="H1596" s="6">
        <f>IF('Раздел 2.1.2.1'!BI42&gt;='Раздел 2.1.2.1'!BK42,0,1)</f>
        <v>0</v>
      </c>
    </row>
    <row r="1597" spans="1:8" x14ac:dyDescent="0.2">
      <c r="A1597" s="6">
        <f t="shared" si="25"/>
        <v>609562</v>
      </c>
      <c r="B1597" s="6">
        <v>8</v>
      </c>
      <c r="C1597" s="112">
        <v>17</v>
      </c>
      <c r="D1597" s="7">
        <v>703</v>
      </c>
      <c r="E1597" s="112" t="s">
        <v>11085</v>
      </c>
      <c r="H1597" s="6">
        <f>IF('Раздел 2.1.2.1'!BI43&gt;='Раздел 2.1.2.1'!BK43,0,1)</f>
        <v>0</v>
      </c>
    </row>
    <row r="1598" spans="1:8" x14ac:dyDescent="0.2">
      <c r="A1598" s="6">
        <f t="shared" si="25"/>
        <v>609562</v>
      </c>
      <c r="B1598" s="6">
        <v>8</v>
      </c>
      <c r="C1598" s="112">
        <v>17</v>
      </c>
      <c r="D1598" s="7">
        <v>704</v>
      </c>
      <c r="E1598" s="112" t="s">
        <v>11086</v>
      </c>
      <c r="H1598" s="6">
        <f>IF('Раздел 2.1.2.1'!BI44&gt;='Раздел 2.1.2.1'!BK44,0,1)</f>
        <v>0</v>
      </c>
    </row>
    <row r="1599" spans="1:8" x14ac:dyDescent="0.2">
      <c r="A1599" s="6">
        <f t="shared" si="25"/>
        <v>609562</v>
      </c>
      <c r="B1599" s="6">
        <v>8</v>
      </c>
      <c r="C1599" s="112">
        <v>17</v>
      </c>
      <c r="D1599" s="7">
        <v>705</v>
      </c>
      <c r="E1599" s="112" t="s">
        <v>11087</v>
      </c>
      <c r="H1599" s="6">
        <f>IF('Раздел 2.1.2.1'!BI45&gt;='Раздел 2.1.2.1'!BK45,0,1)</f>
        <v>0</v>
      </c>
    </row>
    <row r="1600" spans="1:8" x14ac:dyDescent="0.2">
      <c r="A1600" s="6">
        <f t="shared" si="25"/>
        <v>609562</v>
      </c>
      <c r="B1600" s="6">
        <v>8</v>
      </c>
      <c r="C1600" s="112">
        <v>17</v>
      </c>
      <c r="D1600" s="7">
        <v>706</v>
      </c>
      <c r="E1600" s="112" t="s">
        <v>11088</v>
      </c>
      <c r="H1600" s="6">
        <f>IF('Раздел 2.1.2.1'!BI46&gt;='Раздел 2.1.2.1'!BK46,0,1)</f>
        <v>0</v>
      </c>
    </row>
    <row r="1601" spans="1:8" x14ac:dyDescent="0.2">
      <c r="A1601" s="6">
        <f t="shared" si="25"/>
        <v>609562</v>
      </c>
      <c r="B1601" s="6">
        <v>8</v>
      </c>
      <c r="C1601" s="112">
        <v>17</v>
      </c>
      <c r="D1601" s="7">
        <v>707</v>
      </c>
      <c r="E1601" s="112" t="s">
        <v>11089</v>
      </c>
      <c r="H1601" s="6">
        <f>IF('Раздел 2.1.2.1'!BI47&gt;='Раздел 2.1.2.1'!BK47,0,1)</f>
        <v>0</v>
      </c>
    </row>
    <row r="1602" spans="1:8" x14ac:dyDescent="0.2">
      <c r="A1602" s="6">
        <f t="shared" si="25"/>
        <v>609562</v>
      </c>
      <c r="B1602" s="6">
        <v>8</v>
      </c>
      <c r="C1602" s="112">
        <v>17</v>
      </c>
      <c r="D1602" s="7">
        <v>708</v>
      </c>
      <c r="E1602" s="112" t="s">
        <v>11090</v>
      </c>
      <c r="H1602" s="6">
        <f>IF('Раздел 2.1.2.1'!BI48&gt;='Раздел 2.1.2.1'!BK48,0,1)</f>
        <v>0</v>
      </c>
    </row>
    <row r="1603" spans="1:8" x14ac:dyDescent="0.2">
      <c r="A1603" s="6">
        <f t="shared" si="25"/>
        <v>609562</v>
      </c>
      <c r="B1603" s="6">
        <v>8</v>
      </c>
      <c r="C1603" s="112">
        <v>17</v>
      </c>
      <c r="D1603" s="7">
        <v>709</v>
      </c>
      <c r="E1603" s="112" t="s">
        <v>11091</v>
      </c>
      <c r="H1603" s="6">
        <f>IF('Раздел 2.1.2.1'!BI49&gt;='Раздел 2.1.2.1'!BK49,0,1)</f>
        <v>0</v>
      </c>
    </row>
    <row r="1604" spans="1:8" x14ac:dyDescent="0.2">
      <c r="A1604" s="6">
        <f t="shared" si="25"/>
        <v>609562</v>
      </c>
      <c r="B1604" s="6">
        <v>8</v>
      </c>
      <c r="C1604" s="112">
        <v>17</v>
      </c>
      <c r="D1604" s="7">
        <v>710</v>
      </c>
      <c r="E1604" s="112" t="s">
        <v>11092</v>
      </c>
      <c r="H1604" s="6">
        <f>IF('Раздел 2.1.2.1'!BI50&gt;='Раздел 2.1.2.1'!BK50,0,1)</f>
        <v>0</v>
      </c>
    </row>
    <row r="1605" spans="1:8" x14ac:dyDescent="0.2">
      <c r="A1605" s="6">
        <f t="shared" si="25"/>
        <v>609562</v>
      </c>
      <c r="B1605" s="6">
        <v>8</v>
      </c>
      <c r="C1605" s="112">
        <v>17</v>
      </c>
      <c r="D1605" s="7">
        <v>711</v>
      </c>
      <c r="E1605" s="112" t="s">
        <v>11093</v>
      </c>
      <c r="H1605" s="6">
        <f>IF('Раздел 2.1.2.1'!BI51&gt;='Раздел 2.1.2.1'!BK51,0,1)</f>
        <v>0</v>
      </c>
    </row>
    <row r="1606" spans="1:8" x14ac:dyDescent="0.2">
      <c r="A1606" s="6">
        <f t="shared" si="25"/>
        <v>609562</v>
      </c>
      <c r="B1606" s="6">
        <v>8</v>
      </c>
      <c r="C1606" s="112">
        <v>17</v>
      </c>
      <c r="D1606" s="7">
        <v>712</v>
      </c>
      <c r="E1606" s="112" t="s">
        <v>11094</v>
      </c>
      <c r="H1606" s="6">
        <f>IF('Раздел 2.1.2.1'!BI52&gt;='Раздел 2.1.2.1'!BK52,0,1)</f>
        <v>0</v>
      </c>
    </row>
    <row r="1607" spans="1:8" x14ac:dyDescent="0.2">
      <c r="A1607" s="6">
        <f t="shared" si="25"/>
        <v>609562</v>
      </c>
      <c r="B1607" s="109">
        <v>8</v>
      </c>
      <c r="C1607" s="113">
        <v>17</v>
      </c>
      <c r="D1607" s="7">
        <v>713</v>
      </c>
      <c r="E1607" s="113" t="s">
        <v>10335</v>
      </c>
      <c r="F1607" s="109"/>
      <c r="G1607" s="109"/>
      <c r="H1607" s="109">
        <f>IF('Раздел 2.1.2.1'!BI53&gt;='Раздел 2.1.2.1'!BK53,0,1)</f>
        <v>0</v>
      </c>
    </row>
    <row r="1608" spans="1:8" x14ac:dyDescent="0.2">
      <c r="A1608" s="122">
        <f t="shared" si="25"/>
        <v>609562</v>
      </c>
      <c r="B1608" s="122">
        <v>8</v>
      </c>
      <c r="C1608" s="123">
        <v>18</v>
      </c>
      <c r="D1608" s="7">
        <v>714</v>
      </c>
      <c r="E1608" s="123" t="s">
        <v>14387</v>
      </c>
      <c r="F1608" s="123"/>
      <c r="G1608" s="123"/>
      <c r="H1608" s="125">
        <f>IF('Раздел 2.1.2.1'!P44&gt;='Раздел 2.1.2.1'!P52,0,1)</f>
        <v>0</v>
      </c>
    </row>
    <row r="1609" spans="1:8" x14ac:dyDescent="0.2">
      <c r="A1609" s="122">
        <f t="shared" si="25"/>
        <v>609562</v>
      </c>
      <c r="B1609" s="122">
        <v>8</v>
      </c>
      <c r="C1609" s="123">
        <v>18</v>
      </c>
      <c r="D1609" s="7">
        <v>715</v>
      </c>
      <c r="E1609" s="122" t="s">
        <v>2762</v>
      </c>
      <c r="F1609" s="123"/>
      <c r="G1609" s="123"/>
      <c r="H1609" s="123">
        <f>IF('Раздел 2.1.2.1'!Q44&gt;='Раздел 2.1.2.1'!Q52,0,1)</f>
        <v>0</v>
      </c>
    </row>
    <row r="1610" spans="1:8" x14ac:dyDescent="0.2">
      <c r="A1610" s="122">
        <f t="shared" si="25"/>
        <v>609562</v>
      </c>
      <c r="B1610" s="122">
        <v>8</v>
      </c>
      <c r="C1610" s="123">
        <v>18</v>
      </c>
      <c r="D1610" s="7">
        <v>716</v>
      </c>
      <c r="E1610" s="122" t="s">
        <v>2763</v>
      </c>
      <c r="F1610" s="123"/>
      <c r="G1610" s="123"/>
      <c r="H1610" s="123">
        <f>IF('Раздел 2.1.2.1'!R44&gt;='Раздел 2.1.2.1'!R52,0,1)</f>
        <v>0</v>
      </c>
    </row>
    <row r="1611" spans="1:8" x14ac:dyDescent="0.2">
      <c r="A1611" s="122">
        <f t="shared" si="25"/>
        <v>609562</v>
      </c>
      <c r="B1611" s="122">
        <v>8</v>
      </c>
      <c r="C1611" s="123">
        <v>18</v>
      </c>
      <c r="D1611" s="7">
        <v>717</v>
      </c>
      <c r="E1611" s="122" t="s">
        <v>2764</v>
      </c>
      <c r="F1611" s="123"/>
      <c r="G1611" s="123"/>
      <c r="H1611" s="123">
        <f>IF('Раздел 2.1.2.1'!S44&gt;='Раздел 2.1.2.1'!S52,0,1)</f>
        <v>0</v>
      </c>
    </row>
    <row r="1612" spans="1:8" x14ac:dyDescent="0.2">
      <c r="A1612" s="122">
        <f t="shared" si="25"/>
        <v>609562</v>
      </c>
      <c r="B1612" s="122">
        <v>8</v>
      </c>
      <c r="C1612" s="123">
        <v>18</v>
      </c>
      <c r="D1612" s="7">
        <v>718</v>
      </c>
      <c r="E1612" s="122" t="s">
        <v>2765</v>
      </c>
      <c r="F1612" s="123"/>
      <c r="G1612" s="123"/>
      <c r="H1612" s="123">
        <f>IF('Раздел 2.1.2.1'!T44&gt;='Раздел 2.1.2.1'!T52,0,1)</f>
        <v>0</v>
      </c>
    </row>
    <row r="1613" spans="1:8" x14ac:dyDescent="0.2">
      <c r="A1613" s="122">
        <f t="shared" si="25"/>
        <v>609562</v>
      </c>
      <c r="B1613" s="122">
        <v>8</v>
      </c>
      <c r="C1613" s="123">
        <v>18</v>
      </c>
      <c r="D1613" s="7">
        <v>719</v>
      </c>
      <c r="E1613" s="122" t="s">
        <v>2766</v>
      </c>
      <c r="F1613" s="123"/>
      <c r="G1613" s="123"/>
      <c r="H1613" s="123">
        <f>IF('Раздел 2.1.2.1'!U44&gt;='Раздел 2.1.2.1'!U52,0,1)</f>
        <v>0</v>
      </c>
    </row>
    <row r="1614" spans="1:8" x14ac:dyDescent="0.2">
      <c r="A1614" s="122">
        <f t="shared" si="25"/>
        <v>609562</v>
      </c>
      <c r="B1614" s="122">
        <v>8</v>
      </c>
      <c r="C1614" s="123">
        <v>18</v>
      </c>
      <c r="D1614" s="7">
        <v>720</v>
      </c>
      <c r="E1614" s="122" t="s">
        <v>2767</v>
      </c>
      <c r="F1614" s="123"/>
      <c r="G1614" s="123"/>
      <c r="H1614" s="123">
        <f>IF('Раздел 2.1.2.1'!V44&gt;='Раздел 2.1.2.1'!V52,0,1)</f>
        <v>0</v>
      </c>
    </row>
    <row r="1615" spans="1:8" x14ac:dyDescent="0.2">
      <c r="A1615" s="122">
        <f t="shared" si="25"/>
        <v>609562</v>
      </c>
      <c r="B1615" s="122">
        <v>8</v>
      </c>
      <c r="C1615" s="123">
        <v>18</v>
      </c>
      <c r="D1615" s="7">
        <v>721</v>
      </c>
      <c r="E1615" s="122" t="s">
        <v>2768</v>
      </c>
      <c r="F1615" s="123"/>
      <c r="G1615" s="123"/>
      <c r="H1615" s="123">
        <f>IF('Раздел 2.1.2.1'!W44&gt;='Раздел 2.1.2.1'!W52,0,1)</f>
        <v>0</v>
      </c>
    </row>
    <row r="1616" spans="1:8" x14ac:dyDescent="0.2">
      <c r="A1616" s="122">
        <f t="shared" si="25"/>
        <v>609562</v>
      </c>
      <c r="B1616" s="122">
        <v>8</v>
      </c>
      <c r="C1616" s="123">
        <v>18</v>
      </c>
      <c r="D1616" s="7">
        <v>722</v>
      </c>
      <c r="E1616" s="122" t="s">
        <v>2769</v>
      </c>
      <c r="F1616" s="123"/>
      <c r="G1616" s="123"/>
      <c r="H1616" s="123">
        <f>IF('Раздел 2.1.2.1'!X44&gt;='Раздел 2.1.2.1'!X52,0,1)</f>
        <v>0</v>
      </c>
    </row>
    <row r="1617" spans="1:8" x14ac:dyDescent="0.2">
      <c r="A1617" s="122">
        <f t="shared" si="25"/>
        <v>609562</v>
      </c>
      <c r="B1617" s="122">
        <v>8</v>
      </c>
      <c r="C1617" s="123">
        <v>18</v>
      </c>
      <c r="D1617" s="7">
        <v>723</v>
      </c>
      <c r="E1617" s="122" t="s">
        <v>2770</v>
      </c>
      <c r="F1617" s="123"/>
      <c r="G1617" s="123"/>
      <c r="H1617" s="123">
        <f>IF('Раздел 2.1.2.1'!Y44&gt;='Раздел 2.1.2.1'!Y52,0,1)</f>
        <v>0</v>
      </c>
    </row>
    <row r="1618" spans="1:8" x14ac:dyDescent="0.2">
      <c r="A1618" s="122">
        <f t="shared" si="25"/>
        <v>609562</v>
      </c>
      <c r="B1618" s="122">
        <v>8</v>
      </c>
      <c r="C1618" s="123">
        <v>18</v>
      </c>
      <c r="D1618" s="7">
        <v>724</v>
      </c>
      <c r="E1618" s="122" t="s">
        <v>2771</v>
      </c>
      <c r="F1618" s="123"/>
      <c r="G1618" s="123"/>
      <c r="H1618" s="123">
        <f>IF('Раздел 2.1.2.1'!Z44&gt;='Раздел 2.1.2.1'!Z52,0,1)</f>
        <v>0</v>
      </c>
    </row>
    <row r="1619" spans="1:8" x14ac:dyDescent="0.2">
      <c r="A1619" s="122">
        <f t="shared" si="25"/>
        <v>609562</v>
      </c>
      <c r="B1619" s="122">
        <v>8</v>
      </c>
      <c r="C1619" s="123">
        <v>18</v>
      </c>
      <c r="D1619" s="7">
        <v>725</v>
      </c>
      <c r="E1619" s="122" t="s">
        <v>2772</v>
      </c>
      <c r="F1619" s="123"/>
      <c r="G1619" s="123"/>
      <c r="H1619" s="123">
        <f>IF('Раздел 2.1.2.1'!AA44&gt;='Раздел 2.1.2.1'!AA52,0,1)</f>
        <v>0</v>
      </c>
    </row>
    <row r="1620" spans="1:8" x14ac:dyDescent="0.2">
      <c r="A1620" s="122">
        <f t="shared" si="25"/>
        <v>609562</v>
      </c>
      <c r="B1620" s="122">
        <v>8</v>
      </c>
      <c r="C1620" s="123">
        <v>18</v>
      </c>
      <c r="D1620" s="7">
        <v>726</v>
      </c>
      <c r="E1620" s="122" t="s">
        <v>2773</v>
      </c>
      <c r="F1620" s="123"/>
      <c r="G1620" s="123"/>
      <c r="H1620" s="123">
        <f>IF('Раздел 2.1.2.1'!AB44&gt;='Раздел 2.1.2.1'!AB52,0,1)</f>
        <v>0</v>
      </c>
    </row>
    <row r="1621" spans="1:8" x14ac:dyDescent="0.2">
      <c r="A1621" s="122">
        <f t="shared" si="25"/>
        <v>609562</v>
      </c>
      <c r="B1621" s="122">
        <v>8</v>
      </c>
      <c r="C1621" s="123">
        <v>18</v>
      </c>
      <c r="D1621" s="7">
        <v>727</v>
      </c>
      <c r="E1621" s="122" t="s">
        <v>2774</v>
      </c>
      <c r="F1621" s="123"/>
      <c r="G1621" s="123"/>
      <c r="H1621" s="123">
        <f>IF('Раздел 2.1.2.1'!AC44&gt;='Раздел 2.1.2.1'!AC52,0,1)</f>
        <v>0</v>
      </c>
    </row>
    <row r="1622" spans="1:8" x14ac:dyDescent="0.2">
      <c r="A1622" s="122">
        <f t="shared" si="25"/>
        <v>609562</v>
      </c>
      <c r="B1622" s="122">
        <v>8</v>
      </c>
      <c r="C1622" s="123">
        <v>18</v>
      </c>
      <c r="D1622" s="7">
        <v>728</v>
      </c>
      <c r="E1622" s="122" t="s">
        <v>2775</v>
      </c>
      <c r="F1622" s="123"/>
      <c r="G1622" s="123"/>
      <c r="H1622" s="123">
        <f>IF('Раздел 2.1.2.1'!AD44&gt;='Раздел 2.1.2.1'!AD52,0,1)</f>
        <v>0</v>
      </c>
    </row>
    <row r="1623" spans="1:8" x14ac:dyDescent="0.2">
      <c r="A1623" s="122">
        <f t="shared" si="25"/>
        <v>609562</v>
      </c>
      <c r="B1623" s="122">
        <v>8</v>
      </c>
      <c r="C1623" s="123">
        <v>18</v>
      </c>
      <c r="D1623" s="7">
        <v>729</v>
      </c>
      <c r="E1623" s="122" t="s">
        <v>2028</v>
      </c>
      <c r="F1623" s="123"/>
      <c r="G1623" s="123"/>
      <c r="H1623" s="123">
        <f>IF('Раздел 2.1.2.1'!AE44&gt;='Раздел 2.1.2.1'!AE52,0,1)</f>
        <v>0</v>
      </c>
    </row>
    <row r="1624" spans="1:8" x14ac:dyDescent="0.2">
      <c r="A1624" s="122">
        <f t="shared" si="25"/>
        <v>609562</v>
      </c>
      <c r="B1624" s="122">
        <v>8</v>
      </c>
      <c r="C1624" s="123">
        <v>18</v>
      </c>
      <c r="D1624" s="7">
        <v>730</v>
      </c>
      <c r="E1624" s="122" t="s">
        <v>2029</v>
      </c>
      <c r="F1624" s="123"/>
      <c r="G1624" s="123"/>
      <c r="H1624" s="123">
        <f>IF('Раздел 2.1.2.1'!AF44&gt;='Раздел 2.1.2.1'!AF52,0,1)</f>
        <v>0</v>
      </c>
    </row>
    <row r="1625" spans="1:8" x14ac:dyDescent="0.2">
      <c r="A1625" s="122">
        <f t="shared" si="25"/>
        <v>609562</v>
      </c>
      <c r="B1625" s="122">
        <v>8</v>
      </c>
      <c r="C1625" s="123">
        <v>18</v>
      </c>
      <c r="D1625" s="7">
        <v>731</v>
      </c>
      <c r="E1625" s="122" t="s">
        <v>2030</v>
      </c>
      <c r="F1625" s="123"/>
      <c r="G1625" s="123"/>
      <c r="H1625" s="123">
        <f>IF('Раздел 2.1.2.1'!AG44&gt;='Раздел 2.1.2.1'!AG52,0,1)</f>
        <v>0</v>
      </c>
    </row>
    <row r="1626" spans="1:8" x14ac:dyDescent="0.2">
      <c r="A1626" s="122">
        <f t="shared" si="25"/>
        <v>609562</v>
      </c>
      <c r="B1626" s="122">
        <v>8</v>
      </c>
      <c r="C1626" s="123">
        <v>18</v>
      </c>
      <c r="D1626" s="7">
        <v>732</v>
      </c>
      <c r="E1626" s="122" t="s">
        <v>2031</v>
      </c>
      <c r="F1626" s="123"/>
      <c r="G1626" s="123"/>
      <c r="H1626" s="123">
        <f>IF('Раздел 2.1.2.1'!AH44&gt;='Раздел 2.1.2.1'!AH52,0,1)</f>
        <v>0</v>
      </c>
    </row>
    <row r="1627" spans="1:8" x14ac:dyDescent="0.2">
      <c r="A1627" s="122">
        <f t="shared" si="25"/>
        <v>609562</v>
      </c>
      <c r="B1627" s="122">
        <v>8</v>
      </c>
      <c r="C1627" s="123">
        <v>18</v>
      </c>
      <c r="D1627" s="7">
        <v>733</v>
      </c>
      <c r="E1627" s="122" t="s">
        <v>2032</v>
      </c>
      <c r="F1627" s="123"/>
      <c r="G1627" s="123"/>
      <c r="H1627" s="123">
        <f>IF('Раздел 2.1.2.1'!AI44&gt;='Раздел 2.1.2.1'!AI52,0,1)</f>
        <v>0</v>
      </c>
    </row>
    <row r="1628" spans="1:8" x14ac:dyDescent="0.2">
      <c r="A1628" s="122">
        <f t="shared" si="25"/>
        <v>609562</v>
      </c>
      <c r="B1628" s="122">
        <v>8</v>
      </c>
      <c r="C1628" s="123">
        <v>18</v>
      </c>
      <c r="D1628" s="7">
        <v>734</v>
      </c>
      <c r="E1628" s="122" t="s">
        <v>2033</v>
      </c>
      <c r="F1628" s="123"/>
      <c r="G1628" s="123"/>
      <c r="H1628" s="123">
        <f>IF('Раздел 2.1.2.1'!AJ44&gt;='Раздел 2.1.2.1'!AJ52,0,1)</f>
        <v>0</v>
      </c>
    </row>
    <row r="1629" spans="1:8" x14ac:dyDescent="0.2">
      <c r="A1629" s="122">
        <f t="shared" si="25"/>
        <v>609562</v>
      </c>
      <c r="B1629" s="122">
        <v>8</v>
      </c>
      <c r="C1629" s="123">
        <v>18</v>
      </c>
      <c r="D1629" s="7">
        <v>735</v>
      </c>
      <c r="E1629" s="122" t="s">
        <v>2034</v>
      </c>
      <c r="F1629" s="123"/>
      <c r="G1629" s="123"/>
      <c r="H1629" s="123">
        <f>IF('Раздел 2.1.2.1'!AK44&gt;='Раздел 2.1.2.1'!AK52,0,1)</f>
        <v>0</v>
      </c>
    </row>
    <row r="1630" spans="1:8" x14ac:dyDescent="0.2">
      <c r="A1630" s="122">
        <f t="shared" si="25"/>
        <v>609562</v>
      </c>
      <c r="B1630" s="122">
        <v>8</v>
      </c>
      <c r="C1630" s="123">
        <v>18</v>
      </c>
      <c r="D1630" s="7">
        <v>736</v>
      </c>
      <c r="E1630" s="122" t="s">
        <v>1271</v>
      </c>
      <c r="F1630" s="123"/>
      <c r="G1630" s="123"/>
      <c r="H1630" s="123">
        <f>IF('Раздел 2.1.2.1'!AL44&gt;='Раздел 2.1.2.1'!AL52,0,1)</f>
        <v>0</v>
      </c>
    </row>
    <row r="1631" spans="1:8" x14ac:dyDescent="0.2">
      <c r="A1631" s="122">
        <f t="shared" si="25"/>
        <v>609562</v>
      </c>
      <c r="B1631" s="122">
        <v>8</v>
      </c>
      <c r="C1631" s="123">
        <v>18</v>
      </c>
      <c r="D1631" s="7">
        <v>737</v>
      </c>
      <c r="E1631" s="122" t="s">
        <v>1272</v>
      </c>
      <c r="F1631" s="123"/>
      <c r="G1631" s="123"/>
      <c r="H1631" s="123">
        <f>IF('Раздел 2.1.2.1'!AM44&gt;='Раздел 2.1.2.1'!AM52,0,1)</f>
        <v>0</v>
      </c>
    </row>
    <row r="1632" spans="1:8" x14ac:dyDescent="0.2">
      <c r="A1632" s="122">
        <f t="shared" si="25"/>
        <v>609562</v>
      </c>
      <c r="B1632" s="122">
        <v>8</v>
      </c>
      <c r="C1632" s="123">
        <v>18</v>
      </c>
      <c r="D1632" s="7">
        <v>738</v>
      </c>
      <c r="E1632" s="122" t="s">
        <v>1273</v>
      </c>
      <c r="F1632" s="123"/>
      <c r="G1632" s="123"/>
      <c r="H1632" s="123">
        <f>IF('Раздел 2.1.2.1'!AN44&gt;='Раздел 2.1.2.1'!AN52,0,1)</f>
        <v>0</v>
      </c>
    </row>
    <row r="1633" spans="1:8" x14ac:dyDescent="0.2">
      <c r="A1633" s="122">
        <f t="shared" si="25"/>
        <v>609562</v>
      </c>
      <c r="B1633" s="122">
        <v>8</v>
      </c>
      <c r="C1633" s="123">
        <v>18</v>
      </c>
      <c r="D1633" s="7">
        <v>739</v>
      </c>
      <c r="E1633" s="122" t="s">
        <v>1274</v>
      </c>
      <c r="F1633" s="123"/>
      <c r="G1633" s="123"/>
      <c r="H1633" s="123">
        <f>IF('Раздел 2.1.2.1'!AO44&gt;='Раздел 2.1.2.1'!AO52,0,1)</f>
        <v>0</v>
      </c>
    </row>
    <row r="1634" spans="1:8" x14ac:dyDescent="0.2">
      <c r="A1634" s="122">
        <f t="shared" si="25"/>
        <v>609562</v>
      </c>
      <c r="B1634" s="122">
        <v>8</v>
      </c>
      <c r="C1634" s="123">
        <v>18</v>
      </c>
      <c r="D1634" s="7">
        <v>740</v>
      </c>
      <c r="E1634" s="122" t="s">
        <v>527</v>
      </c>
      <c r="F1634" s="123"/>
      <c r="G1634" s="123"/>
      <c r="H1634" s="123">
        <f>IF('Раздел 2.1.2.1'!AP44&gt;='Раздел 2.1.2.1'!AP52,0,1)</f>
        <v>0</v>
      </c>
    </row>
    <row r="1635" spans="1:8" x14ac:dyDescent="0.2">
      <c r="A1635" s="122">
        <f t="shared" si="25"/>
        <v>609562</v>
      </c>
      <c r="B1635" s="122">
        <v>8</v>
      </c>
      <c r="C1635" s="123">
        <v>18</v>
      </c>
      <c r="D1635" s="7">
        <v>741</v>
      </c>
      <c r="E1635" s="122" t="s">
        <v>528</v>
      </c>
      <c r="F1635" s="123"/>
      <c r="G1635" s="123"/>
      <c r="H1635" s="123">
        <f>IF('Раздел 2.1.2.1'!AQ44&gt;='Раздел 2.1.2.1'!AQ52,0,1)</f>
        <v>0</v>
      </c>
    </row>
    <row r="1636" spans="1:8" x14ac:dyDescent="0.2">
      <c r="A1636" s="122">
        <f t="shared" si="25"/>
        <v>609562</v>
      </c>
      <c r="B1636" s="122">
        <v>8</v>
      </c>
      <c r="C1636" s="123">
        <v>18</v>
      </c>
      <c r="D1636" s="7">
        <v>742</v>
      </c>
      <c r="E1636" s="122" t="s">
        <v>529</v>
      </c>
      <c r="F1636" s="123"/>
      <c r="G1636" s="123"/>
      <c r="H1636" s="123">
        <f>IF('Раздел 2.1.2.1'!AR44&gt;='Раздел 2.1.2.1'!AR52,0,1)</f>
        <v>0</v>
      </c>
    </row>
    <row r="1637" spans="1:8" x14ac:dyDescent="0.2">
      <c r="A1637" s="122">
        <f t="shared" si="25"/>
        <v>609562</v>
      </c>
      <c r="B1637" s="122">
        <v>8</v>
      </c>
      <c r="C1637" s="123">
        <v>18</v>
      </c>
      <c r="D1637" s="7">
        <v>743</v>
      </c>
      <c r="E1637" s="122" t="s">
        <v>530</v>
      </c>
      <c r="F1637" s="123"/>
      <c r="G1637" s="123"/>
      <c r="H1637" s="123">
        <f>IF('Раздел 2.1.2.1'!AS44&gt;='Раздел 2.1.2.1'!AS52,0,1)</f>
        <v>0</v>
      </c>
    </row>
    <row r="1638" spans="1:8" x14ac:dyDescent="0.2">
      <c r="A1638" s="122">
        <f t="shared" si="25"/>
        <v>609562</v>
      </c>
      <c r="B1638" s="122">
        <v>8</v>
      </c>
      <c r="C1638" s="123">
        <v>18</v>
      </c>
      <c r="D1638" s="7">
        <v>744</v>
      </c>
      <c r="E1638" s="122" t="s">
        <v>531</v>
      </c>
      <c r="F1638" s="123"/>
      <c r="G1638" s="123"/>
      <c r="H1638" s="123">
        <f>IF('Раздел 2.1.2.1'!AT44&gt;='Раздел 2.1.2.1'!AT52,0,1)</f>
        <v>0</v>
      </c>
    </row>
    <row r="1639" spans="1:8" x14ac:dyDescent="0.2">
      <c r="A1639" s="122">
        <f t="shared" si="25"/>
        <v>609562</v>
      </c>
      <c r="B1639" s="122">
        <v>8</v>
      </c>
      <c r="C1639" s="123">
        <v>18</v>
      </c>
      <c r="D1639" s="7">
        <v>745</v>
      </c>
      <c r="E1639" s="122" t="s">
        <v>532</v>
      </c>
      <c r="F1639" s="123"/>
      <c r="G1639" s="123"/>
      <c r="H1639" s="123">
        <f>IF('Раздел 2.1.2.1'!AU44&gt;='Раздел 2.1.2.1'!AU52,0,1)</f>
        <v>0</v>
      </c>
    </row>
    <row r="1640" spans="1:8" x14ac:dyDescent="0.2">
      <c r="A1640" s="122">
        <f t="shared" si="25"/>
        <v>609562</v>
      </c>
      <c r="B1640" s="122">
        <v>8</v>
      </c>
      <c r="C1640" s="123">
        <v>18</v>
      </c>
      <c r="D1640" s="7">
        <v>746</v>
      </c>
      <c r="E1640" s="122" t="s">
        <v>533</v>
      </c>
      <c r="F1640" s="123"/>
      <c r="G1640" s="123"/>
      <c r="H1640" s="123">
        <f>IF('Раздел 2.1.2.1'!AV44&gt;='Раздел 2.1.2.1'!AV52,0,1)</f>
        <v>0</v>
      </c>
    </row>
    <row r="1641" spans="1:8" x14ac:dyDescent="0.2">
      <c r="A1641" s="122">
        <f t="shared" si="25"/>
        <v>609562</v>
      </c>
      <c r="B1641" s="122">
        <v>8</v>
      </c>
      <c r="C1641" s="123">
        <v>18</v>
      </c>
      <c r="D1641" s="7">
        <v>747</v>
      </c>
      <c r="E1641" s="122" t="s">
        <v>534</v>
      </c>
      <c r="F1641" s="123"/>
      <c r="G1641" s="123"/>
      <c r="H1641" s="123">
        <f>IF('Раздел 2.1.2.1'!AW44&gt;='Раздел 2.1.2.1'!AW52,0,1)</f>
        <v>0</v>
      </c>
    </row>
    <row r="1642" spans="1:8" x14ac:dyDescent="0.2">
      <c r="A1642" s="122">
        <f t="shared" si="25"/>
        <v>609562</v>
      </c>
      <c r="B1642" s="122">
        <v>8</v>
      </c>
      <c r="C1642" s="123">
        <v>18</v>
      </c>
      <c r="D1642" s="7">
        <v>748</v>
      </c>
      <c r="E1642" s="122" t="s">
        <v>535</v>
      </c>
      <c r="F1642" s="123"/>
      <c r="G1642" s="123"/>
      <c r="H1642" s="123">
        <f>IF('Раздел 2.1.2.1'!AX44&gt;='Раздел 2.1.2.1'!AX52,0,1)</f>
        <v>0</v>
      </c>
    </row>
    <row r="1643" spans="1:8" x14ac:dyDescent="0.2">
      <c r="A1643" s="122">
        <f t="shared" si="25"/>
        <v>609562</v>
      </c>
      <c r="B1643" s="122">
        <v>8</v>
      </c>
      <c r="C1643" s="123">
        <v>18</v>
      </c>
      <c r="D1643" s="7">
        <v>749</v>
      </c>
      <c r="E1643" s="122" t="s">
        <v>536</v>
      </c>
      <c r="F1643" s="123"/>
      <c r="G1643" s="123"/>
      <c r="H1643" s="123">
        <f>IF('Раздел 2.1.2.1'!AY44&gt;='Раздел 2.1.2.1'!AY52,0,1)</f>
        <v>0</v>
      </c>
    </row>
    <row r="1644" spans="1:8" x14ac:dyDescent="0.2">
      <c r="A1644" s="122">
        <f t="shared" si="25"/>
        <v>609562</v>
      </c>
      <c r="B1644" s="122">
        <v>8</v>
      </c>
      <c r="C1644" s="123">
        <v>18</v>
      </c>
      <c r="D1644" s="7">
        <v>750</v>
      </c>
      <c r="E1644" s="122" t="s">
        <v>537</v>
      </c>
      <c r="F1644" s="123"/>
      <c r="G1644" s="123"/>
      <c r="H1644" s="123">
        <f>IF('Раздел 2.1.2.1'!AZ44&gt;='Раздел 2.1.2.1'!AZ52,0,1)</f>
        <v>0</v>
      </c>
    </row>
    <row r="1645" spans="1:8" x14ac:dyDescent="0.2">
      <c r="A1645" s="122">
        <f t="shared" si="25"/>
        <v>609562</v>
      </c>
      <c r="B1645" s="122">
        <v>8</v>
      </c>
      <c r="C1645" s="123">
        <v>18</v>
      </c>
      <c r="D1645" s="7">
        <v>751</v>
      </c>
      <c r="E1645" s="122" t="s">
        <v>538</v>
      </c>
      <c r="F1645" s="123"/>
      <c r="G1645" s="123"/>
      <c r="H1645" s="123">
        <f>IF('Раздел 2.1.2.1'!BA44&gt;='Раздел 2.1.2.1'!BA52,0,1)</f>
        <v>0</v>
      </c>
    </row>
    <row r="1646" spans="1:8" x14ac:dyDescent="0.2">
      <c r="A1646" s="122">
        <f t="shared" si="25"/>
        <v>609562</v>
      </c>
      <c r="B1646" s="122">
        <v>8</v>
      </c>
      <c r="C1646" s="123">
        <v>18</v>
      </c>
      <c r="D1646" s="7">
        <v>752</v>
      </c>
      <c r="E1646" s="122" t="s">
        <v>539</v>
      </c>
      <c r="F1646" s="123"/>
      <c r="G1646" s="123"/>
      <c r="H1646" s="123">
        <f>IF('Раздел 2.1.2.1'!BB44&gt;='Раздел 2.1.2.1'!BB52,0,1)</f>
        <v>0</v>
      </c>
    </row>
    <row r="1647" spans="1:8" x14ac:dyDescent="0.2">
      <c r="A1647" s="122">
        <f t="shared" si="25"/>
        <v>609562</v>
      </c>
      <c r="B1647" s="122">
        <v>8</v>
      </c>
      <c r="C1647" s="123">
        <v>18</v>
      </c>
      <c r="D1647" s="7">
        <v>753</v>
      </c>
      <c r="E1647" s="122" t="s">
        <v>540</v>
      </c>
      <c r="F1647" s="123"/>
      <c r="G1647" s="123"/>
      <c r="H1647" s="123">
        <f>IF('Раздел 2.1.2.1'!BC44&gt;='Раздел 2.1.2.1'!BC52,0,1)</f>
        <v>0</v>
      </c>
    </row>
    <row r="1648" spans="1:8" x14ac:dyDescent="0.2">
      <c r="A1648" s="122">
        <f t="shared" si="25"/>
        <v>609562</v>
      </c>
      <c r="B1648" s="122">
        <v>8</v>
      </c>
      <c r="C1648" s="123">
        <v>18</v>
      </c>
      <c r="D1648" s="7">
        <v>754</v>
      </c>
      <c r="E1648" s="122" t="s">
        <v>541</v>
      </c>
      <c r="F1648" s="123"/>
      <c r="G1648" s="123"/>
      <c r="H1648" s="123">
        <f>IF('Раздел 2.1.2.1'!BD44&gt;='Раздел 2.1.2.1'!BD52,0,1)</f>
        <v>0</v>
      </c>
    </row>
    <row r="1649" spans="1:8" x14ac:dyDescent="0.2">
      <c r="A1649" s="122">
        <f t="shared" si="25"/>
        <v>609562</v>
      </c>
      <c r="B1649" s="122">
        <v>8</v>
      </c>
      <c r="C1649" s="123">
        <v>18</v>
      </c>
      <c r="D1649" s="7">
        <v>755</v>
      </c>
      <c r="E1649" s="122" t="s">
        <v>542</v>
      </c>
      <c r="F1649" s="123"/>
      <c r="G1649" s="123"/>
      <c r="H1649" s="123">
        <f>IF('Раздел 2.1.2.1'!BE44&gt;='Раздел 2.1.2.1'!BE52,0,1)</f>
        <v>0</v>
      </c>
    </row>
    <row r="1650" spans="1:8" x14ac:dyDescent="0.2">
      <c r="A1650" s="122">
        <f t="shared" si="25"/>
        <v>609562</v>
      </c>
      <c r="B1650" s="122">
        <v>8</v>
      </c>
      <c r="C1650" s="123">
        <v>18</v>
      </c>
      <c r="D1650" s="7">
        <v>756</v>
      </c>
      <c r="E1650" s="122" t="s">
        <v>543</v>
      </c>
      <c r="F1650" s="123"/>
      <c r="G1650" s="123"/>
      <c r="H1650" s="123">
        <f>IF('Раздел 2.1.2.1'!BF44&gt;='Раздел 2.1.2.1'!BF52,0,1)</f>
        <v>0</v>
      </c>
    </row>
    <row r="1651" spans="1:8" x14ac:dyDescent="0.2">
      <c r="A1651" s="122">
        <f t="shared" si="25"/>
        <v>609562</v>
      </c>
      <c r="B1651" s="122">
        <v>8</v>
      </c>
      <c r="C1651" s="123">
        <v>18</v>
      </c>
      <c r="D1651" s="7">
        <v>757</v>
      </c>
      <c r="E1651" s="122" t="s">
        <v>544</v>
      </c>
      <c r="F1651" s="123"/>
      <c r="G1651" s="123"/>
      <c r="H1651" s="123">
        <f>IF('Раздел 2.1.2.1'!BG44&gt;='Раздел 2.1.2.1'!BG52,0,1)</f>
        <v>0</v>
      </c>
    </row>
    <row r="1652" spans="1:8" x14ac:dyDescent="0.2">
      <c r="A1652" s="122">
        <f t="shared" si="25"/>
        <v>609562</v>
      </c>
      <c r="B1652" s="122">
        <v>8</v>
      </c>
      <c r="C1652" s="124">
        <v>18</v>
      </c>
      <c r="D1652" s="7">
        <v>758</v>
      </c>
      <c r="E1652" s="124" t="s">
        <v>545</v>
      </c>
      <c r="F1652" s="124"/>
      <c r="G1652" s="124"/>
      <c r="H1652" s="124">
        <f>IF('Раздел 2.1.2.1'!BH44&gt;='Раздел 2.1.2.1'!BH52,0,1)</f>
        <v>0</v>
      </c>
    </row>
    <row r="1653" spans="1:8" x14ac:dyDescent="0.2">
      <c r="A1653" s="6">
        <f t="shared" si="25"/>
        <v>609562</v>
      </c>
      <c r="B1653" s="6">
        <v>8</v>
      </c>
      <c r="C1653" s="112">
        <v>19</v>
      </c>
      <c r="D1653" s="7">
        <v>759</v>
      </c>
      <c r="E1653" s="112" t="s">
        <v>21226</v>
      </c>
      <c r="F1653" s="7"/>
      <c r="G1653" s="7"/>
      <c r="H1653" s="7">
        <f>IF('Раздел 2.1.2.1'!P45&gt;='Раздел 2.1.2.1'!P53,0,1)</f>
        <v>0</v>
      </c>
    </row>
    <row r="1654" spans="1:8" x14ac:dyDescent="0.2">
      <c r="A1654" s="6">
        <f t="shared" si="25"/>
        <v>609562</v>
      </c>
      <c r="B1654" s="6">
        <v>8</v>
      </c>
      <c r="C1654" s="112">
        <v>19</v>
      </c>
      <c r="D1654" s="7">
        <v>760</v>
      </c>
      <c r="E1654" s="6" t="s">
        <v>546</v>
      </c>
      <c r="F1654" s="7"/>
      <c r="G1654" s="7"/>
      <c r="H1654" s="7">
        <f>IF('Раздел 2.1.2.1'!Q45&gt;='Раздел 2.1.2.1'!Q53,0,1)</f>
        <v>0</v>
      </c>
    </row>
    <row r="1655" spans="1:8" x14ac:dyDescent="0.2">
      <c r="A1655" s="6">
        <f t="shared" si="25"/>
        <v>609562</v>
      </c>
      <c r="B1655" s="6">
        <v>8</v>
      </c>
      <c r="C1655" s="112">
        <v>19</v>
      </c>
      <c r="D1655" s="7">
        <v>761</v>
      </c>
      <c r="E1655" s="6" t="s">
        <v>547</v>
      </c>
      <c r="F1655" s="7"/>
      <c r="G1655" s="7"/>
      <c r="H1655" s="7">
        <f>IF('Раздел 2.1.2.1'!R45&gt;='Раздел 2.1.2.1'!R53,0,1)</f>
        <v>0</v>
      </c>
    </row>
    <row r="1656" spans="1:8" x14ac:dyDescent="0.2">
      <c r="A1656" s="6">
        <f t="shared" si="25"/>
        <v>609562</v>
      </c>
      <c r="B1656" s="6">
        <v>8</v>
      </c>
      <c r="C1656" s="112">
        <v>19</v>
      </c>
      <c r="D1656" s="7">
        <v>762</v>
      </c>
      <c r="E1656" s="6" t="s">
        <v>548</v>
      </c>
      <c r="F1656" s="7"/>
      <c r="G1656" s="7"/>
      <c r="H1656" s="7">
        <f>IF('Раздел 2.1.2.1'!S45&gt;='Раздел 2.1.2.1'!S53,0,1)</f>
        <v>0</v>
      </c>
    </row>
    <row r="1657" spans="1:8" x14ac:dyDescent="0.2">
      <c r="A1657" s="6">
        <f t="shared" si="25"/>
        <v>609562</v>
      </c>
      <c r="B1657" s="6">
        <v>8</v>
      </c>
      <c r="C1657" s="112">
        <v>19</v>
      </c>
      <c r="D1657" s="7">
        <v>763</v>
      </c>
      <c r="E1657" s="6" t="s">
        <v>549</v>
      </c>
      <c r="F1657" s="7"/>
      <c r="G1657" s="7"/>
      <c r="H1657" s="7">
        <f>IF('Раздел 2.1.2.1'!T45&gt;='Раздел 2.1.2.1'!T53,0,1)</f>
        <v>0</v>
      </c>
    </row>
    <row r="1658" spans="1:8" x14ac:dyDescent="0.2">
      <c r="A1658" s="6">
        <f t="shared" si="25"/>
        <v>609562</v>
      </c>
      <c r="B1658" s="6">
        <v>8</v>
      </c>
      <c r="C1658" s="112">
        <v>19</v>
      </c>
      <c r="D1658" s="7">
        <v>764</v>
      </c>
      <c r="E1658" s="6" t="s">
        <v>550</v>
      </c>
      <c r="F1658" s="7"/>
      <c r="G1658" s="7"/>
      <c r="H1658" s="7">
        <f>IF('Раздел 2.1.2.1'!U45&gt;='Раздел 2.1.2.1'!U53,0,1)</f>
        <v>0</v>
      </c>
    </row>
    <row r="1659" spans="1:8" x14ac:dyDescent="0.2">
      <c r="A1659" s="6">
        <f t="shared" si="25"/>
        <v>609562</v>
      </c>
      <c r="B1659" s="6">
        <v>8</v>
      </c>
      <c r="C1659" s="112">
        <v>19</v>
      </c>
      <c r="D1659" s="7">
        <v>765</v>
      </c>
      <c r="E1659" s="6" t="s">
        <v>551</v>
      </c>
      <c r="F1659" s="7"/>
      <c r="G1659" s="7"/>
      <c r="H1659" s="7">
        <f>IF('Раздел 2.1.2.1'!V45&gt;='Раздел 2.1.2.1'!V53,0,1)</f>
        <v>0</v>
      </c>
    </row>
    <row r="1660" spans="1:8" x14ac:dyDescent="0.2">
      <c r="A1660" s="6">
        <f t="shared" si="25"/>
        <v>609562</v>
      </c>
      <c r="B1660" s="6">
        <v>8</v>
      </c>
      <c r="C1660" s="112">
        <v>19</v>
      </c>
      <c r="D1660" s="7">
        <v>766</v>
      </c>
      <c r="E1660" s="6" t="s">
        <v>552</v>
      </c>
      <c r="F1660" s="7"/>
      <c r="G1660" s="7"/>
      <c r="H1660" s="7">
        <f>IF('Раздел 2.1.2.1'!W45&gt;='Раздел 2.1.2.1'!W53,0,1)</f>
        <v>0</v>
      </c>
    </row>
    <row r="1661" spans="1:8" x14ac:dyDescent="0.2">
      <c r="A1661" s="6">
        <f t="shared" si="25"/>
        <v>609562</v>
      </c>
      <c r="B1661" s="6">
        <v>8</v>
      </c>
      <c r="C1661" s="112">
        <v>19</v>
      </c>
      <c r="D1661" s="7">
        <v>767</v>
      </c>
      <c r="E1661" s="6" t="s">
        <v>1296</v>
      </c>
      <c r="F1661" s="7"/>
      <c r="G1661" s="7"/>
      <c r="H1661" s="7">
        <f>IF('Раздел 2.1.2.1'!X45&gt;='Раздел 2.1.2.1'!X53,0,1)</f>
        <v>0</v>
      </c>
    </row>
    <row r="1662" spans="1:8" x14ac:dyDescent="0.2">
      <c r="A1662" s="6">
        <f t="shared" si="25"/>
        <v>609562</v>
      </c>
      <c r="B1662" s="6">
        <v>8</v>
      </c>
      <c r="C1662" s="112">
        <v>19</v>
      </c>
      <c r="D1662" s="7">
        <v>768</v>
      </c>
      <c r="E1662" s="6" t="s">
        <v>1297</v>
      </c>
      <c r="F1662" s="7"/>
      <c r="G1662" s="7"/>
      <c r="H1662" s="7">
        <f>IF('Раздел 2.1.2.1'!Y45&gt;='Раздел 2.1.2.1'!Y53,0,1)</f>
        <v>0</v>
      </c>
    </row>
    <row r="1663" spans="1:8" x14ac:dyDescent="0.2">
      <c r="A1663" s="6">
        <f t="shared" si="25"/>
        <v>609562</v>
      </c>
      <c r="B1663" s="6">
        <v>8</v>
      </c>
      <c r="C1663" s="112">
        <v>19</v>
      </c>
      <c r="D1663" s="7">
        <v>769</v>
      </c>
      <c r="E1663" s="6" t="s">
        <v>1298</v>
      </c>
      <c r="F1663" s="7"/>
      <c r="G1663" s="7"/>
      <c r="H1663" s="7">
        <f>IF('Раздел 2.1.2.1'!Z45&gt;='Раздел 2.1.2.1'!Z53,0,1)</f>
        <v>0</v>
      </c>
    </row>
    <row r="1664" spans="1:8" x14ac:dyDescent="0.2">
      <c r="A1664" s="6">
        <f t="shared" si="25"/>
        <v>609562</v>
      </c>
      <c r="B1664" s="6">
        <v>8</v>
      </c>
      <c r="C1664" s="112">
        <v>19</v>
      </c>
      <c r="D1664" s="7">
        <v>770</v>
      </c>
      <c r="E1664" s="6" t="s">
        <v>1299</v>
      </c>
      <c r="F1664" s="7"/>
      <c r="G1664" s="7"/>
      <c r="H1664" s="7">
        <f>IF('Раздел 2.1.2.1'!AA45&gt;='Раздел 2.1.2.1'!AA53,0,1)</f>
        <v>0</v>
      </c>
    </row>
    <row r="1665" spans="1:8" x14ac:dyDescent="0.2">
      <c r="A1665" s="6">
        <f t="shared" si="25"/>
        <v>609562</v>
      </c>
      <c r="B1665" s="6">
        <v>8</v>
      </c>
      <c r="C1665" s="112">
        <v>19</v>
      </c>
      <c r="D1665" s="7">
        <v>771</v>
      </c>
      <c r="E1665" s="6" t="s">
        <v>2064</v>
      </c>
      <c r="F1665" s="7"/>
      <c r="G1665" s="7"/>
      <c r="H1665" s="7">
        <f>IF('Раздел 2.1.2.1'!AB45&gt;='Раздел 2.1.2.1'!AB53,0,1)</f>
        <v>0</v>
      </c>
    </row>
    <row r="1666" spans="1:8" x14ac:dyDescent="0.2">
      <c r="A1666" s="6">
        <f t="shared" si="25"/>
        <v>609562</v>
      </c>
      <c r="B1666" s="6">
        <v>8</v>
      </c>
      <c r="C1666" s="112">
        <v>19</v>
      </c>
      <c r="D1666" s="7">
        <v>772</v>
      </c>
      <c r="E1666" s="6" t="s">
        <v>2065</v>
      </c>
      <c r="F1666" s="7"/>
      <c r="G1666" s="7"/>
      <c r="H1666" s="7">
        <f>IF('Раздел 2.1.2.1'!AC45&gt;='Раздел 2.1.2.1'!AC53,0,1)</f>
        <v>0</v>
      </c>
    </row>
    <row r="1667" spans="1:8" x14ac:dyDescent="0.2">
      <c r="A1667" s="6">
        <f t="shared" si="25"/>
        <v>609562</v>
      </c>
      <c r="B1667" s="6">
        <v>8</v>
      </c>
      <c r="C1667" s="112">
        <v>19</v>
      </c>
      <c r="D1667" s="7">
        <v>773</v>
      </c>
      <c r="E1667" s="6" t="s">
        <v>2066</v>
      </c>
      <c r="F1667" s="7"/>
      <c r="G1667" s="7"/>
      <c r="H1667" s="7">
        <f>IF('Раздел 2.1.2.1'!AD45&gt;='Раздел 2.1.2.1'!AD53,0,1)</f>
        <v>0</v>
      </c>
    </row>
    <row r="1668" spans="1:8" x14ac:dyDescent="0.2">
      <c r="A1668" s="6">
        <f t="shared" si="25"/>
        <v>609562</v>
      </c>
      <c r="B1668" s="6">
        <v>8</v>
      </c>
      <c r="C1668" s="112">
        <v>19</v>
      </c>
      <c r="D1668" s="7">
        <v>774</v>
      </c>
      <c r="E1668" s="6" t="s">
        <v>2067</v>
      </c>
      <c r="F1668" s="7"/>
      <c r="G1668" s="7"/>
      <c r="H1668" s="7">
        <f>IF('Раздел 2.1.2.1'!AE45&gt;='Раздел 2.1.2.1'!AE53,0,1)</f>
        <v>0</v>
      </c>
    </row>
    <row r="1669" spans="1:8" x14ac:dyDescent="0.2">
      <c r="A1669" s="6">
        <f t="shared" si="25"/>
        <v>609562</v>
      </c>
      <c r="B1669" s="6">
        <v>8</v>
      </c>
      <c r="C1669" s="112">
        <v>19</v>
      </c>
      <c r="D1669" s="7">
        <v>775</v>
      </c>
      <c r="E1669" s="6" t="s">
        <v>2810</v>
      </c>
      <c r="F1669" s="7"/>
      <c r="G1669" s="7"/>
      <c r="H1669" s="7">
        <f>IF('Раздел 2.1.2.1'!AF45&gt;='Раздел 2.1.2.1'!AF53,0,1)</f>
        <v>0</v>
      </c>
    </row>
    <row r="1670" spans="1:8" x14ac:dyDescent="0.2">
      <c r="A1670" s="6">
        <f t="shared" si="25"/>
        <v>609562</v>
      </c>
      <c r="B1670" s="6">
        <v>8</v>
      </c>
      <c r="C1670" s="112">
        <v>19</v>
      </c>
      <c r="D1670" s="7">
        <v>776</v>
      </c>
      <c r="E1670" s="6" t="s">
        <v>2811</v>
      </c>
      <c r="F1670" s="7"/>
      <c r="G1670" s="7"/>
      <c r="H1670" s="7">
        <f>IF('Раздел 2.1.2.1'!AG45&gt;='Раздел 2.1.2.1'!AG53,0,1)</f>
        <v>0</v>
      </c>
    </row>
    <row r="1671" spans="1:8" x14ac:dyDescent="0.2">
      <c r="A1671" s="6">
        <f t="shared" si="25"/>
        <v>609562</v>
      </c>
      <c r="B1671" s="6">
        <v>8</v>
      </c>
      <c r="C1671" s="112">
        <v>19</v>
      </c>
      <c r="D1671" s="7">
        <v>777</v>
      </c>
      <c r="E1671" s="6" t="s">
        <v>2812</v>
      </c>
      <c r="F1671" s="7"/>
      <c r="G1671" s="7"/>
      <c r="H1671" s="7">
        <f>IF('Раздел 2.1.2.1'!AH45&gt;='Раздел 2.1.2.1'!AH53,0,1)</f>
        <v>0</v>
      </c>
    </row>
    <row r="1672" spans="1:8" x14ac:dyDescent="0.2">
      <c r="A1672" s="6">
        <f t="shared" si="25"/>
        <v>609562</v>
      </c>
      <c r="B1672" s="6">
        <v>8</v>
      </c>
      <c r="C1672" s="112">
        <v>19</v>
      </c>
      <c r="D1672" s="7">
        <v>778</v>
      </c>
      <c r="E1672" s="6" t="s">
        <v>2813</v>
      </c>
      <c r="F1672" s="7"/>
      <c r="G1672" s="7"/>
      <c r="H1672" s="7">
        <f>IF('Раздел 2.1.2.1'!AI45&gt;='Раздел 2.1.2.1'!AI53,0,1)</f>
        <v>0</v>
      </c>
    </row>
    <row r="1673" spans="1:8" x14ac:dyDescent="0.2">
      <c r="A1673" s="6">
        <f t="shared" si="25"/>
        <v>609562</v>
      </c>
      <c r="B1673" s="6">
        <v>8</v>
      </c>
      <c r="C1673" s="112">
        <v>19</v>
      </c>
      <c r="D1673" s="7">
        <v>779</v>
      </c>
      <c r="E1673" s="6" t="s">
        <v>2814</v>
      </c>
      <c r="F1673" s="7"/>
      <c r="G1673" s="7"/>
      <c r="H1673" s="7">
        <f>IF('Раздел 2.1.2.1'!AJ45&gt;='Раздел 2.1.2.1'!AJ53,0,1)</f>
        <v>0</v>
      </c>
    </row>
    <row r="1674" spans="1:8" x14ac:dyDescent="0.2">
      <c r="A1674" s="6">
        <f t="shared" si="25"/>
        <v>609562</v>
      </c>
      <c r="B1674" s="6">
        <v>8</v>
      </c>
      <c r="C1674" s="112">
        <v>19</v>
      </c>
      <c r="D1674" s="7">
        <v>780</v>
      </c>
      <c r="E1674" s="6" t="s">
        <v>2815</v>
      </c>
      <c r="F1674" s="7"/>
      <c r="G1674" s="7"/>
      <c r="H1674" s="7">
        <f>IF('Раздел 2.1.2.1'!AK45&gt;='Раздел 2.1.2.1'!AK53,0,1)</f>
        <v>0</v>
      </c>
    </row>
    <row r="1675" spans="1:8" x14ac:dyDescent="0.2">
      <c r="A1675" s="6">
        <f t="shared" si="25"/>
        <v>609562</v>
      </c>
      <c r="B1675" s="6">
        <v>8</v>
      </c>
      <c r="C1675" s="112">
        <v>19</v>
      </c>
      <c r="D1675" s="7">
        <v>781</v>
      </c>
      <c r="E1675" s="6" t="s">
        <v>2816</v>
      </c>
      <c r="F1675" s="7"/>
      <c r="G1675" s="7"/>
      <c r="H1675" s="7">
        <f>IF('Раздел 2.1.2.1'!AL45&gt;='Раздел 2.1.2.1'!AL53,0,1)</f>
        <v>0</v>
      </c>
    </row>
    <row r="1676" spans="1:8" x14ac:dyDescent="0.2">
      <c r="A1676" s="6">
        <f t="shared" si="25"/>
        <v>609562</v>
      </c>
      <c r="B1676" s="6">
        <v>8</v>
      </c>
      <c r="C1676" s="112">
        <v>19</v>
      </c>
      <c r="D1676" s="7">
        <v>782</v>
      </c>
      <c r="E1676" s="6" t="s">
        <v>2817</v>
      </c>
      <c r="F1676" s="7"/>
      <c r="G1676" s="7"/>
      <c r="H1676" s="7">
        <f>IF('Раздел 2.1.2.1'!AM45&gt;='Раздел 2.1.2.1'!AM53,0,1)</f>
        <v>0</v>
      </c>
    </row>
    <row r="1677" spans="1:8" x14ac:dyDescent="0.2">
      <c r="A1677" s="6">
        <f t="shared" si="25"/>
        <v>609562</v>
      </c>
      <c r="B1677" s="6">
        <v>8</v>
      </c>
      <c r="C1677" s="112">
        <v>19</v>
      </c>
      <c r="D1677" s="7">
        <v>783</v>
      </c>
      <c r="E1677" s="6" t="s">
        <v>2818</v>
      </c>
      <c r="F1677" s="7"/>
      <c r="G1677" s="7"/>
      <c r="H1677" s="7">
        <f>IF('Раздел 2.1.2.1'!AN45&gt;='Раздел 2.1.2.1'!AN53,0,1)</f>
        <v>0</v>
      </c>
    </row>
    <row r="1678" spans="1:8" x14ac:dyDescent="0.2">
      <c r="A1678" s="6">
        <f t="shared" si="25"/>
        <v>609562</v>
      </c>
      <c r="B1678" s="6">
        <v>8</v>
      </c>
      <c r="C1678" s="112">
        <v>19</v>
      </c>
      <c r="D1678" s="7">
        <v>784</v>
      </c>
      <c r="E1678" s="6" t="s">
        <v>2819</v>
      </c>
      <c r="F1678" s="7"/>
      <c r="G1678" s="7"/>
      <c r="H1678" s="7">
        <f>IF('Раздел 2.1.2.1'!AO45&gt;='Раздел 2.1.2.1'!AO53,0,1)</f>
        <v>0</v>
      </c>
    </row>
    <row r="1679" spans="1:8" x14ac:dyDescent="0.2">
      <c r="A1679" s="6">
        <f t="shared" si="25"/>
        <v>609562</v>
      </c>
      <c r="B1679" s="6">
        <v>8</v>
      </c>
      <c r="C1679" s="112">
        <v>19</v>
      </c>
      <c r="D1679" s="7">
        <v>785</v>
      </c>
      <c r="E1679" s="6" t="s">
        <v>2820</v>
      </c>
      <c r="F1679" s="7"/>
      <c r="G1679" s="7"/>
      <c r="H1679" s="7">
        <f>IF('Раздел 2.1.2.1'!AP45&gt;='Раздел 2.1.2.1'!AP53,0,1)</f>
        <v>0</v>
      </c>
    </row>
    <row r="1680" spans="1:8" x14ac:dyDescent="0.2">
      <c r="A1680" s="6">
        <f t="shared" si="25"/>
        <v>609562</v>
      </c>
      <c r="B1680" s="6">
        <v>8</v>
      </c>
      <c r="C1680" s="112">
        <v>19</v>
      </c>
      <c r="D1680" s="7">
        <v>786</v>
      </c>
      <c r="E1680" s="6" t="s">
        <v>2821</v>
      </c>
      <c r="F1680" s="7"/>
      <c r="G1680" s="7"/>
      <c r="H1680" s="7">
        <f>IF('Раздел 2.1.2.1'!AQ45&gt;='Раздел 2.1.2.1'!AQ53,0,1)</f>
        <v>0</v>
      </c>
    </row>
    <row r="1681" spans="1:8" x14ac:dyDescent="0.2">
      <c r="A1681" s="6">
        <f t="shared" si="25"/>
        <v>609562</v>
      </c>
      <c r="B1681" s="6">
        <v>8</v>
      </c>
      <c r="C1681" s="112">
        <v>19</v>
      </c>
      <c r="D1681" s="7">
        <v>787</v>
      </c>
      <c r="E1681" s="6" t="s">
        <v>2822</v>
      </c>
      <c r="F1681" s="7"/>
      <c r="G1681" s="7"/>
      <c r="H1681" s="7">
        <f>IF('Раздел 2.1.2.1'!AR45&gt;='Раздел 2.1.2.1'!AR53,0,1)</f>
        <v>0</v>
      </c>
    </row>
    <row r="1682" spans="1:8" x14ac:dyDescent="0.2">
      <c r="A1682" s="6">
        <f t="shared" si="25"/>
        <v>609562</v>
      </c>
      <c r="B1682" s="6">
        <v>8</v>
      </c>
      <c r="C1682" s="112">
        <v>19</v>
      </c>
      <c r="D1682" s="7">
        <v>788</v>
      </c>
      <c r="E1682" s="6" t="s">
        <v>2823</v>
      </c>
      <c r="F1682" s="7"/>
      <c r="G1682" s="7"/>
      <c r="H1682" s="7">
        <f>IF('Раздел 2.1.2.1'!AS45&gt;='Раздел 2.1.2.1'!AS53,0,1)</f>
        <v>0</v>
      </c>
    </row>
    <row r="1683" spans="1:8" x14ac:dyDescent="0.2">
      <c r="A1683" s="6">
        <f t="shared" si="25"/>
        <v>609562</v>
      </c>
      <c r="B1683" s="6">
        <v>8</v>
      </c>
      <c r="C1683" s="112">
        <v>19</v>
      </c>
      <c r="D1683" s="7">
        <v>789</v>
      </c>
      <c r="E1683" s="6" t="s">
        <v>2824</v>
      </c>
      <c r="F1683" s="7"/>
      <c r="G1683" s="7"/>
      <c r="H1683" s="7">
        <f>IF('Раздел 2.1.2.1'!AT45&gt;='Раздел 2.1.2.1'!AT53,0,1)</f>
        <v>0</v>
      </c>
    </row>
    <row r="1684" spans="1:8" x14ac:dyDescent="0.2">
      <c r="A1684" s="6">
        <f t="shared" si="25"/>
        <v>609562</v>
      </c>
      <c r="B1684" s="6">
        <v>8</v>
      </c>
      <c r="C1684" s="112">
        <v>19</v>
      </c>
      <c r="D1684" s="7">
        <v>790</v>
      </c>
      <c r="E1684" s="6" t="s">
        <v>2825</v>
      </c>
      <c r="F1684" s="7"/>
      <c r="G1684" s="7"/>
      <c r="H1684" s="7">
        <f>IF('Раздел 2.1.2.1'!AU45&gt;='Раздел 2.1.2.1'!AU53,0,1)</f>
        <v>0</v>
      </c>
    </row>
    <row r="1685" spans="1:8" x14ac:dyDescent="0.2">
      <c r="A1685" s="6">
        <f t="shared" si="25"/>
        <v>609562</v>
      </c>
      <c r="B1685" s="6">
        <v>8</v>
      </c>
      <c r="C1685" s="112">
        <v>19</v>
      </c>
      <c r="D1685" s="7">
        <v>791</v>
      </c>
      <c r="E1685" s="6" t="s">
        <v>2826</v>
      </c>
      <c r="F1685" s="7"/>
      <c r="G1685" s="7"/>
      <c r="H1685" s="7">
        <f>IF('Раздел 2.1.2.1'!AV45&gt;='Раздел 2.1.2.1'!AV53,0,1)</f>
        <v>0</v>
      </c>
    </row>
    <row r="1686" spans="1:8" x14ac:dyDescent="0.2">
      <c r="A1686" s="6">
        <f t="shared" si="25"/>
        <v>609562</v>
      </c>
      <c r="B1686" s="6">
        <v>8</v>
      </c>
      <c r="C1686" s="112">
        <v>19</v>
      </c>
      <c r="D1686" s="7">
        <v>792</v>
      </c>
      <c r="E1686" s="6" t="s">
        <v>2827</v>
      </c>
      <c r="F1686" s="7"/>
      <c r="G1686" s="7"/>
      <c r="H1686" s="7">
        <f>IF('Раздел 2.1.2.1'!AW45&gt;='Раздел 2.1.2.1'!AW53,0,1)</f>
        <v>0</v>
      </c>
    </row>
    <row r="1687" spans="1:8" x14ac:dyDescent="0.2">
      <c r="A1687" s="6">
        <f t="shared" si="25"/>
        <v>609562</v>
      </c>
      <c r="B1687" s="6">
        <v>8</v>
      </c>
      <c r="C1687" s="112">
        <v>19</v>
      </c>
      <c r="D1687" s="7">
        <v>793</v>
      </c>
      <c r="E1687" s="6" t="s">
        <v>2828</v>
      </c>
      <c r="F1687" s="7"/>
      <c r="G1687" s="7"/>
      <c r="H1687" s="7">
        <f>IF('Раздел 2.1.2.1'!AX45&gt;='Раздел 2.1.2.1'!AX53,0,1)</f>
        <v>0</v>
      </c>
    </row>
    <row r="1688" spans="1:8" x14ac:dyDescent="0.2">
      <c r="A1688" s="6">
        <f t="shared" si="25"/>
        <v>609562</v>
      </c>
      <c r="B1688" s="6">
        <v>8</v>
      </c>
      <c r="C1688" s="112">
        <v>19</v>
      </c>
      <c r="D1688" s="7">
        <v>794</v>
      </c>
      <c r="E1688" s="6" t="s">
        <v>2829</v>
      </c>
      <c r="F1688" s="7"/>
      <c r="G1688" s="7"/>
      <c r="H1688" s="7">
        <f>IF('Раздел 2.1.2.1'!AY45&gt;='Раздел 2.1.2.1'!AY53,0,1)</f>
        <v>0</v>
      </c>
    </row>
    <row r="1689" spans="1:8" x14ac:dyDescent="0.2">
      <c r="A1689" s="6">
        <f t="shared" si="25"/>
        <v>609562</v>
      </c>
      <c r="B1689" s="6">
        <v>8</v>
      </c>
      <c r="C1689" s="112">
        <v>19</v>
      </c>
      <c r="D1689" s="7">
        <v>795</v>
      </c>
      <c r="E1689" s="6" t="s">
        <v>2830</v>
      </c>
      <c r="F1689" s="7"/>
      <c r="G1689" s="7"/>
      <c r="H1689" s="7">
        <f>IF('Раздел 2.1.2.1'!AZ45&gt;='Раздел 2.1.2.1'!AZ53,0,1)</f>
        <v>0</v>
      </c>
    </row>
    <row r="1690" spans="1:8" x14ac:dyDescent="0.2">
      <c r="A1690" s="6">
        <f t="shared" si="25"/>
        <v>609562</v>
      </c>
      <c r="B1690" s="6">
        <v>8</v>
      </c>
      <c r="C1690" s="112">
        <v>19</v>
      </c>
      <c r="D1690" s="7">
        <v>796</v>
      </c>
      <c r="E1690" s="6" t="s">
        <v>2831</v>
      </c>
      <c r="F1690" s="7"/>
      <c r="G1690" s="7"/>
      <c r="H1690" s="7">
        <f>IF('Раздел 2.1.2.1'!BA45&gt;='Раздел 2.1.2.1'!BA53,0,1)</f>
        <v>0</v>
      </c>
    </row>
    <row r="1691" spans="1:8" x14ac:dyDescent="0.2">
      <c r="A1691" s="6">
        <f t="shared" si="25"/>
        <v>609562</v>
      </c>
      <c r="B1691" s="6">
        <v>8</v>
      </c>
      <c r="C1691" s="112">
        <v>19</v>
      </c>
      <c r="D1691" s="7">
        <v>797</v>
      </c>
      <c r="E1691" s="6" t="s">
        <v>2832</v>
      </c>
      <c r="F1691" s="7"/>
      <c r="G1691" s="7"/>
      <c r="H1691" s="7">
        <f>IF('Раздел 2.1.2.1'!BB45&gt;='Раздел 2.1.2.1'!BB53,0,1)</f>
        <v>0</v>
      </c>
    </row>
    <row r="1692" spans="1:8" x14ac:dyDescent="0.2">
      <c r="A1692" s="6">
        <f t="shared" si="25"/>
        <v>609562</v>
      </c>
      <c r="B1692" s="6">
        <v>8</v>
      </c>
      <c r="C1692" s="112">
        <v>19</v>
      </c>
      <c r="D1692" s="7">
        <v>798</v>
      </c>
      <c r="E1692" s="6" t="s">
        <v>2833</v>
      </c>
      <c r="F1692" s="7"/>
      <c r="G1692" s="7"/>
      <c r="H1692" s="7">
        <f>IF('Раздел 2.1.2.1'!BC45&gt;='Раздел 2.1.2.1'!BC53,0,1)</f>
        <v>0</v>
      </c>
    </row>
    <row r="1693" spans="1:8" x14ac:dyDescent="0.2">
      <c r="A1693" s="6">
        <f t="shared" si="25"/>
        <v>609562</v>
      </c>
      <c r="B1693" s="6">
        <v>8</v>
      </c>
      <c r="C1693" s="112">
        <v>19</v>
      </c>
      <c r="D1693" s="7">
        <v>799</v>
      </c>
      <c r="E1693" s="6" t="s">
        <v>2834</v>
      </c>
      <c r="F1693" s="7"/>
      <c r="G1693" s="7"/>
      <c r="H1693" s="7">
        <f>IF('Раздел 2.1.2.1'!BD45&gt;='Раздел 2.1.2.1'!BD53,0,1)</f>
        <v>0</v>
      </c>
    </row>
    <row r="1694" spans="1:8" x14ac:dyDescent="0.2">
      <c r="A1694" s="6">
        <f t="shared" si="25"/>
        <v>609562</v>
      </c>
      <c r="B1694" s="6">
        <v>8</v>
      </c>
      <c r="C1694" s="112">
        <v>19</v>
      </c>
      <c r="D1694" s="7">
        <v>800</v>
      </c>
      <c r="E1694" s="6" t="s">
        <v>2835</v>
      </c>
      <c r="F1694" s="7"/>
      <c r="G1694" s="7"/>
      <c r="H1694" s="7">
        <f>IF('Раздел 2.1.2.1'!BE45&gt;='Раздел 2.1.2.1'!BE53,0,1)</f>
        <v>0</v>
      </c>
    </row>
    <row r="1695" spans="1:8" x14ac:dyDescent="0.2">
      <c r="A1695" s="6">
        <f t="shared" si="25"/>
        <v>609562</v>
      </c>
      <c r="B1695" s="6">
        <v>8</v>
      </c>
      <c r="C1695" s="112">
        <v>19</v>
      </c>
      <c r="D1695" s="7">
        <v>801</v>
      </c>
      <c r="E1695" s="6" t="s">
        <v>2836</v>
      </c>
      <c r="F1695" s="7"/>
      <c r="G1695" s="7"/>
      <c r="H1695" s="7">
        <f>IF('Раздел 2.1.2.1'!BF45&gt;='Раздел 2.1.2.1'!BF53,0,1)</f>
        <v>0</v>
      </c>
    </row>
    <row r="1696" spans="1:8" x14ac:dyDescent="0.2">
      <c r="A1696" s="6">
        <f t="shared" si="25"/>
        <v>609562</v>
      </c>
      <c r="B1696" s="6">
        <v>8</v>
      </c>
      <c r="C1696" s="112">
        <v>19</v>
      </c>
      <c r="D1696" s="7">
        <v>802</v>
      </c>
      <c r="E1696" s="6" t="s">
        <v>2837</v>
      </c>
      <c r="F1696" s="7"/>
      <c r="G1696" s="7"/>
      <c r="H1696" s="7">
        <f>IF('Раздел 2.1.2.1'!BG45&gt;='Раздел 2.1.2.1'!BG53,0,1)</f>
        <v>0</v>
      </c>
    </row>
    <row r="1697" spans="1:8" x14ac:dyDescent="0.2">
      <c r="A1697" s="6">
        <f t="shared" si="25"/>
        <v>609562</v>
      </c>
      <c r="B1697" s="6">
        <v>8</v>
      </c>
      <c r="C1697" s="112">
        <v>19</v>
      </c>
      <c r="D1697" s="7">
        <v>803</v>
      </c>
      <c r="E1697" s="7" t="s">
        <v>3633</v>
      </c>
      <c r="F1697" s="7"/>
      <c r="G1697" s="7"/>
      <c r="H1697" s="7">
        <f>IF('Раздел 2.1.2.1'!BH45&gt;='Раздел 2.1.2.1'!BH53,0,1)</f>
        <v>0</v>
      </c>
    </row>
    <row r="1698" spans="1:8" x14ac:dyDescent="0.2">
      <c r="A1698" s="6">
        <f>P_3</f>
        <v>609562</v>
      </c>
      <c r="B1698" s="6">
        <v>8</v>
      </c>
      <c r="C1698" s="112">
        <v>19</v>
      </c>
      <c r="D1698" s="7">
        <v>804</v>
      </c>
      <c r="E1698" s="7" t="s">
        <v>1175</v>
      </c>
      <c r="F1698" s="7"/>
      <c r="G1698" s="7"/>
      <c r="H1698" s="7">
        <f>IF('Раздел 2.1.2.1'!BI45&gt;='Раздел 2.1.2.1'!BI53,0,1)</f>
        <v>0</v>
      </c>
    </row>
    <row r="1699" spans="1:8" x14ac:dyDescent="0.2">
      <c r="A1699" s="6">
        <f>P_3</f>
        <v>609562</v>
      </c>
      <c r="B1699" s="6">
        <v>8</v>
      </c>
      <c r="C1699" s="112">
        <v>19</v>
      </c>
      <c r="D1699" s="7">
        <v>805</v>
      </c>
      <c r="E1699" s="7" t="s">
        <v>1176</v>
      </c>
      <c r="F1699" s="7"/>
      <c r="G1699" s="7"/>
      <c r="H1699" s="7">
        <f>IF('Раздел 2.1.2.1'!BJ45&gt;='Раздел 2.1.2.1'!BJ53,0,1)</f>
        <v>0</v>
      </c>
    </row>
    <row r="1700" spans="1:8" x14ac:dyDescent="0.2">
      <c r="A1700" s="6">
        <f>P_3</f>
        <v>609562</v>
      </c>
      <c r="B1700" s="6">
        <v>8</v>
      </c>
      <c r="C1700" s="112">
        <v>19</v>
      </c>
      <c r="D1700" s="7">
        <v>806</v>
      </c>
      <c r="E1700" s="7" t="s">
        <v>1177</v>
      </c>
      <c r="F1700" s="7"/>
      <c r="G1700" s="7"/>
      <c r="H1700" s="7">
        <f>IF('Раздел 2.1.2.1'!BK45&gt;='Раздел 2.1.2.1'!BK53,0,1)</f>
        <v>0</v>
      </c>
    </row>
    <row r="1701" spans="1:8" x14ac:dyDescent="0.2">
      <c r="A1701" s="6">
        <f>P_3</f>
        <v>609562</v>
      </c>
      <c r="B1701" s="6">
        <v>8</v>
      </c>
      <c r="C1701" s="112">
        <v>19</v>
      </c>
      <c r="D1701" s="7">
        <v>807</v>
      </c>
      <c r="E1701" s="7" t="s">
        <v>1178</v>
      </c>
      <c r="F1701" s="7"/>
      <c r="G1701" s="7"/>
      <c r="H1701" s="7">
        <f>IF('Раздел 2.1.2.1'!BL45&gt;='Раздел 2.1.2.1'!BL53,0,1)</f>
        <v>0</v>
      </c>
    </row>
    <row r="1702" spans="1:8" x14ac:dyDescent="0.2">
      <c r="A1702" s="6">
        <f>P_3</f>
        <v>609562</v>
      </c>
      <c r="B1702" s="6">
        <v>8</v>
      </c>
      <c r="C1702" s="113">
        <v>19</v>
      </c>
      <c r="D1702" s="7">
        <v>808</v>
      </c>
      <c r="E1702" s="109" t="s">
        <v>428</v>
      </c>
      <c r="F1702" s="109"/>
      <c r="G1702" s="109"/>
      <c r="H1702" s="109">
        <f>IF('Раздел 2.1.2.1'!BM45&gt;='Раздел 2.1.2.1'!BM53,0,1)</f>
        <v>0</v>
      </c>
    </row>
    <row r="1703" spans="1:8" x14ac:dyDescent="0.2">
      <c r="A1703" s="6">
        <f t="shared" si="25"/>
        <v>609562</v>
      </c>
      <c r="B1703" s="6">
        <v>8</v>
      </c>
      <c r="C1703" s="112">
        <v>20</v>
      </c>
      <c r="D1703" s="7">
        <v>809</v>
      </c>
      <c r="E1703" s="112" t="s">
        <v>19227</v>
      </c>
      <c r="F1703" s="7"/>
      <c r="G1703" s="7"/>
      <c r="H1703" s="7">
        <f>IF('Раздел 2.1.2.1'!P44&gt;=SUM('Раздел 2.1.2.1'!P48:P51),0,1)</f>
        <v>0</v>
      </c>
    </row>
    <row r="1704" spans="1:8" x14ac:dyDescent="0.2">
      <c r="A1704" s="6">
        <f t="shared" si="25"/>
        <v>609562</v>
      </c>
      <c r="B1704" s="6">
        <v>8</v>
      </c>
      <c r="C1704" s="112">
        <v>20</v>
      </c>
      <c r="D1704" s="7">
        <v>810</v>
      </c>
      <c r="E1704" s="6" t="s">
        <v>3634</v>
      </c>
      <c r="F1704" s="7"/>
      <c r="G1704" s="7"/>
      <c r="H1704" s="7">
        <f>IF('Раздел 2.1.2.1'!Q44&gt;=SUM('Раздел 2.1.2.1'!Q48:Q51),0,1)</f>
        <v>0</v>
      </c>
    </row>
    <row r="1705" spans="1:8" x14ac:dyDescent="0.2">
      <c r="A1705" s="6">
        <f t="shared" si="25"/>
        <v>609562</v>
      </c>
      <c r="B1705" s="6">
        <v>8</v>
      </c>
      <c r="C1705" s="112">
        <v>20</v>
      </c>
      <c r="D1705" s="7">
        <v>811</v>
      </c>
      <c r="E1705" s="6" t="s">
        <v>3635</v>
      </c>
      <c r="F1705" s="7"/>
      <c r="G1705" s="7"/>
      <c r="H1705" s="7">
        <f>IF('Раздел 2.1.2.1'!R44&gt;=SUM('Раздел 2.1.2.1'!R48:R51),0,1)</f>
        <v>0</v>
      </c>
    </row>
    <row r="1706" spans="1:8" x14ac:dyDescent="0.2">
      <c r="A1706" s="6">
        <f t="shared" si="25"/>
        <v>609562</v>
      </c>
      <c r="B1706" s="6">
        <v>8</v>
      </c>
      <c r="C1706" s="112">
        <v>20</v>
      </c>
      <c r="D1706" s="7">
        <v>812</v>
      </c>
      <c r="E1706" s="6" t="s">
        <v>3636</v>
      </c>
      <c r="F1706" s="7"/>
      <c r="G1706" s="7"/>
      <c r="H1706" s="7">
        <f>IF('Раздел 2.1.2.1'!S44&gt;=SUM('Раздел 2.1.2.1'!S48:S51),0,1)</f>
        <v>0</v>
      </c>
    </row>
    <row r="1707" spans="1:8" x14ac:dyDescent="0.2">
      <c r="A1707" s="6">
        <f t="shared" si="25"/>
        <v>609562</v>
      </c>
      <c r="B1707" s="6">
        <v>8</v>
      </c>
      <c r="C1707" s="112">
        <v>20</v>
      </c>
      <c r="D1707" s="7">
        <v>813</v>
      </c>
      <c r="E1707" s="6" t="s">
        <v>3637</v>
      </c>
      <c r="F1707" s="7"/>
      <c r="G1707" s="7"/>
      <c r="H1707" s="7">
        <f>IF('Раздел 2.1.2.1'!T44&gt;=SUM('Раздел 2.1.2.1'!T48:T51),0,1)</f>
        <v>0</v>
      </c>
    </row>
    <row r="1708" spans="1:8" x14ac:dyDescent="0.2">
      <c r="A1708" s="6">
        <f t="shared" si="25"/>
        <v>609562</v>
      </c>
      <c r="B1708" s="6">
        <v>8</v>
      </c>
      <c r="C1708" s="112">
        <v>20</v>
      </c>
      <c r="D1708" s="7">
        <v>814</v>
      </c>
      <c r="E1708" s="6" t="s">
        <v>3638</v>
      </c>
      <c r="F1708" s="7"/>
      <c r="G1708" s="7"/>
      <c r="H1708" s="7">
        <f>IF('Раздел 2.1.2.1'!U44&gt;=SUM('Раздел 2.1.2.1'!U48:U51),0,1)</f>
        <v>0</v>
      </c>
    </row>
    <row r="1709" spans="1:8" x14ac:dyDescent="0.2">
      <c r="A1709" s="6">
        <f t="shared" si="25"/>
        <v>609562</v>
      </c>
      <c r="B1709" s="6">
        <v>8</v>
      </c>
      <c r="C1709" s="112">
        <v>20</v>
      </c>
      <c r="D1709" s="7">
        <v>815</v>
      </c>
      <c r="E1709" s="6" t="s">
        <v>3639</v>
      </c>
      <c r="F1709" s="7"/>
      <c r="G1709" s="7"/>
      <c r="H1709" s="7">
        <f>IF('Раздел 2.1.2.1'!V44&gt;=SUM('Раздел 2.1.2.1'!V48:V51),0,1)</f>
        <v>0</v>
      </c>
    </row>
    <row r="1710" spans="1:8" x14ac:dyDescent="0.2">
      <c r="A1710" s="6">
        <f t="shared" si="25"/>
        <v>609562</v>
      </c>
      <c r="B1710" s="6">
        <v>8</v>
      </c>
      <c r="C1710" s="112">
        <v>20</v>
      </c>
      <c r="D1710" s="7">
        <v>816</v>
      </c>
      <c r="E1710" s="6" t="s">
        <v>3640</v>
      </c>
      <c r="F1710" s="7"/>
      <c r="G1710" s="7"/>
      <c r="H1710" s="7">
        <f>IF('Раздел 2.1.2.1'!W44&gt;=SUM('Раздел 2.1.2.1'!W48:W51),0,1)</f>
        <v>0</v>
      </c>
    </row>
    <row r="1711" spans="1:8" x14ac:dyDescent="0.2">
      <c r="A1711" s="6">
        <f t="shared" si="25"/>
        <v>609562</v>
      </c>
      <c r="B1711" s="6">
        <v>8</v>
      </c>
      <c r="C1711" s="112">
        <v>20</v>
      </c>
      <c r="D1711" s="7">
        <v>817</v>
      </c>
      <c r="E1711" s="6" t="s">
        <v>3641</v>
      </c>
      <c r="F1711" s="7"/>
      <c r="G1711" s="7"/>
      <c r="H1711" s="7">
        <f>IF('Раздел 2.1.2.1'!X44&gt;=SUM('Раздел 2.1.2.1'!X48:X51),0,1)</f>
        <v>0</v>
      </c>
    </row>
    <row r="1712" spans="1:8" x14ac:dyDescent="0.2">
      <c r="A1712" s="6">
        <f t="shared" si="25"/>
        <v>609562</v>
      </c>
      <c r="B1712" s="6">
        <v>8</v>
      </c>
      <c r="C1712" s="112">
        <v>20</v>
      </c>
      <c r="D1712" s="7">
        <v>818</v>
      </c>
      <c r="E1712" s="6" t="s">
        <v>3642</v>
      </c>
      <c r="F1712" s="7"/>
      <c r="G1712" s="7"/>
      <c r="H1712" s="7">
        <f>IF('Раздел 2.1.2.1'!Y44&gt;=SUM('Раздел 2.1.2.1'!Y48:Y51),0,1)</f>
        <v>0</v>
      </c>
    </row>
    <row r="1713" spans="1:8" x14ac:dyDescent="0.2">
      <c r="A1713" s="6">
        <f t="shared" si="25"/>
        <v>609562</v>
      </c>
      <c r="B1713" s="6">
        <v>8</v>
      </c>
      <c r="C1713" s="112">
        <v>20</v>
      </c>
      <c r="D1713" s="7">
        <v>819</v>
      </c>
      <c r="E1713" s="6" t="s">
        <v>3643</v>
      </c>
      <c r="F1713" s="7"/>
      <c r="G1713" s="7"/>
      <c r="H1713" s="7">
        <f>IF('Раздел 2.1.2.1'!Z44&gt;=SUM('Раздел 2.1.2.1'!Z48:Z51),0,1)</f>
        <v>0</v>
      </c>
    </row>
    <row r="1714" spans="1:8" x14ac:dyDescent="0.2">
      <c r="A1714" s="6">
        <f t="shared" si="25"/>
        <v>609562</v>
      </c>
      <c r="B1714" s="6">
        <v>8</v>
      </c>
      <c r="C1714" s="112">
        <v>20</v>
      </c>
      <c r="D1714" s="7">
        <v>820</v>
      </c>
      <c r="E1714" s="6" t="s">
        <v>3644</v>
      </c>
      <c r="F1714" s="7"/>
      <c r="G1714" s="7"/>
      <c r="H1714" s="7">
        <f>IF('Раздел 2.1.2.1'!AA44&gt;=SUM('Раздел 2.1.2.1'!AA48:AA51),0,1)</f>
        <v>0</v>
      </c>
    </row>
    <row r="1715" spans="1:8" x14ac:dyDescent="0.2">
      <c r="A1715" s="6">
        <f t="shared" si="25"/>
        <v>609562</v>
      </c>
      <c r="B1715" s="6">
        <v>8</v>
      </c>
      <c r="C1715" s="112">
        <v>20</v>
      </c>
      <c r="D1715" s="7">
        <v>821</v>
      </c>
      <c r="E1715" s="6" t="s">
        <v>4460</v>
      </c>
      <c r="F1715" s="7"/>
      <c r="G1715" s="7"/>
      <c r="H1715" s="7">
        <f>IF('Раздел 2.1.2.1'!AB44&gt;=SUM('Раздел 2.1.2.1'!AB48:AB51),0,1)</f>
        <v>0</v>
      </c>
    </row>
    <row r="1716" spans="1:8" x14ac:dyDescent="0.2">
      <c r="A1716" s="6">
        <f t="shared" si="25"/>
        <v>609562</v>
      </c>
      <c r="B1716" s="6">
        <v>8</v>
      </c>
      <c r="C1716" s="112">
        <v>20</v>
      </c>
      <c r="D1716" s="7">
        <v>822</v>
      </c>
      <c r="E1716" s="6" t="s">
        <v>3648</v>
      </c>
      <c r="F1716" s="7"/>
      <c r="G1716" s="7"/>
      <c r="H1716" s="7">
        <f>IF('Раздел 2.1.2.1'!AC44&gt;=SUM('Раздел 2.1.2.1'!AC48:AC51),0,1)</f>
        <v>0</v>
      </c>
    </row>
    <row r="1717" spans="1:8" x14ac:dyDescent="0.2">
      <c r="A1717" s="6">
        <f t="shared" si="25"/>
        <v>609562</v>
      </c>
      <c r="B1717" s="6">
        <v>8</v>
      </c>
      <c r="C1717" s="112">
        <v>20</v>
      </c>
      <c r="D1717" s="7">
        <v>823</v>
      </c>
      <c r="E1717" s="6" t="s">
        <v>3649</v>
      </c>
      <c r="F1717" s="7"/>
      <c r="G1717" s="7"/>
      <c r="H1717" s="7">
        <f>IF('Раздел 2.1.2.1'!AD44&gt;=SUM('Раздел 2.1.2.1'!AD48:AD51),0,1)</f>
        <v>0</v>
      </c>
    </row>
    <row r="1718" spans="1:8" x14ac:dyDescent="0.2">
      <c r="A1718" s="6">
        <f t="shared" si="25"/>
        <v>609562</v>
      </c>
      <c r="B1718" s="6">
        <v>8</v>
      </c>
      <c r="C1718" s="112">
        <v>20</v>
      </c>
      <c r="D1718" s="7">
        <v>824</v>
      </c>
      <c r="E1718" s="6" t="s">
        <v>3650</v>
      </c>
      <c r="F1718" s="7"/>
      <c r="G1718" s="7"/>
      <c r="H1718" s="7">
        <f>IF('Раздел 2.1.2.1'!AE44&gt;=SUM('Раздел 2.1.2.1'!AE48:AE51),0,1)</f>
        <v>0</v>
      </c>
    </row>
    <row r="1719" spans="1:8" x14ac:dyDescent="0.2">
      <c r="A1719" s="6">
        <f t="shared" si="25"/>
        <v>609562</v>
      </c>
      <c r="B1719" s="6">
        <v>8</v>
      </c>
      <c r="C1719" s="112">
        <v>20</v>
      </c>
      <c r="D1719" s="7">
        <v>825</v>
      </c>
      <c r="E1719" s="6" t="s">
        <v>3651</v>
      </c>
      <c r="F1719" s="7"/>
      <c r="G1719" s="7"/>
      <c r="H1719" s="7">
        <f>IF('Раздел 2.1.2.1'!AF44&gt;=SUM('Раздел 2.1.2.1'!AF48:AF51),0,1)</f>
        <v>0</v>
      </c>
    </row>
    <row r="1720" spans="1:8" x14ac:dyDescent="0.2">
      <c r="A1720" s="6">
        <f t="shared" si="25"/>
        <v>609562</v>
      </c>
      <c r="B1720" s="6">
        <v>8</v>
      </c>
      <c r="C1720" s="112">
        <v>20</v>
      </c>
      <c r="D1720" s="7">
        <v>826</v>
      </c>
      <c r="E1720" s="6" t="s">
        <v>3652</v>
      </c>
      <c r="F1720" s="7"/>
      <c r="G1720" s="7"/>
      <c r="H1720" s="7">
        <f>IF('Раздел 2.1.2.1'!AG44&gt;=SUM('Раздел 2.1.2.1'!AG48:AG51),0,1)</f>
        <v>0</v>
      </c>
    </row>
    <row r="1721" spans="1:8" x14ac:dyDescent="0.2">
      <c r="A1721" s="6">
        <f t="shared" si="25"/>
        <v>609562</v>
      </c>
      <c r="B1721" s="6">
        <v>8</v>
      </c>
      <c r="C1721" s="112">
        <v>20</v>
      </c>
      <c r="D1721" s="7">
        <v>827</v>
      </c>
      <c r="E1721" s="6" t="s">
        <v>3653</v>
      </c>
      <c r="F1721" s="7"/>
      <c r="G1721" s="7"/>
      <c r="H1721" s="7">
        <f>IF('Раздел 2.1.2.1'!AH44&gt;=SUM('Раздел 2.1.2.1'!AH48:AH51),0,1)</f>
        <v>0</v>
      </c>
    </row>
    <row r="1722" spans="1:8" x14ac:dyDescent="0.2">
      <c r="A1722" s="6">
        <f t="shared" si="25"/>
        <v>609562</v>
      </c>
      <c r="B1722" s="6">
        <v>8</v>
      </c>
      <c r="C1722" s="112">
        <v>20</v>
      </c>
      <c r="D1722" s="7">
        <v>828</v>
      </c>
      <c r="E1722" s="6" t="s">
        <v>3654</v>
      </c>
      <c r="F1722" s="7"/>
      <c r="G1722" s="7"/>
      <c r="H1722" s="7">
        <f>IF('Раздел 2.1.2.1'!AI44&gt;=SUM('Раздел 2.1.2.1'!AI48:AI51),0,1)</f>
        <v>0</v>
      </c>
    </row>
    <row r="1723" spans="1:8" x14ac:dyDescent="0.2">
      <c r="A1723" s="6">
        <f t="shared" si="25"/>
        <v>609562</v>
      </c>
      <c r="B1723" s="6">
        <v>8</v>
      </c>
      <c r="C1723" s="112">
        <v>20</v>
      </c>
      <c r="D1723" s="7">
        <v>829</v>
      </c>
      <c r="E1723" s="6" t="s">
        <v>3655</v>
      </c>
      <c r="F1723" s="7"/>
      <c r="G1723" s="7"/>
      <c r="H1723" s="7">
        <f>IF('Раздел 2.1.2.1'!AJ44&gt;=SUM('Раздел 2.1.2.1'!AJ48:AJ51),0,1)</f>
        <v>0</v>
      </c>
    </row>
    <row r="1724" spans="1:8" x14ac:dyDescent="0.2">
      <c r="A1724" s="6">
        <f t="shared" si="25"/>
        <v>609562</v>
      </c>
      <c r="B1724" s="6">
        <v>8</v>
      </c>
      <c r="C1724" s="112">
        <v>20</v>
      </c>
      <c r="D1724" s="7">
        <v>830</v>
      </c>
      <c r="E1724" s="6" t="s">
        <v>3656</v>
      </c>
      <c r="F1724" s="7"/>
      <c r="G1724" s="7"/>
      <c r="H1724" s="7">
        <f>IF('Раздел 2.1.2.1'!AK44&gt;=SUM('Раздел 2.1.2.1'!AK48:AK51),0,1)</f>
        <v>0</v>
      </c>
    </row>
    <row r="1725" spans="1:8" x14ac:dyDescent="0.2">
      <c r="A1725" s="6">
        <f t="shared" si="25"/>
        <v>609562</v>
      </c>
      <c r="B1725" s="6">
        <v>8</v>
      </c>
      <c r="C1725" s="112">
        <v>20</v>
      </c>
      <c r="D1725" s="7">
        <v>831</v>
      </c>
      <c r="E1725" s="6" t="s">
        <v>3657</v>
      </c>
      <c r="F1725" s="7"/>
      <c r="G1725" s="7"/>
      <c r="H1725" s="7">
        <f>IF('Раздел 2.1.2.1'!AL44&gt;=SUM('Раздел 2.1.2.1'!AL48:AL51),0,1)</f>
        <v>0</v>
      </c>
    </row>
    <row r="1726" spans="1:8" x14ac:dyDescent="0.2">
      <c r="A1726" s="6">
        <f t="shared" si="25"/>
        <v>609562</v>
      </c>
      <c r="B1726" s="6">
        <v>8</v>
      </c>
      <c r="C1726" s="112">
        <v>20</v>
      </c>
      <c r="D1726" s="7">
        <v>832</v>
      </c>
      <c r="E1726" s="6" t="s">
        <v>3658</v>
      </c>
      <c r="F1726" s="7"/>
      <c r="G1726" s="7"/>
      <c r="H1726" s="7">
        <f>IF('Раздел 2.1.2.1'!AM44&gt;=SUM('Раздел 2.1.2.1'!AM48:AM51),0,1)</f>
        <v>0</v>
      </c>
    </row>
    <row r="1727" spans="1:8" x14ac:dyDescent="0.2">
      <c r="A1727" s="6">
        <f t="shared" si="25"/>
        <v>609562</v>
      </c>
      <c r="B1727" s="6">
        <v>8</v>
      </c>
      <c r="C1727" s="112">
        <v>20</v>
      </c>
      <c r="D1727" s="7">
        <v>833</v>
      </c>
      <c r="E1727" s="6" t="s">
        <v>3659</v>
      </c>
      <c r="F1727" s="7"/>
      <c r="G1727" s="7"/>
      <c r="H1727" s="7">
        <f>IF('Раздел 2.1.2.1'!AN44&gt;=SUM('Раздел 2.1.2.1'!AN48:AN51),0,1)</f>
        <v>0</v>
      </c>
    </row>
    <row r="1728" spans="1:8" x14ac:dyDescent="0.2">
      <c r="A1728" s="6">
        <f t="shared" si="25"/>
        <v>609562</v>
      </c>
      <c r="B1728" s="6">
        <v>8</v>
      </c>
      <c r="C1728" s="112">
        <v>20</v>
      </c>
      <c r="D1728" s="7">
        <v>834</v>
      </c>
      <c r="E1728" s="6" t="s">
        <v>3660</v>
      </c>
      <c r="F1728" s="7"/>
      <c r="G1728" s="7"/>
      <c r="H1728" s="7">
        <f>IF('Раздел 2.1.2.1'!AO44&gt;=SUM('Раздел 2.1.2.1'!AO48:AO51),0,1)</f>
        <v>0</v>
      </c>
    </row>
    <row r="1729" spans="1:17" x14ac:dyDescent="0.2">
      <c r="A1729" s="6">
        <f t="shared" si="25"/>
        <v>609562</v>
      </c>
      <c r="B1729" s="6">
        <v>8</v>
      </c>
      <c r="C1729" s="112">
        <v>20</v>
      </c>
      <c r="D1729" s="7">
        <v>835</v>
      </c>
      <c r="E1729" s="6" t="s">
        <v>3661</v>
      </c>
      <c r="F1729" s="7"/>
      <c r="G1729" s="7"/>
      <c r="H1729" s="7">
        <f>IF('Раздел 2.1.2.1'!AP44&gt;=SUM('Раздел 2.1.2.1'!AP48:AP51),0,1)</f>
        <v>0</v>
      </c>
    </row>
    <row r="1730" spans="1:17" x14ac:dyDescent="0.2">
      <c r="A1730" s="6">
        <f t="shared" si="25"/>
        <v>609562</v>
      </c>
      <c r="B1730" s="6">
        <v>8</v>
      </c>
      <c r="C1730" s="112">
        <v>20</v>
      </c>
      <c r="D1730" s="7">
        <v>836</v>
      </c>
      <c r="E1730" s="6" t="s">
        <v>3662</v>
      </c>
      <c r="F1730" s="7"/>
      <c r="G1730" s="7"/>
      <c r="H1730" s="7">
        <f>IF('Раздел 2.1.2.1'!AQ44&gt;=SUM('Раздел 2.1.2.1'!AQ48:AQ51),0,1)</f>
        <v>0</v>
      </c>
    </row>
    <row r="1731" spans="1:17" x14ac:dyDescent="0.2">
      <c r="A1731" s="6">
        <f t="shared" si="25"/>
        <v>609562</v>
      </c>
      <c r="B1731" s="6">
        <v>8</v>
      </c>
      <c r="C1731" s="112">
        <v>20</v>
      </c>
      <c r="D1731" s="7">
        <v>837</v>
      </c>
      <c r="E1731" s="6" t="s">
        <v>3663</v>
      </c>
      <c r="F1731" s="7"/>
      <c r="G1731" s="7"/>
      <c r="H1731" s="7">
        <f>IF('Раздел 2.1.2.1'!AR44&gt;=SUM('Раздел 2.1.2.1'!AR48:AR51),0,1)</f>
        <v>0</v>
      </c>
    </row>
    <row r="1732" spans="1:17" x14ac:dyDescent="0.2">
      <c r="A1732" s="6">
        <f t="shared" si="25"/>
        <v>609562</v>
      </c>
      <c r="B1732" s="6">
        <v>8</v>
      </c>
      <c r="C1732" s="112">
        <v>20</v>
      </c>
      <c r="D1732" s="7">
        <v>838</v>
      </c>
      <c r="E1732" s="6" t="s">
        <v>3664</v>
      </c>
      <c r="F1732" s="7"/>
      <c r="G1732" s="7"/>
      <c r="H1732" s="7">
        <f>IF('Раздел 2.1.2.1'!AS44&gt;=SUM('Раздел 2.1.2.1'!AS48:AS51),0,1)</f>
        <v>0</v>
      </c>
    </row>
    <row r="1733" spans="1:17" x14ac:dyDescent="0.2">
      <c r="A1733" s="6">
        <f t="shared" si="25"/>
        <v>609562</v>
      </c>
      <c r="B1733" s="6">
        <v>8</v>
      </c>
      <c r="C1733" s="112">
        <v>20</v>
      </c>
      <c r="D1733" s="7">
        <v>839</v>
      </c>
      <c r="E1733" s="6" t="s">
        <v>3665</v>
      </c>
      <c r="F1733" s="7"/>
      <c r="G1733" s="7"/>
      <c r="H1733" s="7">
        <f>IF('Раздел 2.1.2.1'!AT44&gt;=SUM('Раздел 2.1.2.1'!AT48:AT51),0,1)</f>
        <v>0</v>
      </c>
    </row>
    <row r="1734" spans="1:17" x14ac:dyDescent="0.2">
      <c r="A1734" s="6">
        <f t="shared" si="25"/>
        <v>609562</v>
      </c>
      <c r="B1734" s="6">
        <v>8</v>
      </c>
      <c r="C1734" s="112">
        <v>20</v>
      </c>
      <c r="D1734" s="7">
        <v>840</v>
      </c>
      <c r="E1734" s="6" t="s">
        <v>3666</v>
      </c>
      <c r="F1734" s="7"/>
      <c r="G1734" s="7"/>
      <c r="H1734" s="7">
        <f>IF('Раздел 2.1.2.1'!AU44&gt;=SUM('Раздел 2.1.2.1'!AU48:AU51),0,1)</f>
        <v>0</v>
      </c>
    </row>
    <row r="1735" spans="1:17" x14ac:dyDescent="0.2">
      <c r="A1735" s="6">
        <f t="shared" si="25"/>
        <v>609562</v>
      </c>
      <c r="B1735" s="6">
        <v>8</v>
      </c>
      <c r="C1735" s="112">
        <v>20</v>
      </c>
      <c r="D1735" s="7">
        <v>841</v>
      </c>
      <c r="E1735" s="6" t="s">
        <v>2873</v>
      </c>
      <c r="F1735" s="7"/>
      <c r="G1735" s="7"/>
      <c r="H1735" s="7">
        <f>IF('Раздел 2.1.2.1'!AV44&gt;=SUM('Раздел 2.1.2.1'!AV48:AV51),0,1)</f>
        <v>0</v>
      </c>
    </row>
    <row r="1736" spans="1:17" x14ac:dyDescent="0.2">
      <c r="A1736" s="6">
        <f t="shared" si="25"/>
        <v>609562</v>
      </c>
      <c r="B1736" s="6">
        <v>8</v>
      </c>
      <c r="C1736" s="112">
        <v>20</v>
      </c>
      <c r="D1736" s="7">
        <v>842</v>
      </c>
      <c r="E1736" s="6" t="s">
        <v>2874</v>
      </c>
      <c r="F1736" s="7"/>
      <c r="G1736" s="7"/>
      <c r="H1736" s="7">
        <f>IF('Раздел 2.1.2.1'!AW44&gt;=SUM('Раздел 2.1.2.1'!AW48:AW51),0,1)</f>
        <v>0</v>
      </c>
    </row>
    <row r="1737" spans="1:17" x14ac:dyDescent="0.2">
      <c r="A1737" s="6">
        <f t="shared" si="25"/>
        <v>609562</v>
      </c>
      <c r="B1737" s="6">
        <v>8</v>
      </c>
      <c r="C1737" s="112">
        <v>20</v>
      </c>
      <c r="D1737" s="7">
        <v>843</v>
      </c>
      <c r="E1737" s="6" t="s">
        <v>2875</v>
      </c>
      <c r="F1737" s="7"/>
      <c r="G1737" s="7"/>
      <c r="H1737" s="7">
        <f>IF('Раздел 2.1.2.1'!AX44&gt;=SUM('Раздел 2.1.2.1'!AX48:AX51),0,1)</f>
        <v>0</v>
      </c>
    </row>
    <row r="1738" spans="1:17" x14ac:dyDescent="0.2">
      <c r="A1738" s="6">
        <f t="shared" si="25"/>
        <v>609562</v>
      </c>
      <c r="B1738" s="6">
        <v>8</v>
      </c>
      <c r="C1738" s="112">
        <v>20</v>
      </c>
      <c r="D1738" s="7">
        <v>844</v>
      </c>
      <c r="E1738" s="6" t="s">
        <v>2876</v>
      </c>
      <c r="F1738" s="7"/>
      <c r="G1738" s="7"/>
      <c r="H1738" s="7">
        <f>IF('Раздел 2.1.2.1'!AY44&gt;=SUM('Раздел 2.1.2.1'!AY48:AY51),0,1)</f>
        <v>0</v>
      </c>
    </row>
    <row r="1739" spans="1:17" x14ac:dyDescent="0.2">
      <c r="A1739" s="6">
        <f t="shared" si="25"/>
        <v>609562</v>
      </c>
      <c r="B1739" s="6">
        <v>8</v>
      </c>
      <c r="C1739" s="112">
        <v>20</v>
      </c>
      <c r="D1739" s="7">
        <v>845</v>
      </c>
      <c r="E1739" s="6" t="s">
        <v>2877</v>
      </c>
      <c r="F1739" s="7"/>
      <c r="G1739" s="7"/>
      <c r="H1739" s="7">
        <f>IF('Раздел 2.1.2.1'!AZ44&gt;=SUM('Раздел 2.1.2.1'!AZ48:AZ51),0,1)</f>
        <v>0</v>
      </c>
    </row>
    <row r="1740" spans="1:17" x14ac:dyDescent="0.2">
      <c r="A1740" s="6">
        <f t="shared" si="25"/>
        <v>609562</v>
      </c>
      <c r="B1740" s="6">
        <v>8</v>
      </c>
      <c r="C1740" s="112">
        <v>20</v>
      </c>
      <c r="D1740" s="7">
        <v>846</v>
      </c>
      <c r="E1740" s="6" t="s">
        <v>2878</v>
      </c>
      <c r="F1740" s="7"/>
      <c r="G1740" s="7"/>
      <c r="H1740" s="7">
        <f>IF('Раздел 2.1.2.1'!BA44&gt;=SUM('Раздел 2.1.2.1'!BA48:BA51),0,1)</f>
        <v>0</v>
      </c>
    </row>
    <row r="1741" spans="1:17" x14ac:dyDescent="0.2">
      <c r="A1741" s="6">
        <f t="shared" si="25"/>
        <v>609562</v>
      </c>
      <c r="B1741" s="6">
        <v>8</v>
      </c>
      <c r="C1741" s="112">
        <v>20</v>
      </c>
      <c r="D1741" s="7">
        <v>847</v>
      </c>
      <c r="E1741" s="6" t="s">
        <v>2879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 x14ac:dyDescent="0.2">
      <c r="A1742" s="6">
        <f t="shared" si="25"/>
        <v>609562</v>
      </c>
      <c r="B1742" s="6">
        <v>8</v>
      </c>
      <c r="C1742" s="112">
        <v>20</v>
      </c>
      <c r="D1742" s="7">
        <v>848</v>
      </c>
      <c r="E1742" s="6" t="s">
        <v>2880</v>
      </c>
      <c r="F1742" s="7"/>
      <c r="G1742" s="7"/>
      <c r="H1742" s="7">
        <f>IF('Раздел 2.1.2.1'!BC44&gt;=SUM('Раздел 2.1.2.1'!BC48:BC51),0,1)</f>
        <v>0</v>
      </c>
    </row>
    <row r="1743" spans="1:17" x14ac:dyDescent="0.2">
      <c r="A1743" s="6">
        <f t="shared" si="25"/>
        <v>609562</v>
      </c>
      <c r="B1743" s="6">
        <v>8</v>
      </c>
      <c r="C1743" s="112">
        <v>20</v>
      </c>
      <c r="D1743" s="7">
        <v>849</v>
      </c>
      <c r="E1743" s="6" t="s">
        <v>2121</v>
      </c>
      <c r="F1743" s="7"/>
      <c r="G1743" s="7"/>
      <c r="H1743" s="7">
        <f>IF('Раздел 2.1.2.1'!BD44&gt;=SUM('Раздел 2.1.2.1'!BD48:BD51),0,1)</f>
        <v>0</v>
      </c>
    </row>
    <row r="1744" spans="1:17" x14ac:dyDescent="0.2">
      <c r="A1744" s="6">
        <f t="shared" si="25"/>
        <v>609562</v>
      </c>
      <c r="B1744" s="6">
        <v>8</v>
      </c>
      <c r="C1744" s="112">
        <v>20</v>
      </c>
      <c r="D1744" s="7">
        <v>850</v>
      </c>
      <c r="E1744" s="6" t="s">
        <v>1362</v>
      </c>
      <c r="F1744" s="7"/>
      <c r="G1744" s="7"/>
      <c r="H1744" s="7">
        <f>IF('Раздел 2.1.2.1'!BE44&gt;=SUM('Раздел 2.1.2.1'!BE48:BE51),0,1)</f>
        <v>0</v>
      </c>
    </row>
    <row r="1745" spans="1:8" x14ac:dyDescent="0.2">
      <c r="A1745" s="6">
        <f t="shared" si="25"/>
        <v>609562</v>
      </c>
      <c r="B1745" s="6">
        <v>8</v>
      </c>
      <c r="C1745" s="112">
        <v>20</v>
      </c>
      <c r="D1745" s="7">
        <v>851</v>
      </c>
      <c r="E1745" s="6" t="s">
        <v>1363</v>
      </c>
      <c r="F1745" s="7"/>
      <c r="G1745" s="7"/>
      <c r="H1745" s="7">
        <f>IF('Раздел 2.1.2.1'!BF44&gt;=SUM('Раздел 2.1.2.1'!BF48:BF51),0,1)</f>
        <v>0</v>
      </c>
    </row>
    <row r="1746" spans="1:8" x14ac:dyDescent="0.2">
      <c r="A1746" s="6">
        <f t="shared" si="25"/>
        <v>609562</v>
      </c>
      <c r="B1746" s="6">
        <v>8</v>
      </c>
      <c r="C1746" s="112">
        <v>20</v>
      </c>
      <c r="D1746" s="7">
        <v>852</v>
      </c>
      <c r="E1746" s="6" t="s">
        <v>1364</v>
      </c>
      <c r="F1746" s="7"/>
      <c r="G1746" s="7"/>
      <c r="H1746" s="7">
        <f>IF('Раздел 2.1.2.1'!BG44&gt;=SUM('Раздел 2.1.2.1'!BG48:BG51),0,1)</f>
        <v>0</v>
      </c>
    </row>
    <row r="1747" spans="1:8" x14ac:dyDescent="0.2">
      <c r="A1747" s="6">
        <f t="shared" si="25"/>
        <v>609562</v>
      </c>
      <c r="B1747" s="6">
        <v>8</v>
      </c>
      <c r="C1747" s="113">
        <v>20</v>
      </c>
      <c r="D1747" s="7">
        <v>853</v>
      </c>
      <c r="E1747" s="109" t="s">
        <v>1365</v>
      </c>
      <c r="F1747" s="109"/>
      <c r="G1747" s="109"/>
      <c r="H1747" s="109">
        <f>IF('Раздел 2.1.2.1'!BH44&gt;=SUM('Раздел 2.1.2.1'!BH48:BH51),0,1)</f>
        <v>0</v>
      </c>
    </row>
    <row r="1748" spans="1:8" x14ac:dyDescent="0.2">
      <c r="A1748" s="6">
        <f t="shared" si="25"/>
        <v>609562</v>
      </c>
      <c r="B1748" s="6">
        <v>8</v>
      </c>
      <c r="C1748" s="112">
        <v>21</v>
      </c>
      <c r="D1748" s="7">
        <v>854</v>
      </c>
      <c r="E1748" s="112" t="s">
        <v>21207</v>
      </c>
      <c r="F1748" s="7"/>
      <c r="G1748" s="7"/>
      <c r="H1748" s="7">
        <f>IF('Раздел 2.1.2.1'!P47&gt;=SUM('Раздел 2.1.2.1'!P48:P49),0,1)</f>
        <v>0</v>
      </c>
    </row>
    <row r="1749" spans="1:8" x14ac:dyDescent="0.2">
      <c r="A1749" s="6">
        <f t="shared" si="25"/>
        <v>609562</v>
      </c>
      <c r="B1749" s="6">
        <v>8</v>
      </c>
      <c r="C1749" s="112">
        <v>21</v>
      </c>
      <c r="D1749" s="7">
        <v>855</v>
      </c>
      <c r="E1749" s="6" t="s">
        <v>749</v>
      </c>
      <c r="F1749" s="7"/>
      <c r="G1749" s="7"/>
      <c r="H1749" s="7">
        <f>IF('Раздел 2.1.2.1'!Q47&gt;=SUM('Раздел 2.1.2.1'!Q48:Q49),0,1)</f>
        <v>0</v>
      </c>
    </row>
    <row r="1750" spans="1:8" x14ac:dyDescent="0.2">
      <c r="A1750" s="6">
        <f t="shared" si="25"/>
        <v>609562</v>
      </c>
      <c r="B1750" s="6">
        <v>8</v>
      </c>
      <c r="C1750" s="112">
        <v>21</v>
      </c>
      <c r="D1750" s="7">
        <v>856</v>
      </c>
      <c r="E1750" s="6" t="s">
        <v>750</v>
      </c>
      <c r="F1750" s="7"/>
      <c r="G1750" s="7"/>
      <c r="H1750" s="7">
        <f>IF('Раздел 2.1.2.1'!R47&gt;=SUM('Раздел 2.1.2.1'!R48:R49),0,1)</f>
        <v>0</v>
      </c>
    </row>
    <row r="1751" spans="1:8" x14ac:dyDescent="0.2">
      <c r="A1751" s="6">
        <f t="shared" si="25"/>
        <v>609562</v>
      </c>
      <c r="B1751" s="6">
        <v>8</v>
      </c>
      <c r="C1751" s="112">
        <v>21</v>
      </c>
      <c r="D1751" s="7">
        <v>857</v>
      </c>
      <c r="E1751" s="6" t="s">
        <v>751</v>
      </c>
      <c r="F1751" s="7"/>
      <c r="G1751" s="7"/>
      <c r="H1751" s="7">
        <f>IF('Раздел 2.1.2.1'!S47&gt;=SUM('Раздел 2.1.2.1'!S48:S49),0,1)</f>
        <v>0</v>
      </c>
    </row>
    <row r="1752" spans="1:8" x14ac:dyDescent="0.2">
      <c r="A1752" s="6">
        <f t="shared" si="25"/>
        <v>609562</v>
      </c>
      <c r="B1752" s="6">
        <v>8</v>
      </c>
      <c r="C1752" s="112">
        <v>21</v>
      </c>
      <c r="D1752" s="7">
        <v>858</v>
      </c>
      <c r="E1752" s="6" t="s">
        <v>752</v>
      </c>
      <c r="F1752" s="7"/>
      <c r="G1752" s="7"/>
      <c r="H1752" s="7">
        <f>IF('Раздел 2.1.2.1'!T47&gt;=SUM('Раздел 2.1.2.1'!T48:T49),0,1)</f>
        <v>0</v>
      </c>
    </row>
    <row r="1753" spans="1:8" x14ac:dyDescent="0.2">
      <c r="A1753" s="6">
        <f t="shared" si="25"/>
        <v>609562</v>
      </c>
      <c r="B1753" s="6">
        <v>8</v>
      </c>
      <c r="C1753" s="112">
        <v>21</v>
      </c>
      <c r="D1753" s="7">
        <v>859</v>
      </c>
      <c r="E1753" s="6" t="s">
        <v>753</v>
      </c>
      <c r="F1753" s="7"/>
      <c r="G1753" s="7"/>
      <c r="H1753" s="7">
        <f>IF('Раздел 2.1.2.1'!U47&gt;=SUM('Раздел 2.1.2.1'!U48:U49),0,1)</f>
        <v>0</v>
      </c>
    </row>
    <row r="1754" spans="1:8" x14ac:dyDescent="0.2">
      <c r="A1754" s="6">
        <f t="shared" si="25"/>
        <v>609562</v>
      </c>
      <c r="B1754" s="6">
        <v>8</v>
      </c>
      <c r="C1754" s="112">
        <v>21</v>
      </c>
      <c r="D1754" s="7">
        <v>860</v>
      </c>
      <c r="E1754" s="6" t="s">
        <v>1488</v>
      </c>
      <c r="F1754" s="7"/>
      <c r="G1754" s="7"/>
      <c r="H1754" s="7">
        <f>IF('Раздел 2.1.2.1'!V47&gt;=SUM('Раздел 2.1.2.1'!V48:V49),0,1)</f>
        <v>0</v>
      </c>
    </row>
    <row r="1755" spans="1:8" x14ac:dyDescent="0.2">
      <c r="A1755" s="6">
        <f t="shared" si="25"/>
        <v>609562</v>
      </c>
      <c r="B1755" s="6">
        <v>8</v>
      </c>
      <c r="C1755" s="112">
        <v>21</v>
      </c>
      <c r="D1755" s="7">
        <v>861</v>
      </c>
      <c r="E1755" s="6" t="s">
        <v>1489</v>
      </c>
      <c r="F1755" s="7"/>
      <c r="G1755" s="7"/>
      <c r="H1755" s="7">
        <f>IF('Раздел 2.1.2.1'!W47&gt;=SUM('Раздел 2.1.2.1'!W48:W49),0,1)</f>
        <v>0</v>
      </c>
    </row>
    <row r="1756" spans="1:8" x14ac:dyDescent="0.2">
      <c r="A1756" s="6">
        <f t="shared" si="25"/>
        <v>609562</v>
      </c>
      <c r="B1756" s="6">
        <v>8</v>
      </c>
      <c r="C1756" s="112">
        <v>21</v>
      </c>
      <c r="D1756" s="7">
        <v>862</v>
      </c>
      <c r="E1756" s="6" t="s">
        <v>1490</v>
      </c>
      <c r="F1756" s="7"/>
      <c r="G1756" s="7"/>
      <c r="H1756" s="7">
        <f>IF('Раздел 2.1.2.1'!X47&gt;=SUM('Раздел 2.1.2.1'!X48:X49),0,1)</f>
        <v>0</v>
      </c>
    </row>
    <row r="1757" spans="1:8" x14ac:dyDescent="0.2">
      <c r="A1757" s="6">
        <f t="shared" si="25"/>
        <v>609562</v>
      </c>
      <c r="B1757" s="6">
        <v>8</v>
      </c>
      <c r="C1757" s="112">
        <v>21</v>
      </c>
      <c r="D1757" s="7">
        <v>863</v>
      </c>
      <c r="E1757" s="6" t="s">
        <v>1491</v>
      </c>
      <c r="F1757" s="7"/>
      <c r="G1757" s="7"/>
      <c r="H1757" s="7">
        <f>IF('Раздел 2.1.2.1'!Y47&gt;=SUM('Раздел 2.1.2.1'!Y48:Y49),0,1)</f>
        <v>0</v>
      </c>
    </row>
    <row r="1758" spans="1:8" x14ac:dyDescent="0.2">
      <c r="A1758" s="6">
        <f t="shared" si="25"/>
        <v>609562</v>
      </c>
      <c r="B1758" s="6">
        <v>8</v>
      </c>
      <c r="C1758" s="112">
        <v>21</v>
      </c>
      <c r="D1758" s="7">
        <v>864</v>
      </c>
      <c r="E1758" s="6" t="s">
        <v>1492</v>
      </c>
      <c r="F1758" s="7"/>
      <c r="G1758" s="7"/>
      <c r="H1758" s="7">
        <f>IF('Раздел 2.1.2.1'!Z47&gt;=SUM('Раздел 2.1.2.1'!Z48:Z49),0,1)</f>
        <v>0</v>
      </c>
    </row>
    <row r="1759" spans="1:8" x14ac:dyDescent="0.2">
      <c r="A1759" s="6">
        <f t="shared" si="25"/>
        <v>609562</v>
      </c>
      <c r="B1759" s="6">
        <v>8</v>
      </c>
      <c r="C1759" s="112">
        <v>21</v>
      </c>
      <c r="D1759" s="7">
        <v>865</v>
      </c>
      <c r="E1759" s="6" t="s">
        <v>1493</v>
      </c>
      <c r="F1759" s="7"/>
      <c r="G1759" s="7"/>
      <c r="H1759" s="7">
        <f>IF('Раздел 2.1.2.1'!AA47&gt;=SUM('Раздел 2.1.2.1'!AA48:AA49),0,1)</f>
        <v>0</v>
      </c>
    </row>
    <row r="1760" spans="1:8" x14ac:dyDescent="0.2">
      <c r="A1760" s="6">
        <f t="shared" si="25"/>
        <v>609562</v>
      </c>
      <c r="B1760" s="6">
        <v>8</v>
      </c>
      <c r="C1760" s="112">
        <v>21</v>
      </c>
      <c r="D1760" s="7">
        <v>866</v>
      </c>
      <c r="E1760" s="6" t="s">
        <v>1494</v>
      </c>
      <c r="F1760" s="7"/>
      <c r="G1760" s="7"/>
      <c r="H1760" s="7">
        <f>IF('Раздел 2.1.2.1'!AB47&gt;=SUM('Раздел 2.1.2.1'!AB48:AB49),0,1)</f>
        <v>0</v>
      </c>
    </row>
    <row r="1761" spans="1:8" x14ac:dyDescent="0.2">
      <c r="A1761" s="6">
        <f t="shared" si="25"/>
        <v>609562</v>
      </c>
      <c r="B1761" s="6">
        <v>8</v>
      </c>
      <c r="C1761" s="112">
        <v>21</v>
      </c>
      <c r="D1761" s="7">
        <v>867</v>
      </c>
      <c r="E1761" s="6" t="s">
        <v>1495</v>
      </c>
      <c r="F1761" s="7"/>
      <c r="G1761" s="7"/>
      <c r="H1761" s="7">
        <f>IF('Раздел 2.1.2.1'!AC47&gt;=SUM('Раздел 2.1.2.1'!AC48:AC49),0,1)</f>
        <v>0</v>
      </c>
    </row>
    <row r="1762" spans="1:8" x14ac:dyDescent="0.2">
      <c r="A1762" s="6">
        <f t="shared" si="25"/>
        <v>609562</v>
      </c>
      <c r="B1762" s="6">
        <v>8</v>
      </c>
      <c r="C1762" s="112">
        <v>21</v>
      </c>
      <c r="D1762" s="7">
        <v>868</v>
      </c>
      <c r="E1762" s="6" t="s">
        <v>1496</v>
      </c>
      <c r="F1762" s="7"/>
      <c r="G1762" s="7"/>
      <c r="H1762" s="7">
        <f>IF('Раздел 2.1.2.1'!AD47&gt;=SUM('Раздел 2.1.2.1'!AD48:AD49),0,1)</f>
        <v>0</v>
      </c>
    </row>
    <row r="1763" spans="1:8" x14ac:dyDescent="0.2">
      <c r="A1763" s="6">
        <f t="shared" si="25"/>
        <v>609562</v>
      </c>
      <c r="B1763" s="6">
        <v>8</v>
      </c>
      <c r="C1763" s="112">
        <v>21</v>
      </c>
      <c r="D1763" s="7">
        <v>869</v>
      </c>
      <c r="E1763" s="6" t="s">
        <v>1497</v>
      </c>
      <c r="F1763" s="7"/>
      <c r="G1763" s="7"/>
      <c r="H1763" s="7">
        <f>IF('Раздел 2.1.2.1'!AE47&gt;=SUM('Раздел 2.1.2.1'!AE48:AE49),0,1)</f>
        <v>0</v>
      </c>
    </row>
    <row r="1764" spans="1:8" x14ac:dyDescent="0.2">
      <c r="A1764" s="6">
        <f t="shared" si="25"/>
        <v>609562</v>
      </c>
      <c r="B1764" s="6">
        <v>8</v>
      </c>
      <c r="C1764" s="112">
        <v>21</v>
      </c>
      <c r="D1764" s="7">
        <v>870</v>
      </c>
      <c r="E1764" s="6" t="s">
        <v>1498</v>
      </c>
      <c r="F1764" s="7"/>
      <c r="G1764" s="7"/>
      <c r="H1764" s="7">
        <f>IF('Раздел 2.1.2.1'!AF47&gt;=SUM('Раздел 2.1.2.1'!AF48:AF49),0,1)</f>
        <v>0</v>
      </c>
    </row>
    <row r="1765" spans="1:8" x14ac:dyDescent="0.2">
      <c r="A1765" s="6">
        <f t="shared" si="25"/>
        <v>609562</v>
      </c>
      <c r="B1765" s="6">
        <v>8</v>
      </c>
      <c r="C1765" s="112">
        <v>21</v>
      </c>
      <c r="D1765" s="7">
        <v>871</v>
      </c>
      <c r="E1765" s="6" t="s">
        <v>1499</v>
      </c>
      <c r="F1765" s="7"/>
      <c r="G1765" s="7"/>
      <c r="H1765" s="7">
        <f>IF('Раздел 2.1.2.1'!AG47&gt;=SUM('Раздел 2.1.2.1'!AG48:AG49),0,1)</f>
        <v>0</v>
      </c>
    </row>
    <row r="1766" spans="1:8" x14ac:dyDescent="0.2">
      <c r="A1766" s="6">
        <f t="shared" si="25"/>
        <v>609562</v>
      </c>
      <c r="B1766" s="6">
        <v>8</v>
      </c>
      <c r="C1766" s="112">
        <v>21</v>
      </c>
      <c r="D1766" s="7">
        <v>872</v>
      </c>
      <c r="E1766" s="6" t="s">
        <v>1500</v>
      </c>
      <c r="F1766" s="7"/>
      <c r="G1766" s="7"/>
      <c r="H1766" s="7">
        <f>IF('Раздел 2.1.2.1'!AH47&gt;=SUM('Раздел 2.1.2.1'!AH48:AH49),0,1)</f>
        <v>0</v>
      </c>
    </row>
    <row r="1767" spans="1:8" x14ac:dyDescent="0.2">
      <c r="A1767" s="6">
        <f t="shared" si="25"/>
        <v>609562</v>
      </c>
      <c r="B1767" s="6">
        <v>8</v>
      </c>
      <c r="C1767" s="112">
        <v>21</v>
      </c>
      <c r="D1767" s="7">
        <v>873</v>
      </c>
      <c r="E1767" s="6" t="s">
        <v>1501</v>
      </c>
      <c r="F1767" s="7"/>
      <c r="G1767" s="7"/>
      <c r="H1767" s="7">
        <f>IF('Раздел 2.1.2.1'!AI47&gt;=SUM('Раздел 2.1.2.1'!AI48:AI49),0,1)</f>
        <v>0</v>
      </c>
    </row>
    <row r="1768" spans="1:8" x14ac:dyDescent="0.2">
      <c r="A1768" s="6">
        <f t="shared" si="25"/>
        <v>609562</v>
      </c>
      <c r="B1768" s="6">
        <v>8</v>
      </c>
      <c r="C1768" s="112">
        <v>21</v>
      </c>
      <c r="D1768" s="7">
        <v>874</v>
      </c>
      <c r="E1768" s="6" t="s">
        <v>1502</v>
      </c>
      <c r="F1768" s="7"/>
      <c r="G1768" s="7"/>
      <c r="H1768" s="7">
        <f>IF('Раздел 2.1.2.1'!AJ47&gt;=SUM('Раздел 2.1.2.1'!AJ48:AJ49),0,1)</f>
        <v>0</v>
      </c>
    </row>
    <row r="1769" spans="1:8" x14ac:dyDescent="0.2">
      <c r="A1769" s="6">
        <f t="shared" si="25"/>
        <v>609562</v>
      </c>
      <c r="B1769" s="6">
        <v>8</v>
      </c>
      <c r="C1769" s="112">
        <v>21</v>
      </c>
      <c r="D1769" s="7">
        <v>875</v>
      </c>
      <c r="E1769" s="6" t="s">
        <v>1503</v>
      </c>
      <c r="F1769" s="7"/>
      <c r="G1769" s="7"/>
      <c r="H1769" s="7">
        <f>IF('Раздел 2.1.2.1'!AK47&gt;=SUM('Раздел 2.1.2.1'!AK48:AK49),0,1)</f>
        <v>0</v>
      </c>
    </row>
    <row r="1770" spans="1:8" x14ac:dyDescent="0.2">
      <c r="A1770" s="6">
        <f t="shared" si="25"/>
        <v>609562</v>
      </c>
      <c r="B1770" s="6">
        <v>8</v>
      </c>
      <c r="C1770" s="112">
        <v>21</v>
      </c>
      <c r="D1770" s="7">
        <v>876</v>
      </c>
      <c r="E1770" s="6" t="s">
        <v>1504</v>
      </c>
      <c r="F1770" s="7"/>
      <c r="G1770" s="7"/>
      <c r="H1770" s="7">
        <f>IF('Раздел 2.1.2.1'!AL47&gt;=SUM('Раздел 2.1.2.1'!AL48:AL49),0,1)</f>
        <v>0</v>
      </c>
    </row>
    <row r="1771" spans="1:8" x14ac:dyDescent="0.2">
      <c r="A1771" s="6">
        <f t="shared" si="25"/>
        <v>609562</v>
      </c>
      <c r="B1771" s="6">
        <v>8</v>
      </c>
      <c r="C1771" s="112">
        <v>21</v>
      </c>
      <c r="D1771" s="7">
        <v>877</v>
      </c>
      <c r="E1771" s="6" t="s">
        <v>1505</v>
      </c>
      <c r="F1771" s="7"/>
      <c r="G1771" s="7"/>
      <c r="H1771" s="7">
        <f>IF('Раздел 2.1.2.1'!AM47&gt;=SUM('Раздел 2.1.2.1'!AM48:AM49),0,1)</f>
        <v>0</v>
      </c>
    </row>
    <row r="1772" spans="1:8" x14ac:dyDescent="0.2">
      <c r="A1772" s="6">
        <f t="shared" si="25"/>
        <v>609562</v>
      </c>
      <c r="B1772" s="6">
        <v>8</v>
      </c>
      <c r="C1772" s="112">
        <v>21</v>
      </c>
      <c r="D1772" s="7">
        <v>878</v>
      </c>
      <c r="E1772" s="6" t="s">
        <v>1506</v>
      </c>
      <c r="F1772" s="7"/>
      <c r="G1772" s="7"/>
      <c r="H1772" s="7">
        <f>IF('Раздел 2.1.2.1'!AN47&gt;=SUM('Раздел 2.1.2.1'!AN48:AN49),0,1)</f>
        <v>0</v>
      </c>
    </row>
    <row r="1773" spans="1:8" x14ac:dyDescent="0.2">
      <c r="A1773" s="6">
        <f t="shared" si="25"/>
        <v>609562</v>
      </c>
      <c r="B1773" s="6">
        <v>8</v>
      </c>
      <c r="C1773" s="112">
        <v>21</v>
      </c>
      <c r="D1773" s="7">
        <v>879</v>
      </c>
      <c r="E1773" s="6" t="s">
        <v>1507</v>
      </c>
      <c r="F1773" s="7"/>
      <c r="G1773" s="7"/>
      <c r="H1773" s="7">
        <f>IF('Раздел 2.1.2.1'!AO47&gt;=SUM('Раздел 2.1.2.1'!AO48:AO49),0,1)</f>
        <v>0</v>
      </c>
    </row>
    <row r="1774" spans="1:8" x14ac:dyDescent="0.2">
      <c r="A1774" s="6">
        <f t="shared" si="25"/>
        <v>609562</v>
      </c>
      <c r="B1774" s="6">
        <v>8</v>
      </c>
      <c r="C1774" s="112">
        <v>21</v>
      </c>
      <c r="D1774" s="7">
        <v>880</v>
      </c>
      <c r="E1774" s="6" t="s">
        <v>1508</v>
      </c>
      <c r="F1774" s="7"/>
      <c r="G1774" s="7"/>
      <c r="H1774" s="7">
        <f>IF('Раздел 2.1.2.1'!AP47&gt;=SUM('Раздел 2.1.2.1'!AP48:AP49),0,1)</f>
        <v>0</v>
      </c>
    </row>
    <row r="1775" spans="1:8" x14ac:dyDescent="0.2">
      <c r="A1775" s="6">
        <f t="shared" si="25"/>
        <v>609562</v>
      </c>
      <c r="B1775" s="6">
        <v>8</v>
      </c>
      <c r="C1775" s="112">
        <v>21</v>
      </c>
      <c r="D1775" s="7">
        <v>881</v>
      </c>
      <c r="E1775" s="6" t="s">
        <v>1509</v>
      </c>
      <c r="F1775" s="7"/>
      <c r="G1775" s="7"/>
      <c r="H1775" s="7">
        <f>IF('Раздел 2.1.2.1'!AQ47&gt;=SUM('Раздел 2.1.2.1'!AQ48:AQ49),0,1)</f>
        <v>0</v>
      </c>
    </row>
    <row r="1776" spans="1:8" x14ac:dyDescent="0.2">
      <c r="A1776" s="6">
        <f t="shared" si="25"/>
        <v>609562</v>
      </c>
      <c r="B1776" s="6">
        <v>8</v>
      </c>
      <c r="C1776" s="112">
        <v>21</v>
      </c>
      <c r="D1776" s="7">
        <v>882</v>
      </c>
      <c r="E1776" s="6" t="s">
        <v>2268</v>
      </c>
      <c r="F1776" s="7"/>
      <c r="G1776" s="7"/>
      <c r="H1776" s="7">
        <f>IF('Раздел 2.1.2.1'!AR47&gt;=SUM('Раздел 2.1.2.1'!AR48:AR49),0,1)</f>
        <v>0</v>
      </c>
    </row>
    <row r="1777" spans="1:8" x14ac:dyDescent="0.2">
      <c r="A1777" s="6">
        <f t="shared" si="25"/>
        <v>609562</v>
      </c>
      <c r="B1777" s="6">
        <v>8</v>
      </c>
      <c r="C1777" s="112">
        <v>21</v>
      </c>
      <c r="D1777" s="7">
        <v>883</v>
      </c>
      <c r="E1777" s="6" t="s">
        <v>2269</v>
      </c>
      <c r="F1777" s="7"/>
      <c r="G1777" s="7"/>
      <c r="H1777" s="7">
        <f>IF('Раздел 2.1.2.1'!AS47&gt;=SUM('Раздел 2.1.2.1'!AS48:AS49),0,1)</f>
        <v>0</v>
      </c>
    </row>
    <row r="1778" spans="1:8" x14ac:dyDescent="0.2">
      <c r="A1778" s="6">
        <f t="shared" si="25"/>
        <v>609562</v>
      </c>
      <c r="B1778" s="6">
        <v>8</v>
      </c>
      <c r="C1778" s="112">
        <v>21</v>
      </c>
      <c r="D1778" s="7">
        <v>884</v>
      </c>
      <c r="E1778" s="6" t="s">
        <v>2270</v>
      </c>
      <c r="F1778" s="7"/>
      <c r="G1778" s="7"/>
      <c r="H1778" s="7">
        <f>IF('Раздел 2.1.2.1'!AT47&gt;=SUM('Раздел 2.1.2.1'!AT48:AT49),0,1)</f>
        <v>0</v>
      </c>
    </row>
    <row r="1779" spans="1:8" x14ac:dyDescent="0.2">
      <c r="A1779" s="6">
        <f t="shared" si="25"/>
        <v>609562</v>
      </c>
      <c r="B1779" s="6">
        <v>8</v>
      </c>
      <c r="C1779" s="112">
        <v>21</v>
      </c>
      <c r="D1779" s="7">
        <v>885</v>
      </c>
      <c r="E1779" s="6" t="s">
        <v>3047</v>
      </c>
      <c r="F1779" s="7"/>
      <c r="G1779" s="7"/>
      <c r="H1779" s="7">
        <f>IF('Раздел 2.1.2.1'!AU47&gt;=SUM('Раздел 2.1.2.1'!AU48:AU49),0,1)</f>
        <v>0</v>
      </c>
    </row>
    <row r="1780" spans="1:8" x14ac:dyDescent="0.2">
      <c r="A1780" s="6">
        <f t="shared" si="25"/>
        <v>609562</v>
      </c>
      <c r="B1780" s="6">
        <v>8</v>
      </c>
      <c r="C1780" s="112">
        <v>21</v>
      </c>
      <c r="D1780" s="7">
        <v>886</v>
      </c>
      <c r="E1780" s="6" t="s">
        <v>3048</v>
      </c>
      <c r="F1780" s="7"/>
      <c r="G1780" s="7"/>
      <c r="H1780" s="7">
        <f>IF('Раздел 2.1.2.1'!AV47&gt;=SUM('Раздел 2.1.2.1'!AV48:AV49),0,1)</f>
        <v>0</v>
      </c>
    </row>
    <row r="1781" spans="1:8" x14ac:dyDescent="0.2">
      <c r="A1781" s="6">
        <f t="shared" si="25"/>
        <v>609562</v>
      </c>
      <c r="B1781" s="6">
        <v>8</v>
      </c>
      <c r="C1781" s="112">
        <v>21</v>
      </c>
      <c r="D1781" s="7">
        <v>887</v>
      </c>
      <c r="E1781" s="6" t="s">
        <v>3049</v>
      </c>
      <c r="F1781" s="7"/>
      <c r="G1781" s="7"/>
      <c r="H1781" s="7">
        <f>IF('Раздел 2.1.2.1'!AW47&gt;=SUM('Раздел 2.1.2.1'!AW48:AW49),0,1)</f>
        <v>0</v>
      </c>
    </row>
    <row r="1782" spans="1:8" x14ac:dyDescent="0.2">
      <c r="A1782" s="6">
        <f t="shared" si="25"/>
        <v>609562</v>
      </c>
      <c r="B1782" s="6">
        <v>8</v>
      </c>
      <c r="C1782" s="112">
        <v>21</v>
      </c>
      <c r="D1782" s="7">
        <v>888</v>
      </c>
      <c r="E1782" s="6" t="s">
        <v>2274</v>
      </c>
      <c r="F1782" s="7"/>
      <c r="G1782" s="7"/>
      <c r="H1782" s="7">
        <f>IF('Раздел 2.1.2.1'!AX47&gt;=SUM('Раздел 2.1.2.1'!AX48:AX49),0,1)</f>
        <v>0</v>
      </c>
    </row>
    <row r="1783" spans="1:8" x14ac:dyDescent="0.2">
      <c r="A1783" s="6">
        <f t="shared" si="25"/>
        <v>609562</v>
      </c>
      <c r="B1783" s="6">
        <v>8</v>
      </c>
      <c r="C1783" s="112">
        <v>21</v>
      </c>
      <c r="D1783" s="7">
        <v>889</v>
      </c>
      <c r="E1783" s="6" t="s">
        <v>2275</v>
      </c>
      <c r="F1783" s="7"/>
      <c r="G1783" s="7"/>
      <c r="H1783" s="7">
        <f>IF('Раздел 2.1.2.1'!AY47&gt;=SUM('Раздел 2.1.2.1'!AY48:AY49),0,1)</f>
        <v>0</v>
      </c>
    </row>
    <row r="1784" spans="1:8" x14ac:dyDescent="0.2">
      <c r="A1784" s="6">
        <f t="shared" si="25"/>
        <v>609562</v>
      </c>
      <c r="B1784" s="6">
        <v>8</v>
      </c>
      <c r="C1784" s="112">
        <v>21</v>
      </c>
      <c r="D1784" s="7">
        <v>890</v>
      </c>
      <c r="E1784" s="6" t="s">
        <v>2276</v>
      </c>
      <c r="F1784" s="7"/>
      <c r="G1784" s="7"/>
      <c r="H1784" s="7">
        <f>IF('Раздел 2.1.2.1'!AZ47&gt;=SUM('Раздел 2.1.2.1'!AZ48:AZ49),0,1)</f>
        <v>0</v>
      </c>
    </row>
    <row r="1785" spans="1:8" x14ac:dyDescent="0.2">
      <c r="A1785" s="6">
        <f t="shared" si="25"/>
        <v>609562</v>
      </c>
      <c r="B1785" s="6">
        <v>8</v>
      </c>
      <c r="C1785" s="112">
        <v>21</v>
      </c>
      <c r="D1785" s="7">
        <v>891</v>
      </c>
      <c r="E1785" s="6" t="s">
        <v>2277</v>
      </c>
      <c r="F1785" s="7"/>
      <c r="G1785" s="7"/>
      <c r="H1785" s="7">
        <f>IF('Раздел 2.1.2.1'!BA47&gt;=SUM('Раздел 2.1.2.1'!BA48:BA49),0,1)</f>
        <v>0</v>
      </c>
    </row>
    <row r="1786" spans="1:8" x14ac:dyDescent="0.2">
      <c r="A1786" s="6">
        <f t="shared" si="25"/>
        <v>609562</v>
      </c>
      <c r="B1786" s="6">
        <v>8</v>
      </c>
      <c r="C1786" s="112">
        <v>21</v>
      </c>
      <c r="D1786" s="7">
        <v>892</v>
      </c>
      <c r="E1786" s="6" t="s">
        <v>2278</v>
      </c>
      <c r="F1786" s="7"/>
      <c r="G1786" s="7"/>
      <c r="H1786" s="7">
        <f>IF('Раздел 2.1.2.1'!BB47&gt;=SUM('Раздел 2.1.2.1'!BB48:BB49),0,1)</f>
        <v>0</v>
      </c>
    </row>
    <row r="1787" spans="1:8" x14ac:dyDescent="0.2">
      <c r="A1787" s="6">
        <f t="shared" si="25"/>
        <v>609562</v>
      </c>
      <c r="B1787" s="6">
        <v>8</v>
      </c>
      <c r="C1787" s="112">
        <v>21</v>
      </c>
      <c r="D1787" s="7">
        <v>893</v>
      </c>
      <c r="E1787" s="6" t="s">
        <v>2279</v>
      </c>
      <c r="F1787" s="7"/>
      <c r="G1787" s="7"/>
      <c r="H1787" s="7">
        <f>IF('Раздел 2.1.2.1'!BC47&gt;=SUM('Раздел 2.1.2.1'!BC48:BC49),0,1)</f>
        <v>0</v>
      </c>
    </row>
    <row r="1788" spans="1:8" x14ac:dyDescent="0.2">
      <c r="A1788" s="6">
        <f t="shared" si="25"/>
        <v>609562</v>
      </c>
      <c r="B1788" s="6">
        <v>8</v>
      </c>
      <c r="C1788" s="112">
        <v>21</v>
      </c>
      <c r="D1788" s="7">
        <v>894</v>
      </c>
      <c r="E1788" s="6" t="s">
        <v>2280</v>
      </c>
      <c r="F1788" s="7"/>
      <c r="G1788" s="7"/>
      <c r="H1788" s="7">
        <f>IF('Раздел 2.1.2.1'!BD47&gt;=SUM('Раздел 2.1.2.1'!BD48:BD49),0,1)</f>
        <v>0</v>
      </c>
    </row>
    <row r="1789" spans="1:8" x14ac:dyDescent="0.2">
      <c r="A1789" s="6">
        <f t="shared" si="25"/>
        <v>609562</v>
      </c>
      <c r="B1789" s="6">
        <v>8</v>
      </c>
      <c r="C1789" s="112">
        <v>21</v>
      </c>
      <c r="D1789" s="7">
        <v>895</v>
      </c>
      <c r="E1789" s="6" t="s">
        <v>2281</v>
      </c>
      <c r="F1789" s="7"/>
      <c r="G1789" s="7"/>
      <c r="H1789" s="7">
        <f>IF('Раздел 2.1.2.1'!BE47&gt;=SUM('Раздел 2.1.2.1'!BE48:BE49),0,1)</f>
        <v>0</v>
      </c>
    </row>
    <row r="1790" spans="1:8" x14ac:dyDescent="0.2">
      <c r="A1790" s="6">
        <f t="shared" si="25"/>
        <v>609562</v>
      </c>
      <c r="B1790" s="6">
        <v>8</v>
      </c>
      <c r="C1790" s="112">
        <v>21</v>
      </c>
      <c r="D1790" s="7">
        <v>896</v>
      </c>
      <c r="E1790" s="6" t="s">
        <v>2282</v>
      </c>
      <c r="F1790" s="7"/>
      <c r="G1790" s="7"/>
      <c r="H1790" s="7">
        <f>IF('Раздел 2.1.2.1'!BF47&gt;=SUM('Раздел 2.1.2.1'!BF48:BF49),0,1)</f>
        <v>0</v>
      </c>
    </row>
    <row r="1791" spans="1:8" x14ac:dyDescent="0.2">
      <c r="A1791" s="6">
        <f t="shared" si="25"/>
        <v>609562</v>
      </c>
      <c r="B1791" s="6">
        <v>8</v>
      </c>
      <c r="C1791" s="112">
        <v>21</v>
      </c>
      <c r="D1791" s="7">
        <v>897</v>
      </c>
      <c r="E1791" s="6" t="s">
        <v>2283</v>
      </c>
      <c r="F1791" s="7"/>
      <c r="G1791" s="7"/>
      <c r="H1791" s="7">
        <f>IF('Раздел 2.1.2.1'!BG47&gt;=SUM('Раздел 2.1.2.1'!BG48:BG49),0,1)</f>
        <v>0</v>
      </c>
    </row>
    <row r="1792" spans="1:8" x14ac:dyDescent="0.2">
      <c r="A1792" s="6">
        <f t="shared" si="25"/>
        <v>609562</v>
      </c>
      <c r="B1792" s="6">
        <v>8</v>
      </c>
      <c r="C1792" s="113">
        <v>21</v>
      </c>
      <c r="D1792" s="7">
        <v>898</v>
      </c>
      <c r="E1792" s="109" t="s">
        <v>3068</v>
      </c>
      <c r="F1792" s="109"/>
      <c r="G1792" s="109"/>
      <c r="H1792" s="109">
        <f>IF('Раздел 2.1.2.1'!BH47&gt;=SUM('Раздел 2.1.2.1'!BH48:BH49),0,1)</f>
        <v>0</v>
      </c>
    </row>
    <row r="1793" spans="1:8" x14ac:dyDescent="0.2">
      <c r="A1793" s="6">
        <f t="shared" si="25"/>
        <v>609562</v>
      </c>
      <c r="B1793" s="6">
        <v>8</v>
      </c>
      <c r="C1793" s="112">
        <v>22</v>
      </c>
      <c r="D1793" s="7">
        <v>899</v>
      </c>
      <c r="E1793" s="112" t="s">
        <v>6077</v>
      </c>
      <c r="F1793" s="7"/>
      <c r="G1793" s="7"/>
      <c r="H1793" s="7">
        <f>IF('Раздел 2.1.2.1'!P21&gt;=SUM('Раздел 2.1.2.1'!BJ21:BM21),0,1)</f>
        <v>0</v>
      </c>
    </row>
    <row r="1794" spans="1:8" x14ac:dyDescent="0.2">
      <c r="A1794" s="6">
        <f t="shared" si="25"/>
        <v>609562</v>
      </c>
      <c r="B1794" s="6">
        <v>8</v>
      </c>
      <c r="C1794" s="112">
        <v>22</v>
      </c>
      <c r="D1794" s="7">
        <v>900</v>
      </c>
      <c r="E1794" s="112" t="s">
        <v>6078</v>
      </c>
      <c r="F1794" s="7"/>
      <c r="G1794" s="7"/>
      <c r="H1794" s="7">
        <f>IF('Раздел 2.1.2.1'!P22&gt;=SUM('Раздел 2.1.2.1'!BJ22:BM22),0,1)</f>
        <v>0</v>
      </c>
    </row>
    <row r="1795" spans="1:8" x14ac:dyDescent="0.2">
      <c r="A1795" s="6">
        <f t="shared" si="25"/>
        <v>609562</v>
      </c>
      <c r="B1795" s="6">
        <v>8</v>
      </c>
      <c r="C1795" s="112">
        <v>22</v>
      </c>
      <c r="D1795" s="7">
        <v>901</v>
      </c>
      <c r="E1795" s="112" t="s">
        <v>6079</v>
      </c>
      <c r="F1795" s="7"/>
      <c r="G1795" s="7"/>
      <c r="H1795" s="7">
        <f>IF('Раздел 2.1.2.1'!P23&gt;=SUM('Раздел 2.1.2.1'!BJ23:BM23),0,1)</f>
        <v>0</v>
      </c>
    </row>
    <row r="1796" spans="1:8" x14ac:dyDescent="0.2">
      <c r="A1796" s="6">
        <f t="shared" si="25"/>
        <v>609562</v>
      </c>
      <c r="B1796" s="6">
        <v>8</v>
      </c>
      <c r="C1796" s="112">
        <v>22</v>
      </c>
      <c r="D1796" s="7">
        <v>902</v>
      </c>
      <c r="E1796" s="112" t="s">
        <v>6080</v>
      </c>
      <c r="F1796" s="7"/>
      <c r="G1796" s="7"/>
      <c r="H1796" s="7">
        <f>IF('Раздел 2.1.2.1'!P24&gt;=SUM('Раздел 2.1.2.1'!BJ24:BM24),0,1)</f>
        <v>0</v>
      </c>
    </row>
    <row r="1797" spans="1:8" x14ac:dyDescent="0.2">
      <c r="A1797" s="6">
        <f t="shared" si="25"/>
        <v>609562</v>
      </c>
      <c r="B1797" s="6">
        <v>8</v>
      </c>
      <c r="C1797" s="112">
        <v>22</v>
      </c>
      <c r="D1797" s="7">
        <v>903</v>
      </c>
      <c r="E1797" s="112" t="s">
        <v>6081</v>
      </c>
      <c r="F1797" s="7"/>
      <c r="G1797" s="7"/>
      <c r="H1797" s="7">
        <f>IF('Раздел 2.1.2.1'!P25&gt;=SUM('Раздел 2.1.2.1'!BJ25:BM25),0,1)</f>
        <v>0</v>
      </c>
    </row>
    <row r="1798" spans="1:8" x14ac:dyDescent="0.2">
      <c r="A1798" s="6">
        <f t="shared" si="25"/>
        <v>609562</v>
      </c>
      <c r="B1798" s="6">
        <v>8</v>
      </c>
      <c r="C1798" s="112">
        <v>22</v>
      </c>
      <c r="D1798" s="7">
        <v>904</v>
      </c>
      <c r="E1798" s="112" t="s">
        <v>6082</v>
      </c>
      <c r="F1798" s="7"/>
      <c r="G1798" s="7"/>
      <c r="H1798" s="7">
        <f>IF('Раздел 2.1.2.1'!P26&gt;=SUM('Раздел 2.1.2.1'!BJ26:BM26),0,1)</f>
        <v>0</v>
      </c>
    </row>
    <row r="1799" spans="1:8" x14ac:dyDescent="0.2">
      <c r="A1799" s="6">
        <f t="shared" si="25"/>
        <v>609562</v>
      </c>
      <c r="B1799" s="6">
        <v>8</v>
      </c>
      <c r="C1799" s="112">
        <v>22</v>
      </c>
      <c r="D1799" s="7">
        <v>905</v>
      </c>
      <c r="E1799" s="112" t="s">
        <v>6083</v>
      </c>
      <c r="F1799" s="7"/>
      <c r="G1799" s="7"/>
      <c r="H1799" s="7">
        <f>IF('Раздел 2.1.2.1'!P27&gt;=SUM('Раздел 2.1.2.1'!BJ27:BM27),0,1)</f>
        <v>0</v>
      </c>
    </row>
    <row r="1800" spans="1:8" x14ac:dyDescent="0.2">
      <c r="A1800" s="6">
        <f t="shared" si="25"/>
        <v>609562</v>
      </c>
      <c r="B1800" s="6">
        <v>8</v>
      </c>
      <c r="C1800" s="112">
        <v>22</v>
      </c>
      <c r="D1800" s="7">
        <v>906</v>
      </c>
      <c r="E1800" s="112" t="s">
        <v>6084</v>
      </c>
      <c r="F1800" s="7"/>
      <c r="G1800" s="7"/>
      <c r="H1800" s="7">
        <f>IF('Раздел 2.1.2.1'!P28&gt;=SUM('Раздел 2.1.2.1'!BJ28:BM28),0,1)</f>
        <v>0</v>
      </c>
    </row>
    <row r="1801" spans="1:8" x14ac:dyDescent="0.2">
      <c r="A1801" s="6">
        <f t="shared" si="25"/>
        <v>609562</v>
      </c>
      <c r="B1801" s="6">
        <v>8</v>
      </c>
      <c r="C1801" s="112">
        <v>22</v>
      </c>
      <c r="D1801" s="7">
        <v>907</v>
      </c>
      <c r="E1801" s="112" t="s">
        <v>6085</v>
      </c>
      <c r="F1801" s="7"/>
      <c r="G1801" s="7"/>
      <c r="H1801" s="7">
        <f>IF('Раздел 2.1.2.1'!P29&gt;=SUM('Раздел 2.1.2.1'!BJ29:BM29),0,1)</f>
        <v>0</v>
      </c>
    </row>
    <row r="1802" spans="1:8" x14ac:dyDescent="0.2">
      <c r="A1802" s="6">
        <f t="shared" si="25"/>
        <v>609562</v>
      </c>
      <c r="B1802" s="6">
        <v>8</v>
      </c>
      <c r="C1802" s="112">
        <v>22</v>
      </c>
      <c r="D1802" s="7">
        <v>908</v>
      </c>
      <c r="E1802" s="112" t="s">
        <v>6086</v>
      </c>
      <c r="F1802" s="7"/>
      <c r="G1802" s="7"/>
      <c r="H1802" s="7">
        <f>IF('Раздел 2.1.2.1'!P30&gt;=SUM('Раздел 2.1.2.1'!BJ30:BM30),0,1)</f>
        <v>0</v>
      </c>
    </row>
    <row r="1803" spans="1:8" x14ac:dyDescent="0.2">
      <c r="A1803" s="6">
        <f t="shared" si="25"/>
        <v>609562</v>
      </c>
      <c r="B1803" s="6">
        <v>8</v>
      </c>
      <c r="C1803" s="112">
        <v>22</v>
      </c>
      <c r="D1803" s="7">
        <v>909</v>
      </c>
      <c r="E1803" s="112" t="s">
        <v>6087</v>
      </c>
      <c r="F1803" s="7"/>
      <c r="G1803" s="7"/>
      <c r="H1803" s="7">
        <f>IF('Раздел 2.1.2.1'!P31&gt;=SUM('Раздел 2.1.2.1'!BJ31:BM31),0,1)</f>
        <v>0</v>
      </c>
    </row>
    <row r="1804" spans="1:8" x14ac:dyDescent="0.2">
      <c r="A1804" s="6">
        <f t="shared" ref="A1804:A1858" si="26">P_3</f>
        <v>609562</v>
      </c>
      <c r="B1804" s="6">
        <v>8</v>
      </c>
      <c r="C1804" s="112">
        <v>22</v>
      </c>
      <c r="D1804" s="7">
        <v>910</v>
      </c>
      <c r="E1804" s="112" t="s">
        <v>6088</v>
      </c>
      <c r="F1804" s="7"/>
      <c r="G1804" s="7"/>
      <c r="H1804" s="7">
        <f>IF('Раздел 2.1.2.1'!P32&gt;=SUM('Раздел 2.1.2.1'!BJ32:BM32),0,1)</f>
        <v>0</v>
      </c>
    </row>
    <row r="1805" spans="1:8" x14ac:dyDescent="0.2">
      <c r="A1805" s="6">
        <f t="shared" si="26"/>
        <v>609562</v>
      </c>
      <c r="B1805" s="6">
        <v>8</v>
      </c>
      <c r="C1805" s="112">
        <v>22</v>
      </c>
      <c r="D1805" s="7">
        <v>911</v>
      </c>
      <c r="E1805" s="112" t="s">
        <v>6089</v>
      </c>
      <c r="F1805" s="7"/>
      <c r="G1805" s="7"/>
      <c r="H1805" s="7">
        <f>IF('Раздел 2.1.2.1'!P33&gt;=SUM('Раздел 2.1.2.1'!BJ33:BM33),0,1)</f>
        <v>0</v>
      </c>
    </row>
    <row r="1806" spans="1:8" x14ac:dyDescent="0.2">
      <c r="A1806" s="6">
        <f t="shared" si="26"/>
        <v>609562</v>
      </c>
      <c r="B1806" s="6">
        <v>8</v>
      </c>
      <c r="C1806" s="112">
        <v>22</v>
      </c>
      <c r="D1806" s="7">
        <v>912</v>
      </c>
      <c r="E1806" s="112" t="s">
        <v>6090</v>
      </c>
      <c r="F1806" s="7"/>
      <c r="G1806" s="7"/>
      <c r="H1806" s="7">
        <f>IF('Раздел 2.1.2.1'!P34&gt;=SUM('Раздел 2.1.2.1'!BJ34:BM34),0,1)</f>
        <v>0</v>
      </c>
    </row>
    <row r="1807" spans="1:8" x14ac:dyDescent="0.2">
      <c r="A1807" s="6">
        <f t="shared" si="26"/>
        <v>609562</v>
      </c>
      <c r="B1807" s="6">
        <v>8</v>
      </c>
      <c r="C1807" s="112">
        <v>22</v>
      </c>
      <c r="D1807" s="7">
        <v>913</v>
      </c>
      <c r="E1807" s="112" t="s">
        <v>6091</v>
      </c>
      <c r="F1807" s="7"/>
      <c r="G1807" s="7"/>
      <c r="H1807" s="7">
        <f>IF('Раздел 2.1.2.1'!P35&gt;=SUM('Раздел 2.1.2.1'!BJ35:BM35),0,1)</f>
        <v>0</v>
      </c>
    </row>
    <row r="1808" spans="1:8" x14ac:dyDescent="0.2">
      <c r="A1808" s="6">
        <f t="shared" si="26"/>
        <v>609562</v>
      </c>
      <c r="B1808" s="6">
        <v>8</v>
      </c>
      <c r="C1808" s="112">
        <v>22</v>
      </c>
      <c r="D1808" s="7">
        <v>914</v>
      </c>
      <c r="E1808" s="112" t="s">
        <v>6092</v>
      </c>
      <c r="F1808" s="7"/>
      <c r="G1808" s="7"/>
      <c r="H1808" s="7">
        <f>IF('Раздел 2.1.2.1'!P36&gt;=SUM('Раздел 2.1.2.1'!BJ36:BM36),0,1)</f>
        <v>0</v>
      </c>
    </row>
    <row r="1809" spans="1:8" x14ac:dyDescent="0.2">
      <c r="A1809" s="6">
        <f t="shared" si="26"/>
        <v>609562</v>
      </c>
      <c r="B1809" s="6">
        <v>8</v>
      </c>
      <c r="C1809" s="112">
        <v>22</v>
      </c>
      <c r="D1809" s="7">
        <v>915</v>
      </c>
      <c r="E1809" s="112" t="s">
        <v>6093</v>
      </c>
      <c r="F1809" s="7"/>
      <c r="G1809" s="7"/>
      <c r="H1809" s="7">
        <f>IF('Раздел 2.1.2.1'!P37&gt;=SUM('Раздел 2.1.2.1'!BJ37:BM37),0,1)</f>
        <v>0</v>
      </c>
    </row>
    <row r="1810" spans="1:8" x14ac:dyDescent="0.2">
      <c r="A1810" s="6">
        <f t="shared" si="26"/>
        <v>609562</v>
      </c>
      <c r="B1810" s="6">
        <v>8</v>
      </c>
      <c r="C1810" s="112">
        <v>22</v>
      </c>
      <c r="D1810" s="7">
        <v>916</v>
      </c>
      <c r="E1810" s="112" t="s">
        <v>6094</v>
      </c>
      <c r="F1810" s="7"/>
      <c r="G1810" s="7"/>
      <c r="H1810" s="7">
        <f>IF('Раздел 2.1.2.1'!P38&gt;=SUM('Раздел 2.1.2.1'!BJ38:BM38),0,1)</f>
        <v>0</v>
      </c>
    </row>
    <row r="1811" spans="1:8" x14ac:dyDescent="0.2">
      <c r="A1811" s="6">
        <f t="shared" si="26"/>
        <v>609562</v>
      </c>
      <c r="B1811" s="6">
        <v>8</v>
      </c>
      <c r="C1811" s="112">
        <v>22</v>
      </c>
      <c r="D1811" s="7">
        <v>917</v>
      </c>
      <c r="E1811" s="112" t="s">
        <v>4490</v>
      </c>
      <c r="F1811" s="7"/>
      <c r="G1811" s="7"/>
      <c r="H1811" s="7">
        <f>IF('Раздел 2.1.2.1'!P39&gt;=SUM('Раздел 2.1.2.1'!BJ39:BM39),0,1)</f>
        <v>0</v>
      </c>
    </row>
    <row r="1812" spans="1:8" x14ac:dyDescent="0.2">
      <c r="A1812" s="6">
        <f t="shared" si="26"/>
        <v>609562</v>
      </c>
      <c r="B1812" s="6">
        <v>8</v>
      </c>
      <c r="C1812" s="112">
        <v>22</v>
      </c>
      <c r="D1812" s="7">
        <v>918</v>
      </c>
      <c r="E1812" s="112" t="s">
        <v>4491</v>
      </c>
      <c r="F1812" s="7"/>
      <c r="G1812" s="7"/>
      <c r="H1812" s="7">
        <f>IF('Раздел 2.1.2.1'!P40&gt;=SUM('Раздел 2.1.2.1'!BJ40:BM40),0,1)</f>
        <v>0</v>
      </c>
    </row>
    <row r="1813" spans="1:8" x14ac:dyDescent="0.2">
      <c r="A1813" s="6">
        <f t="shared" si="26"/>
        <v>609562</v>
      </c>
      <c r="B1813" s="6">
        <v>8</v>
      </c>
      <c r="C1813" s="112">
        <v>22</v>
      </c>
      <c r="D1813" s="7">
        <v>919</v>
      </c>
      <c r="E1813" s="112" t="s">
        <v>4492</v>
      </c>
      <c r="F1813" s="7"/>
      <c r="G1813" s="7"/>
      <c r="H1813" s="7">
        <f>IF('Раздел 2.1.2.1'!P41&gt;=SUM('Раздел 2.1.2.1'!BJ41:BM41),0,1)</f>
        <v>0</v>
      </c>
    </row>
    <row r="1814" spans="1:8" x14ac:dyDescent="0.2">
      <c r="A1814" s="6">
        <f t="shared" si="26"/>
        <v>609562</v>
      </c>
      <c r="B1814" s="6">
        <v>8</v>
      </c>
      <c r="C1814" s="112">
        <v>22</v>
      </c>
      <c r="D1814" s="7">
        <v>920</v>
      </c>
      <c r="E1814" s="112" t="s">
        <v>3682</v>
      </c>
      <c r="F1814" s="7"/>
      <c r="G1814" s="7"/>
      <c r="H1814" s="7">
        <f>IF('Раздел 2.1.2.1'!P42&gt;=SUM('Раздел 2.1.2.1'!BJ42:BM42),0,1)</f>
        <v>0</v>
      </c>
    </row>
    <row r="1815" spans="1:8" x14ac:dyDescent="0.2">
      <c r="A1815" s="6">
        <f t="shared" si="26"/>
        <v>609562</v>
      </c>
      <c r="B1815" s="6">
        <v>8</v>
      </c>
      <c r="C1815" s="112">
        <v>22</v>
      </c>
      <c r="D1815" s="7">
        <v>921</v>
      </c>
      <c r="E1815" s="112" t="s">
        <v>3683</v>
      </c>
      <c r="F1815" s="7"/>
      <c r="G1815" s="7"/>
      <c r="H1815" s="7">
        <f>IF('Раздел 2.1.2.1'!P43&gt;=SUM('Раздел 2.1.2.1'!BJ43:BM43),0,1)</f>
        <v>0</v>
      </c>
    </row>
    <row r="1816" spans="1:8" x14ac:dyDescent="0.2">
      <c r="A1816" s="6">
        <f t="shared" si="26"/>
        <v>609562</v>
      </c>
      <c r="B1816" s="6">
        <v>8</v>
      </c>
      <c r="C1816" s="112">
        <v>22</v>
      </c>
      <c r="D1816" s="7">
        <v>922</v>
      </c>
      <c r="E1816" s="112" t="s">
        <v>3684</v>
      </c>
      <c r="F1816" s="7"/>
      <c r="G1816" s="7"/>
      <c r="H1816" s="7">
        <f>IF('Раздел 2.1.2.1'!P44&gt;=SUM('Раздел 2.1.2.1'!BJ44:BM44),0,1)</f>
        <v>0</v>
      </c>
    </row>
    <row r="1817" spans="1:8" x14ac:dyDescent="0.2">
      <c r="A1817" s="6">
        <f t="shared" si="26"/>
        <v>609562</v>
      </c>
      <c r="B1817" s="6">
        <v>8</v>
      </c>
      <c r="C1817" s="112">
        <v>22</v>
      </c>
      <c r="D1817" s="7">
        <v>923</v>
      </c>
      <c r="E1817" s="112" t="s">
        <v>3685</v>
      </c>
      <c r="F1817" s="7"/>
      <c r="G1817" s="7"/>
      <c r="H1817" s="7">
        <f>IF('Раздел 2.1.2.1'!P45&gt;=SUM('Раздел 2.1.2.1'!BJ45:BM45),0,1)</f>
        <v>0</v>
      </c>
    </row>
    <row r="1818" spans="1:8" x14ac:dyDescent="0.2">
      <c r="A1818" s="6">
        <f t="shared" si="26"/>
        <v>609562</v>
      </c>
      <c r="B1818" s="6">
        <v>8</v>
      </c>
      <c r="C1818" s="112">
        <v>22</v>
      </c>
      <c r="D1818" s="7">
        <v>924</v>
      </c>
      <c r="E1818" s="112" t="s">
        <v>3686</v>
      </c>
      <c r="F1818" s="7"/>
      <c r="G1818" s="7"/>
      <c r="H1818" s="7">
        <f>IF('Раздел 2.1.2.1'!P46&gt;=SUM('Раздел 2.1.2.1'!BJ46:BM46),0,1)</f>
        <v>0</v>
      </c>
    </row>
    <row r="1819" spans="1:8" x14ac:dyDescent="0.2">
      <c r="A1819" s="6">
        <f t="shared" si="26"/>
        <v>609562</v>
      </c>
      <c r="B1819" s="6">
        <v>8</v>
      </c>
      <c r="C1819" s="112">
        <v>22</v>
      </c>
      <c r="D1819" s="7">
        <v>925</v>
      </c>
      <c r="E1819" s="112" t="s">
        <v>3687</v>
      </c>
      <c r="F1819" s="7"/>
      <c r="G1819" s="7"/>
      <c r="H1819" s="7">
        <f>IF('Раздел 2.1.2.1'!P47&gt;=SUM('Раздел 2.1.2.1'!BJ47:BM47),0,1)</f>
        <v>0</v>
      </c>
    </row>
    <row r="1820" spans="1:8" x14ac:dyDescent="0.2">
      <c r="A1820" s="6">
        <f t="shared" si="26"/>
        <v>609562</v>
      </c>
      <c r="B1820" s="6">
        <v>8</v>
      </c>
      <c r="C1820" s="112">
        <v>22</v>
      </c>
      <c r="D1820" s="7">
        <v>926</v>
      </c>
      <c r="E1820" s="112" t="s">
        <v>3688</v>
      </c>
      <c r="F1820" s="7"/>
      <c r="G1820" s="7"/>
      <c r="H1820" s="7">
        <f>IF('Раздел 2.1.2.1'!P48&gt;=SUM('Раздел 2.1.2.1'!BJ48:BM48),0,1)</f>
        <v>0</v>
      </c>
    </row>
    <row r="1821" spans="1:8" x14ac:dyDescent="0.2">
      <c r="A1821" s="6">
        <f t="shared" si="26"/>
        <v>609562</v>
      </c>
      <c r="B1821" s="6">
        <v>8</v>
      </c>
      <c r="C1821" s="112">
        <v>22</v>
      </c>
      <c r="D1821" s="7">
        <v>927</v>
      </c>
      <c r="E1821" s="112" t="s">
        <v>3689</v>
      </c>
      <c r="F1821" s="7"/>
      <c r="G1821" s="7"/>
      <c r="H1821" s="7">
        <f>IF('Раздел 2.1.2.1'!P49&gt;=SUM('Раздел 2.1.2.1'!BJ49:BM49),0,1)</f>
        <v>0</v>
      </c>
    </row>
    <row r="1822" spans="1:8" x14ac:dyDescent="0.2">
      <c r="A1822" s="6">
        <f t="shared" si="26"/>
        <v>609562</v>
      </c>
      <c r="B1822" s="6">
        <v>8</v>
      </c>
      <c r="C1822" s="112">
        <v>22</v>
      </c>
      <c r="D1822" s="7">
        <v>928</v>
      </c>
      <c r="E1822" s="112" t="s">
        <v>3690</v>
      </c>
      <c r="F1822" s="7"/>
      <c r="G1822" s="7"/>
      <c r="H1822" s="7">
        <f>IF('Раздел 2.1.2.1'!P50&gt;=SUM('Раздел 2.1.2.1'!BJ50:BM50),0,1)</f>
        <v>0</v>
      </c>
    </row>
    <row r="1823" spans="1:8" x14ac:dyDescent="0.2">
      <c r="A1823" s="6">
        <f t="shared" si="26"/>
        <v>609562</v>
      </c>
      <c r="B1823" s="6">
        <v>8</v>
      </c>
      <c r="C1823" s="112">
        <v>22</v>
      </c>
      <c r="D1823" s="7">
        <v>929</v>
      </c>
      <c r="E1823" s="112" t="s">
        <v>3691</v>
      </c>
      <c r="F1823" s="7"/>
      <c r="G1823" s="7"/>
      <c r="H1823" s="7">
        <f>IF('Раздел 2.1.2.1'!P51&gt;=SUM('Раздел 2.1.2.1'!BJ51:BM51),0,1)</f>
        <v>0</v>
      </c>
    </row>
    <row r="1824" spans="1:8" x14ac:dyDescent="0.2">
      <c r="A1824" s="6">
        <f t="shared" si="26"/>
        <v>609562</v>
      </c>
      <c r="B1824" s="6">
        <v>8</v>
      </c>
      <c r="C1824" s="112">
        <v>22</v>
      </c>
      <c r="D1824" s="7">
        <v>930</v>
      </c>
      <c r="E1824" s="112" t="s">
        <v>3692</v>
      </c>
      <c r="F1824" s="7"/>
      <c r="G1824" s="7"/>
      <c r="H1824" s="7">
        <f>IF('Раздел 2.1.2.1'!P52&gt;=SUM('Раздел 2.1.2.1'!BJ52:BM52),0,1)</f>
        <v>0</v>
      </c>
    </row>
    <row r="1825" spans="1:8" x14ac:dyDescent="0.2">
      <c r="A1825" s="6">
        <f t="shared" si="26"/>
        <v>609562</v>
      </c>
      <c r="B1825" s="6">
        <v>8</v>
      </c>
      <c r="C1825" s="113">
        <v>22</v>
      </c>
      <c r="D1825" s="7">
        <v>931</v>
      </c>
      <c r="E1825" s="113" t="s">
        <v>3693</v>
      </c>
      <c r="F1825" s="109"/>
      <c r="G1825" s="109"/>
      <c r="H1825" s="109">
        <f>IF('Раздел 2.1.2.1'!P53&gt;=SUM('Раздел 2.1.2.1'!BJ53:BM53),0,1)</f>
        <v>0</v>
      </c>
    </row>
    <row r="1826" spans="1:8" x14ac:dyDescent="0.2">
      <c r="A1826" s="6">
        <f t="shared" si="26"/>
        <v>609562</v>
      </c>
      <c r="B1826" s="6">
        <v>8</v>
      </c>
      <c r="C1826" s="112">
        <v>23</v>
      </c>
      <c r="D1826" s="7">
        <v>932</v>
      </c>
      <c r="E1826" s="112" t="s">
        <v>3694</v>
      </c>
      <c r="F1826" s="7"/>
      <c r="G1826" s="7"/>
      <c r="H1826" s="7">
        <f>IF('Раздел 2.1.2.1'!BI21&gt;=SUM('Раздел 2.1.2.1'!BJ21:BK21),0,1)</f>
        <v>0</v>
      </c>
    </row>
    <row r="1827" spans="1:8" x14ac:dyDescent="0.2">
      <c r="A1827" s="6">
        <f t="shared" si="26"/>
        <v>609562</v>
      </c>
      <c r="B1827" s="6">
        <v>8</v>
      </c>
      <c r="C1827" s="112">
        <v>23</v>
      </c>
      <c r="D1827" s="7">
        <v>933</v>
      </c>
      <c r="E1827" s="112" t="s">
        <v>4509</v>
      </c>
      <c r="F1827" s="7"/>
      <c r="G1827" s="7"/>
      <c r="H1827" s="7">
        <f>IF('Раздел 2.1.2.1'!BI22&gt;=SUM('Раздел 2.1.2.1'!BJ22:BK22),0,1)</f>
        <v>0</v>
      </c>
    </row>
    <row r="1828" spans="1:8" x14ac:dyDescent="0.2">
      <c r="A1828" s="6">
        <f t="shared" si="26"/>
        <v>609562</v>
      </c>
      <c r="B1828" s="6">
        <v>8</v>
      </c>
      <c r="C1828" s="112">
        <v>23</v>
      </c>
      <c r="D1828" s="7">
        <v>934</v>
      </c>
      <c r="E1828" s="112" t="s">
        <v>5322</v>
      </c>
      <c r="F1828" s="7"/>
      <c r="G1828" s="7"/>
      <c r="H1828" s="7">
        <f>IF('Раздел 2.1.2.1'!BI23&gt;=SUM('Раздел 2.1.2.1'!BJ23:BK23),0,1)</f>
        <v>0</v>
      </c>
    </row>
    <row r="1829" spans="1:8" x14ac:dyDescent="0.2">
      <c r="A1829" s="6">
        <f t="shared" si="26"/>
        <v>609562</v>
      </c>
      <c r="B1829" s="6">
        <v>8</v>
      </c>
      <c r="C1829" s="112">
        <v>23</v>
      </c>
      <c r="D1829" s="7">
        <v>935</v>
      </c>
      <c r="E1829" s="112" t="s">
        <v>5323</v>
      </c>
      <c r="F1829" s="7"/>
      <c r="G1829" s="7"/>
      <c r="H1829" s="7">
        <f>IF('Раздел 2.1.2.1'!BI24&gt;=SUM('Раздел 2.1.2.1'!BJ24:BK24),0,1)</f>
        <v>0</v>
      </c>
    </row>
    <row r="1830" spans="1:8" x14ac:dyDescent="0.2">
      <c r="A1830" s="6">
        <f t="shared" si="26"/>
        <v>609562</v>
      </c>
      <c r="B1830" s="6">
        <v>8</v>
      </c>
      <c r="C1830" s="112">
        <v>23</v>
      </c>
      <c r="D1830" s="7">
        <v>936</v>
      </c>
      <c r="E1830" s="112" t="s">
        <v>5324</v>
      </c>
      <c r="F1830" s="7"/>
      <c r="G1830" s="7"/>
      <c r="H1830" s="7">
        <f>IF('Раздел 2.1.2.1'!BI25&gt;=SUM('Раздел 2.1.2.1'!BJ25:BK25),0,1)</f>
        <v>0</v>
      </c>
    </row>
    <row r="1831" spans="1:8" x14ac:dyDescent="0.2">
      <c r="A1831" s="6">
        <f t="shared" si="26"/>
        <v>609562</v>
      </c>
      <c r="B1831" s="6">
        <v>8</v>
      </c>
      <c r="C1831" s="112">
        <v>23</v>
      </c>
      <c r="D1831" s="7">
        <v>937</v>
      </c>
      <c r="E1831" s="112" t="s">
        <v>4511</v>
      </c>
      <c r="F1831" s="7"/>
      <c r="G1831" s="7"/>
      <c r="H1831" s="7">
        <f>IF('Раздел 2.1.2.1'!BI26&gt;=SUM('Раздел 2.1.2.1'!BJ26:BK26),0,1)</f>
        <v>0</v>
      </c>
    </row>
    <row r="1832" spans="1:8" x14ac:dyDescent="0.2">
      <c r="A1832" s="6">
        <f t="shared" si="26"/>
        <v>609562</v>
      </c>
      <c r="B1832" s="6">
        <v>8</v>
      </c>
      <c r="C1832" s="112">
        <v>23</v>
      </c>
      <c r="D1832" s="7">
        <v>938</v>
      </c>
      <c r="E1832" s="112" t="s">
        <v>4512</v>
      </c>
      <c r="F1832" s="7"/>
      <c r="G1832" s="7"/>
      <c r="H1832" s="7">
        <f>IF('Раздел 2.1.2.1'!BI27&gt;=SUM('Раздел 2.1.2.1'!BJ27:BK27),0,1)</f>
        <v>0</v>
      </c>
    </row>
    <row r="1833" spans="1:8" x14ac:dyDescent="0.2">
      <c r="A1833" s="6">
        <f t="shared" si="26"/>
        <v>609562</v>
      </c>
      <c r="B1833" s="6">
        <v>8</v>
      </c>
      <c r="C1833" s="112">
        <v>23</v>
      </c>
      <c r="D1833" s="7">
        <v>939</v>
      </c>
      <c r="E1833" s="112" t="s">
        <v>4513</v>
      </c>
      <c r="F1833" s="7"/>
      <c r="G1833" s="7"/>
      <c r="H1833" s="7">
        <f>IF('Раздел 2.1.2.1'!BI28&gt;=SUM('Раздел 2.1.2.1'!BJ28:BK28),0,1)</f>
        <v>0</v>
      </c>
    </row>
    <row r="1834" spans="1:8" x14ac:dyDescent="0.2">
      <c r="A1834" s="6">
        <f t="shared" si="26"/>
        <v>609562</v>
      </c>
      <c r="B1834" s="6">
        <v>8</v>
      </c>
      <c r="C1834" s="112">
        <v>23</v>
      </c>
      <c r="D1834" s="7">
        <v>940</v>
      </c>
      <c r="E1834" s="112" t="s">
        <v>4514</v>
      </c>
      <c r="F1834" s="7"/>
      <c r="G1834" s="7"/>
      <c r="H1834" s="7">
        <f>IF('Раздел 2.1.2.1'!BI29&gt;=SUM('Раздел 2.1.2.1'!BJ29:BK29),0,1)</f>
        <v>0</v>
      </c>
    </row>
    <row r="1835" spans="1:8" x14ac:dyDescent="0.2">
      <c r="A1835" s="6">
        <f t="shared" si="26"/>
        <v>609562</v>
      </c>
      <c r="B1835" s="6">
        <v>8</v>
      </c>
      <c r="C1835" s="112">
        <v>23</v>
      </c>
      <c r="D1835" s="7">
        <v>941</v>
      </c>
      <c r="E1835" s="112" t="s">
        <v>4515</v>
      </c>
      <c r="F1835" s="7"/>
      <c r="G1835" s="7"/>
      <c r="H1835" s="7">
        <f>IF('Раздел 2.1.2.1'!BI30&gt;=SUM('Раздел 2.1.2.1'!BJ30:BK30),0,1)</f>
        <v>0</v>
      </c>
    </row>
    <row r="1836" spans="1:8" x14ac:dyDescent="0.2">
      <c r="A1836" s="6">
        <f t="shared" si="26"/>
        <v>609562</v>
      </c>
      <c r="B1836" s="6">
        <v>8</v>
      </c>
      <c r="C1836" s="112">
        <v>23</v>
      </c>
      <c r="D1836" s="7">
        <v>942</v>
      </c>
      <c r="E1836" s="112" t="s">
        <v>4516</v>
      </c>
      <c r="F1836" s="7"/>
      <c r="G1836" s="7"/>
      <c r="H1836" s="7">
        <f>IF('Раздел 2.1.2.1'!BI31&gt;=SUM('Раздел 2.1.2.1'!BJ31:BK31),0,1)</f>
        <v>0</v>
      </c>
    </row>
    <row r="1837" spans="1:8" x14ac:dyDescent="0.2">
      <c r="A1837" s="6">
        <f t="shared" si="26"/>
        <v>609562</v>
      </c>
      <c r="B1837" s="6">
        <v>8</v>
      </c>
      <c r="C1837" s="112">
        <v>23</v>
      </c>
      <c r="D1837" s="7">
        <v>943</v>
      </c>
      <c r="E1837" s="112" t="s">
        <v>4517</v>
      </c>
      <c r="F1837" s="7"/>
      <c r="G1837" s="7"/>
      <c r="H1837" s="7">
        <f>IF('Раздел 2.1.2.1'!BI32&gt;=SUM('Раздел 2.1.2.1'!BJ32:BK32),0,1)</f>
        <v>0</v>
      </c>
    </row>
    <row r="1838" spans="1:8" x14ac:dyDescent="0.2">
      <c r="A1838" s="6">
        <f t="shared" si="26"/>
        <v>609562</v>
      </c>
      <c r="B1838" s="6">
        <v>8</v>
      </c>
      <c r="C1838" s="112">
        <v>23</v>
      </c>
      <c r="D1838" s="7">
        <v>944</v>
      </c>
      <c r="E1838" s="112" t="s">
        <v>4518</v>
      </c>
      <c r="F1838" s="7"/>
      <c r="G1838" s="7"/>
      <c r="H1838" s="7">
        <f>IF('Раздел 2.1.2.1'!BI33&gt;=SUM('Раздел 2.1.2.1'!BJ33:BK33),0,1)</f>
        <v>0</v>
      </c>
    </row>
    <row r="1839" spans="1:8" x14ac:dyDescent="0.2">
      <c r="A1839" s="6">
        <f t="shared" si="26"/>
        <v>609562</v>
      </c>
      <c r="B1839" s="6">
        <v>8</v>
      </c>
      <c r="C1839" s="112">
        <v>23</v>
      </c>
      <c r="D1839" s="7">
        <v>945</v>
      </c>
      <c r="E1839" s="112" t="s">
        <v>4519</v>
      </c>
      <c r="F1839" s="7"/>
      <c r="G1839" s="7"/>
      <c r="H1839" s="7">
        <f>IF('Раздел 2.1.2.1'!BI34&gt;=SUM('Раздел 2.1.2.1'!BJ34:BK34),0,1)</f>
        <v>0</v>
      </c>
    </row>
    <row r="1840" spans="1:8" x14ac:dyDescent="0.2">
      <c r="A1840" s="6">
        <f t="shared" si="26"/>
        <v>609562</v>
      </c>
      <c r="B1840" s="6">
        <v>8</v>
      </c>
      <c r="C1840" s="112">
        <v>23</v>
      </c>
      <c r="D1840" s="7">
        <v>946</v>
      </c>
      <c r="E1840" s="112" t="s">
        <v>4520</v>
      </c>
      <c r="F1840" s="7"/>
      <c r="G1840" s="7"/>
      <c r="H1840" s="7">
        <f>IF('Раздел 2.1.2.1'!BI35&gt;=SUM('Раздел 2.1.2.1'!BJ35:BK35),0,1)</f>
        <v>0</v>
      </c>
    </row>
    <row r="1841" spans="1:8" x14ac:dyDescent="0.2">
      <c r="A1841" s="6">
        <f t="shared" si="26"/>
        <v>609562</v>
      </c>
      <c r="B1841" s="6">
        <v>8</v>
      </c>
      <c r="C1841" s="112">
        <v>23</v>
      </c>
      <c r="D1841" s="7">
        <v>947</v>
      </c>
      <c r="E1841" s="112" t="s">
        <v>4521</v>
      </c>
      <c r="F1841" s="7"/>
      <c r="G1841" s="7"/>
      <c r="H1841" s="7">
        <f>IF('Раздел 2.1.2.1'!BI36&gt;=SUM('Раздел 2.1.2.1'!BJ36:BK36),0,1)</f>
        <v>0</v>
      </c>
    </row>
    <row r="1842" spans="1:8" x14ac:dyDescent="0.2">
      <c r="A1842" s="6">
        <f t="shared" si="26"/>
        <v>609562</v>
      </c>
      <c r="B1842" s="6">
        <v>8</v>
      </c>
      <c r="C1842" s="112">
        <v>23</v>
      </c>
      <c r="D1842" s="7">
        <v>948</v>
      </c>
      <c r="E1842" s="112" t="s">
        <v>4522</v>
      </c>
      <c r="F1842" s="7"/>
      <c r="G1842" s="7"/>
      <c r="H1842" s="7">
        <f>IF('Раздел 2.1.2.1'!BI37&gt;=SUM('Раздел 2.1.2.1'!BJ37:BK37),0,1)</f>
        <v>0</v>
      </c>
    </row>
    <row r="1843" spans="1:8" x14ac:dyDescent="0.2">
      <c r="A1843" s="6">
        <f t="shared" si="26"/>
        <v>609562</v>
      </c>
      <c r="B1843" s="6">
        <v>8</v>
      </c>
      <c r="C1843" s="112">
        <v>23</v>
      </c>
      <c r="D1843" s="7">
        <v>949</v>
      </c>
      <c r="E1843" s="112" t="s">
        <v>4523</v>
      </c>
      <c r="F1843" s="7"/>
      <c r="G1843" s="7"/>
      <c r="H1843" s="7">
        <f>IF('Раздел 2.1.2.1'!BI38&gt;=SUM('Раздел 2.1.2.1'!BJ38:BK38),0,1)</f>
        <v>0</v>
      </c>
    </row>
    <row r="1844" spans="1:8" x14ac:dyDescent="0.2">
      <c r="A1844" s="6">
        <f t="shared" si="26"/>
        <v>609562</v>
      </c>
      <c r="B1844" s="6">
        <v>8</v>
      </c>
      <c r="C1844" s="112">
        <v>23</v>
      </c>
      <c r="D1844" s="7">
        <v>950</v>
      </c>
      <c r="E1844" s="112" t="s">
        <v>4524</v>
      </c>
      <c r="F1844" s="7"/>
      <c r="G1844" s="7"/>
      <c r="H1844" s="7">
        <f>IF('Раздел 2.1.2.1'!BI39&gt;=SUM('Раздел 2.1.2.1'!BJ39:BK39),0,1)</f>
        <v>0</v>
      </c>
    </row>
    <row r="1845" spans="1:8" x14ac:dyDescent="0.2">
      <c r="A1845" s="6">
        <f t="shared" si="26"/>
        <v>609562</v>
      </c>
      <c r="B1845" s="6">
        <v>8</v>
      </c>
      <c r="C1845" s="112">
        <v>23</v>
      </c>
      <c r="D1845" s="7">
        <v>951</v>
      </c>
      <c r="E1845" s="112" t="s">
        <v>4525</v>
      </c>
      <c r="F1845" s="7"/>
      <c r="G1845" s="7"/>
      <c r="H1845" s="7">
        <f>IF('Раздел 2.1.2.1'!BI40&gt;=SUM('Раздел 2.1.2.1'!BJ40:BK40),0,1)</f>
        <v>0</v>
      </c>
    </row>
    <row r="1846" spans="1:8" x14ac:dyDescent="0.2">
      <c r="A1846" s="6">
        <f t="shared" si="26"/>
        <v>609562</v>
      </c>
      <c r="B1846" s="6">
        <v>8</v>
      </c>
      <c r="C1846" s="112">
        <v>23</v>
      </c>
      <c r="D1846" s="7">
        <v>952</v>
      </c>
      <c r="E1846" s="112" t="s">
        <v>4526</v>
      </c>
      <c r="F1846" s="7"/>
      <c r="G1846" s="7"/>
      <c r="H1846" s="7">
        <f>IF('Раздел 2.1.2.1'!BI41&gt;=SUM('Раздел 2.1.2.1'!BJ41:BK41),0,1)</f>
        <v>0</v>
      </c>
    </row>
    <row r="1847" spans="1:8" x14ac:dyDescent="0.2">
      <c r="A1847" s="6">
        <f t="shared" si="26"/>
        <v>609562</v>
      </c>
      <c r="B1847" s="6">
        <v>8</v>
      </c>
      <c r="C1847" s="112">
        <v>23</v>
      </c>
      <c r="D1847" s="7">
        <v>953</v>
      </c>
      <c r="E1847" s="112" t="s">
        <v>5345</v>
      </c>
      <c r="F1847" s="7"/>
      <c r="G1847" s="7"/>
      <c r="H1847" s="7">
        <f>IF('Раздел 2.1.2.1'!BI42&gt;=SUM('Раздел 2.1.2.1'!BJ42:BK42),0,1)</f>
        <v>0</v>
      </c>
    </row>
    <row r="1848" spans="1:8" x14ac:dyDescent="0.2">
      <c r="A1848" s="6">
        <f t="shared" si="26"/>
        <v>609562</v>
      </c>
      <c r="B1848" s="6">
        <v>8</v>
      </c>
      <c r="C1848" s="112">
        <v>23</v>
      </c>
      <c r="D1848" s="7">
        <v>954</v>
      </c>
      <c r="E1848" s="112" t="s">
        <v>5346</v>
      </c>
      <c r="F1848" s="7"/>
      <c r="G1848" s="7"/>
      <c r="H1848" s="7">
        <f>IF('Раздел 2.1.2.1'!BI43&gt;=SUM('Раздел 2.1.2.1'!BJ43:BK43),0,1)</f>
        <v>0</v>
      </c>
    </row>
    <row r="1849" spans="1:8" x14ac:dyDescent="0.2">
      <c r="A1849" s="6">
        <f t="shared" si="26"/>
        <v>609562</v>
      </c>
      <c r="B1849" s="6">
        <v>8</v>
      </c>
      <c r="C1849" s="112">
        <v>23</v>
      </c>
      <c r="D1849" s="7">
        <v>955</v>
      </c>
      <c r="E1849" s="112" t="s">
        <v>5347</v>
      </c>
      <c r="F1849" s="7"/>
      <c r="G1849" s="7"/>
      <c r="H1849" s="7">
        <f>IF('Раздел 2.1.2.1'!BI44&gt;=SUM('Раздел 2.1.2.1'!BJ44:BK44),0,1)</f>
        <v>0</v>
      </c>
    </row>
    <row r="1850" spans="1:8" x14ac:dyDescent="0.2">
      <c r="A1850" s="6">
        <f t="shared" si="26"/>
        <v>609562</v>
      </c>
      <c r="B1850" s="6">
        <v>8</v>
      </c>
      <c r="C1850" s="112">
        <v>23</v>
      </c>
      <c r="D1850" s="7">
        <v>956</v>
      </c>
      <c r="E1850" s="112" t="s">
        <v>5348</v>
      </c>
      <c r="F1850" s="7"/>
      <c r="G1850" s="7"/>
      <c r="H1850" s="7">
        <f>IF('Раздел 2.1.2.1'!BI45&gt;=SUM('Раздел 2.1.2.1'!BJ45:BK45),0,1)</f>
        <v>0</v>
      </c>
    </row>
    <row r="1851" spans="1:8" x14ac:dyDescent="0.2">
      <c r="A1851" s="6">
        <f t="shared" si="26"/>
        <v>609562</v>
      </c>
      <c r="B1851" s="6">
        <v>8</v>
      </c>
      <c r="C1851" s="112">
        <v>23</v>
      </c>
      <c r="D1851" s="7">
        <v>957</v>
      </c>
      <c r="E1851" s="112" t="s">
        <v>5349</v>
      </c>
      <c r="F1851" s="7"/>
      <c r="G1851" s="7"/>
      <c r="H1851" s="7">
        <f>IF('Раздел 2.1.2.1'!BI46&gt;=SUM('Раздел 2.1.2.1'!BJ46:BK46),0,1)</f>
        <v>0</v>
      </c>
    </row>
    <row r="1852" spans="1:8" x14ac:dyDescent="0.2">
      <c r="A1852" s="6">
        <f t="shared" si="26"/>
        <v>609562</v>
      </c>
      <c r="B1852" s="6">
        <v>8</v>
      </c>
      <c r="C1852" s="112">
        <v>23</v>
      </c>
      <c r="D1852" s="7">
        <v>958</v>
      </c>
      <c r="E1852" s="112" t="s">
        <v>5350</v>
      </c>
      <c r="F1852" s="7"/>
      <c r="G1852" s="7"/>
      <c r="H1852" s="7">
        <f>IF('Раздел 2.1.2.1'!BI47&gt;=SUM('Раздел 2.1.2.1'!BJ47:BK47),0,1)</f>
        <v>0</v>
      </c>
    </row>
    <row r="1853" spans="1:8" x14ac:dyDescent="0.2">
      <c r="A1853" s="6">
        <f t="shared" si="26"/>
        <v>609562</v>
      </c>
      <c r="B1853" s="6">
        <v>8</v>
      </c>
      <c r="C1853" s="112">
        <v>23</v>
      </c>
      <c r="D1853" s="7">
        <v>959</v>
      </c>
      <c r="E1853" s="112" t="s">
        <v>5351</v>
      </c>
      <c r="F1853" s="7"/>
      <c r="G1853" s="7"/>
      <c r="H1853" s="7">
        <f>IF('Раздел 2.1.2.1'!BI48&gt;=SUM('Раздел 2.1.2.1'!BJ48:BK48),0,1)</f>
        <v>0</v>
      </c>
    </row>
    <row r="1854" spans="1:8" x14ac:dyDescent="0.2">
      <c r="A1854" s="6">
        <f t="shared" si="26"/>
        <v>609562</v>
      </c>
      <c r="B1854" s="6">
        <v>8</v>
      </c>
      <c r="C1854" s="112">
        <v>23</v>
      </c>
      <c r="D1854" s="7">
        <v>960</v>
      </c>
      <c r="E1854" s="112" t="s">
        <v>6143</v>
      </c>
      <c r="F1854" s="7"/>
      <c r="G1854" s="7"/>
      <c r="H1854" s="7">
        <f>IF('Раздел 2.1.2.1'!BI49&gt;=SUM('Раздел 2.1.2.1'!BJ49:BK49),0,1)</f>
        <v>0</v>
      </c>
    </row>
    <row r="1855" spans="1:8" x14ac:dyDescent="0.2">
      <c r="A1855" s="6">
        <f t="shared" si="26"/>
        <v>609562</v>
      </c>
      <c r="B1855" s="6">
        <v>8</v>
      </c>
      <c r="C1855" s="112">
        <v>23</v>
      </c>
      <c r="D1855" s="7">
        <v>961</v>
      </c>
      <c r="E1855" s="112" t="s">
        <v>6144</v>
      </c>
      <c r="F1855" s="7"/>
      <c r="G1855" s="7"/>
      <c r="H1855" s="7">
        <f>IF('Раздел 2.1.2.1'!BI50&gt;=SUM('Раздел 2.1.2.1'!BJ50:BK50),0,1)</f>
        <v>0</v>
      </c>
    </row>
    <row r="1856" spans="1:8" x14ac:dyDescent="0.2">
      <c r="A1856" s="6">
        <f t="shared" si="26"/>
        <v>609562</v>
      </c>
      <c r="B1856" s="6">
        <v>8</v>
      </c>
      <c r="C1856" s="112">
        <v>23</v>
      </c>
      <c r="D1856" s="7">
        <v>962</v>
      </c>
      <c r="E1856" s="112" t="s">
        <v>6145</v>
      </c>
      <c r="F1856" s="7"/>
      <c r="G1856" s="7"/>
      <c r="H1856" s="7">
        <f>IF('Раздел 2.1.2.1'!BI51&gt;=SUM('Раздел 2.1.2.1'!BJ51:BK51),0,1)</f>
        <v>0</v>
      </c>
    </row>
    <row r="1857" spans="1:8" x14ac:dyDescent="0.2">
      <c r="A1857" s="6">
        <f t="shared" si="26"/>
        <v>609562</v>
      </c>
      <c r="B1857" s="6">
        <v>8</v>
      </c>
      <c r="C1857" s="112">
        <v>23</v>
      </c>
      <c r="D1857" s="7">
        <v>963</v>
      </c>
      <c r="E1857" s="112" t="s">
        <v>6146</v>
      </c>
      <c r="F1857" s="7"/>
      <c r="G1857" s="7"/>
      <c r="H1857" s="7">
        <f>IF('Раздел 2.1.2.1'!BI52&gt;=SUM('Раздел 2.1.2.1'!BJ52:BK52),0,1)</f>
        <v>0</v>
      </c>
    </row>
    <row r="1858" spans="1:8" x14ac:dyDescent="0.2">
      <c r="A1858" s="6">
        <f t="shared" si="26"/>
        <v>609562</v>
      </c>
      <c r="B1858" s="109">
        <v>8</v>
      </c>
      <c r="C1858" s="113">
        <v>23</v>
      </c>
      <c r="D1858" s="109">
        <v>964</v>
      </c>
      <c r="E1858" s="113" t="s">
        <v>6147</v>
      </c>
      <c r="F1858" s="109"/>
      <c r="G1858" s="109"/>
      <c r="H1858" s="109">
        <f>IF('Раздел 2.1.2.1'!BI53&gt;=SUM('Раздел 2.1.2.1'!BJ53:BK53),0,1)</f>
        <v>0</v>
      </c>
    </row>
    <row r="1859" spans="1:8" x14ac:dyDescent="0.2">
      <c r="A1859" s="107">
        <f t="shared" si="25"/>
        <v>609562</v>
      </c>
      <c r="B1859" s="107">
        <v>9</v>
      </c>
      <c r="C1859" s="107">
        <v>0</v>
      </c>
      <c r="D1859" s="107">
        <v>0</v>
      </c>
      <c r="E1859" s="107" t="str">
        <f>CONCATENATE("Количество ошибок в разделе 2.1.2.2: ",H1859)</f>
        <v>Количество ошибок в разделе 2.1.2.2: 0</v>
      </c>
      <c r="F1859" s="107"/>
      <c r="G1859" s="107"/>
      <c r="H1859" s="107">
        <f>SUM(H1860:H2823)</f>
        <v>0</v>
      </c>
    </row>
    <row r="1860" spans="1:8" x14ac:dyDescent="0.2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11444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 x14ac:dyDescent="0.2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3069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 x14ac:dyDescent="0.2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3070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 x14ac:dyDescent="0.2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3071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 x14ac:dyDescent="0.2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3072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 x14ac:dyDescent="0.2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3073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 x14ac:dyDescent="0.2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3074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 x14ac:dyDescent="0.2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3075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 x14ac:dyDescent="0.2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2295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 x14ac:dyDescent="0.2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2296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 x14ac:dyDescent="0.2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2297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 x14ac:dyDescent="0.2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2298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 x14ac:dyDescent="0.2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2299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 x14ac:dyDescent="0.2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2300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 x14ac:dyDescent="0.2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2301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 x14ac:dyDescent="0.2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2302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 x14ac:dyDescent="0.2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2303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 x14ac:dyDescent="0.2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2304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 x14ac:dyDescent="0.2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2305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 x14ac:dyDescent="0.2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2306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 x14ac:dyDescent="0.2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2307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 x14ac:dyDescent="0.2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3099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 x14ac:dyDescent="0.2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1548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 x14ac:dyDescent="0.2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1549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 x14ac:dyDescent="0.2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2308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 x14ac:dyDescent="0.2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2309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 x14ac:dyDescent="0.2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2310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 x14ac:dyDescent="0.2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2311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 x14ac:dyDescent="0.2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2312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 x14ac:dyDescent="0.2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2313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 x14ac:dyDescent="0.2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2314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 x14ac:dyDescent="0.2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2315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 x14ac:dyDescent="0.2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2316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 x14ac:dyDescent="0.2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2317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 x14ac:dyDescent="0.2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2318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 x14ac:dyDescent="0.2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2319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 x14ac:dyDescent="0.2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2320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 x14ac:dyDescent="0.2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2321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 x14ac:dyDescent="0.2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1579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 x14ac:dyDescent="0.2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2330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 x14ac:dyDescent="0.2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2331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 x14ac:dyDescent="0.2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839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 x14ac:dyDescent="0.2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840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 x14ac:dyDescent="0.2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841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 x14ac:dyDescent="0.2">
      <c r="A1904" s="6">
        <f t="shared" si="27"/>
        <v>609562</v>
      </c>
      <c r="B1904" s="6">
        <v>9</v>
      </c>
      <c r="C1904" s="109">
        <v>1</v>
      </c>
      <c r="D1904" s="109">
        <v>45</v>
      </c>
      <c r="E1904" s="109" t="s">
        <v>842</v>
      </c>
      <c r="F1904" s="109"/>
      <c r="G1904" s="109"/>
      <c r="H1904" s="109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 x14ac:dyDescent="0.2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12966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 x14ac:dyDescent="0.2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1580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 x14ac:dyDescent="0.2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1581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 x14ac:dyDescent="0.2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1582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 x14ac:dyDescent="0.2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1583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 x14ac:dyDescent="0.2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1584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 x14ac:dyDescent="0.2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1585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 x14ac:dyDescent="0.2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2343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 x14ac:dyDescent="0.2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2344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 x14ac:dyDescent="0.2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2345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 x14ac:dyDescent="0.2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3145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 x14ac:dyDescent="0.2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2353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 x14ac:dyDescent="0.2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2354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 x14ac:dyDescent="0.2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2355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 x14ac:dyDescent="0.2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2356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 x14ac:dyDescent="0.2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2357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 x14ac:dyDescent="0.2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2358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 x14ac:dyDescent="0.2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2359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 x14ac:dyDescent="0.2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2360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 x14ac:dyDescent="0.2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2361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 x14ac:dyDescent="0.2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2362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 x14ac:dyDescent="0.2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1619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 x14ac:dyDescent="0.2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1620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 x14ac:dyDescent="0.2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1621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 x14ac:dyDescent="0.2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1622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 x14ac:dyDescent="0.2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889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 x14ac:dyDescent="0.2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890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 x14ac:dyDescent="0.2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891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 x14ac:dyDescent="0.2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145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 x14ac:dyDescent="0.2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146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 x14ac:dyDescent="0.2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147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 x14ac:dyDescent="0.2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148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 x14ac:dyDescent="0.2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149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 x14ac:dyDescent="0.2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150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 x14ac:dyDescent="0.2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151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 x14ac:dyDescent="0.2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152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 x14ac:dyDescent="0.2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153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 x14ac:dyDescent="0.2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154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 x14ac:dyDescent="0.2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155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 x14ac:dyDescent="0.2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156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 x14ac:dyDescent="0.2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157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 x14ac:dyDescent="0.2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158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 x14ac:dyDescent="0.2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1653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 x14ac:dyDescent="0.2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1654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 x14ac:dyDescent="0.2">
      <c r="A1949" s="6">
        <f t="shared" si="27"/>
        <v>609562</v>
      </c>
      <c r="B1949" s="6">
        <v>9</v>
      </c>
      <c r="C1949" s="109">
        <v>2</v>
      </c>
      <c r="D1949" s="109">
        <v>90</v>
      </c>
      <c r="E1949" s="109" t="s">
        <v>2400</v>
      </c>
      <c r="F1949" s="109"/>
      <c r="G1949" s="109"/>
      <c r="H1949" s="109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 x14ac:dyDescent="0.2">
      <c r="A1950" s="6">
        <f t="shared" si="27"/>
        <v>609562</v>
      </c>
      <c r="B1950" s="6">
        <v>9</v>
      </c>
      <c r="C1950" s="112">
        <v>3</v>
      </c>
      <c r="D1950" s="6">
        <v>91</v>
      </c>
      <c r="E1950" s="112" t="s">
        <v>13746</v>
      </c>
      <c r="H1950" s="6">
        <f>IF('Раздел 2.1.2.2'!P21=SUM('Раздел 2.1.2.2'!Q21:BH21),0,1)</f>
        <v>0</v>
      </c>
    </row>
    <row r="1951" spans="1:8" x14ac:dyDescent="0.2">
      <c r="A1951" s="6">
        <f t="shared" si="27"/>
        <v>609562</v>
      </c>
      <c r="B1951" s="6">
        <v>9</v>
      </c>
      <c r="C1951" s="112">
        <v>3</v>
      </c>
      <c r="D1951" s="6">
        <v>92</v>
      </c>
      <c r="E1951" s="112" t="s">
        <v>13747</v>
      </c>
      <c r="H1951" s="6">
        <f>IF('Раздел 2.1.2.2'!P22=SUM('Раздел 2.1.2.2'!Q22:BH22),0,1)</f>
        <v>0</v>
      </c>
    </row>
    <row r="1952" spans="1:8" x14ac:dyDescent="0.2">
      <c r="A1952" s="6">
        <f t="shared" si="27"/>
        <v>609562</v>
      </c>
      <c r="B1952" s="6">
        <v>9</v>
      </c>
      <c r="C1952" s="112">
        <v>3</v>
      </c>
      <c r="D1952" s="6">
        <v>93</v>
      </c>
      <c r="E1952" s="112" t="s">
        <v>12423</v>
      </c>
      <c r="H1952" s="6">
        <f>IF('Раздел 2.1.2.2'!P23=SUM('Раздел 2.1.2.2'!Q23:BH23),0,1)</f>
        <v>0</v>
      </c>
    </row>
    <row r="1953" spans="1:8" x14ac:dyDescent="0.2">
      <c r="A1953" s="6">
        <f t="shared" si="27"/>
        <v>609562</v>
      </c>
      <c r="B1953" s="6">
        <v>9</v>
      </c>
      <c r="C1953" s="112">
        <v>3</v>
      </c>
      <c r="D1953" s="6">
        <v>94</v>
      </c>
      <c r="E1953" s="112" t="s">
        <v>12434</v>
      </c>
      <c r="H1953" s="6">
        <f>IF('Раздел 2.1.2.2'!P24=SUM('Раздел 2.1.2.2'!Q24:BH24),0,1)</f>
        <v>0</v>
      </c>
    </row>
    <row r="1954" spans="1:8" x14ac:dyDescent="0.2">
      <c r="A1954" s="6">
        <f t="shared" si="27"/>
        <v>609562</v>
      </c>
      <c r="B1954" s="6">
        <v>9</v>
      </c>
      <c r="C1954" s="112">
        <v>3</v>
      </c>
      <c r="D1954" s="6">
        <v>95</v>
      </c>
      <c r="E1954" s="112" t="s">
        <v>12435</v>
      </c>
      <c r="H1954" s="6">
        <f>IF('Раздел 2.1.2.2'!P25=SUM('Раздел 2.1.2.2'!Q25:BH25),0,1)</f>
        <v>0</v>
      </c>
    </row>
    <row r="1955" spans="1:8" x14ac:dyDescent="0.2">
      <c r="A1955" s="6">
        <f t="shared" si="27"/>
        <v>609562</v>
      </c>
      <c r="B1955" s="6">
        <v>9</v>
      </c>
      <c r="C1955" s="112">
        <v>3</v>
      </c>
      <c r="D1955" s="6">
        <v>96</v>
      </c>
      <c r="E1955" s="112" t="s">
        <v>12436</v>
      </c>
      <c r="H1955" s="6">
        <f>IF('Раздел 2.1.2.2'!P26=SUM('Раздел 2.1.2.2'!Q26:BH26),0,1)</f>
        <v>0</v>
      </c>
    </row>
    <row r="1956" spans="1:8" x14ac:dyDescent="0.2">
      <c r="A1956" s="6">
        <f t="shared" si="27"/>
        <v>609562</v>
      </c>
      <c r="B1956" s="6">
        <v>9</v>
      </c>
      <c r="C1956" s="112">
        <v>3</v>
      </c>
      <c r="D1956" s="6">
        <v>97</v>
      </c>
      <c r="E1956" s="112" t="s">
        <v>12437</v>
      </c>
      <c r="H1956" s="6">
        <f>IF('Раздел 2.1.2.2'!P27=SUM('Раздел 2.1.2.2'!Q27:BH27),0,1)</f>
        <v>0</v>
      </c>
    </row>
    <row r="1957" spans="1:8" x14ac:dyDescent="0.2">
      <c r="A1957" s="6">
        <f t="shared" si="27"/>
        <v>609562</v>
      </c>
      <c r="B1957" s="6">
        <v>9</v>
      </c>
      <c r="C1957" s="112">
        <v>3</v>
      </c>
      <c r="D1957" s="6">
        <v>98</v>
      </c>
      <c r="E1957" s="112" t="s">
        <v>12438</v>
      </c>
      <c r="H1957" s="6">
        <f>IF('Раздел 2.1.2.2'!P28=SUM('Раздел 2.1.2.2'!Q28:BH28),0,1)</f>
        <v>0</v>
      </c>
    </row>
    <row r="1958" spans="1:8" x14ac:dyDescent="0.2">
      <c r="A1958" s="6">
        <f t="shared" si="27"/>
        <v>609562</v>
      </c>
      <c r="B1958" s="6">
        <v>9</v>
      </c>
      <c r="C1958" s="112">
        <v>3</v>
      </c>
      <c r="D1958" s="6">
        <v>99</v>
      </c>
      <c r="E1958" s="112" t="s">
        <v>12439</v>
      </c>
      <c r="H1958" s="6">
        <f>IF('Раздел 2.1.2.2'!P29=SUM('Раздел 2.1.2.2'!Q29:BH29),0,1)</f>
        <v>0</v>
      </c>
    </row>
    <row r="1959" spans="1:8" x14ac:dyDescent="0.2">
      <c r="A1959" s="6">
        <f t="shared" si="27"/>
        <v>609562</v>
      </c>
      <c r="B1959" s="6">
        <v>9</v>
      </c>
      <c r="C1959" s="112">
        <v>3</v>
      </c>
      <c r="D1959" s="6">
        <v>100</v>
      </c>
      <c r="E1959" s="112" t="s">
        <v>12440</v>
      </c>
      <c r="H1959" s="6">
        <f>IF('Раздел 2.1.2.2'!P30=SUM('Раздел 2.1.2.2'!Q30:BH30),0,1)</f>
        <v>0</v>
      </c>
    </row>
    <row r="1960" spans="1:8" x14ac:dyDescent="0.2">
      <c r="A1960" s="6">
        <f t="shared" si="27"/>
        <v>609562</v>
      </c>
      <c r="B1960" s="6">
        <v>9</v>
      </c>
      <c r="C1960" s="112">
        <v>3</v>
      </c>
      <c r="D1960" s="6">
        <v>101</v>
      </c>
      <c r="E1960" s="112" t="s">
        <v>12441</v>
      </c>
      <c r="H1960" s="6">
        <f>IF('Раздел 2.1.2.2'!P31=SUM('Раздел 2.1.2.2'!Q31:BH31),0,1)</f>
        <v>0</v>
      </c>
    </row>
    <row r="1961" spans="1:8" x14ac:dyDescent="0.2">
      <c r="A1961" s="6">
        <f t="shared" si="27"/>
        <v>609562</v>
      </c>
      <c r="B1961" s="6">
        <v>9</v>
      </c>
      <c r="C1961" s="112">
        <v>3</v>
      </c>
      <c r="D1961" s="6">
        <v>102</v>
      </c>
      <c r="E1961" s="112" t="s">
        <v>12442</v>
      </c>
      <c r="H1961" s="6">
        <f>IF('Раздел 2.1.2.2'!P32=SUM('Раздел 2.1.2.2'!Q32:BH32),0,1)</f>
        <v>0</v>
      </c>
    </row>
    <row r="1962" spans="1:8" x14ac:dyDescent="0.2">
      <c r="A1962" s="6">
        <f t="shared" ref="A1962:A2025" si="28">P_3</f>
        <v>609562</v>
      </c>
      <c r="B1962" s="6">
        <v>9</v>
      </c>
      <c r="C1962" s="112">
        <v>3</v>
      </c>
      <c r="D1962" s="6">
        <v>103</v>
      </c>
      <c r="E1962" s="112" t="s">
        <v>12443</v>
      </c>
      <c r="H1962" s="6">
        <f>IF('Раздел 2.1.2.2'!P33=SUM('Раздел 2.1.2.2'!Q33:BH33),0,1)</f>
        <v>0</v>
      </c>
    </row>
    <row r="1963" spans="1:8" x14ac:dyDescent="0.2">
      <c r="A1963" s="6">
        <f t="shared" si="28"/>
        <v>609562</v>
      </c>
      <c r="B1963" s="6">
        <v>9</v>
      </c>
      <c r="C1963" s="112">
        <v>3</v>
      </c>
      <c r="D1963" s="6">
        <v>104</v>
      </c>
      <c r="E1963" s="112" t="s">
        <v>12444</v>
      </c>
      <c r="H1963" s="6">
        <f>IF('Раздел 2.1.2.2'!P34=SUM('Раздел 2.1.2.2'!Q34:BH34),0,1)</f>
        <v>0</v>
      </c>
    </row>
    <row r="1964" spans="1:8" x14ac:dyDescent="0.2">
      <c r="A1964" s="6">
        <f t="shared" si="28"/>
        <v>609562</v>
      </c>
      <c r="B1964" s="6">
        <v>9</v>
      </c>
      <c r="C1964" s="112">
        <v>3</v>
      </c>
      <c r="D1964" s="6">
        <v>105</v>
      </c>
      <c r="E1964" s="112" t="s">
        <v>12445</v>
      </c>
      <c r="H1964" s="6">
        <f>IF('Раздел 2.1.2.2'!P35=SUM('Раздел 2.1.2.2'!Q35:BH35),0,1)</f>
        <v>0</v>
      </c>
    </row>
    <row r="1965" spans="1:8" x14ac:dyDescent="0.2">
      <c r="A1965" s="6">
        <f t="shared" si="28"/>
        <v>609562</v>
      </c>
      <c r="B1965" s="6">
        <v>9</v>
      </c>
      <c r="C1965" s="112">
        <v>3</v>
      </c>
      <c r="D1965" s="6">
        <v>106</v>
      </c>
      <c r="E1965" s="112" t="s">
        <v>12446</v>
      </c>
      <c r="H1965" s="6">
        <f>IF('Раздел 2.1.2.2'!P36=SUM('Раздел 2.1.2.2'!Q36:BH36),0,1)</f>
        <v>0</v>
      </c>
    </row>
    <row r="1966" spans="1:8" x14ac:dyDescent="0.2">
      <c r="A1966" s="6">
        <f t="shared" si="28"/>
        <v>609562</v>
      </c>
      <c r="B1966" s="6">
        <v>9</v>
      </c>
      <c r="C1966" s="112">
        <v>3</v>
      </c>
      <c r="D1966" s="6">
        <v>107</v>
      </c>
      <c r="E1966" s="112" t="s">
        <v>12447</v>
      </c>
      <c r="H1966" s="6">
        <f>IF('Раздел 2.1.2.2'!P37=SUM('Раздел 2.1.2.2'!Q37:BH37),0,1)</f>
        <v>0</v>
      </c>
    </row>
    <row r="1967" spans="1:8" x14ac:dyDescent="0.2">
      <c r="A1967" s="6">
        <f t="shared" si="28"/>
        <v>609562</v>
      </c>
      <c r="B1967" s="6">
        <v>9</v>
      </c>
      <c r="C1967" s="112">
        <v>3</v>
      </c>
      <c r="D1967" s="6">
        <v>108</v>
      </c>
      <c r="E1967" s="112" t="s">
        <v>12448</v>
      </c>
      <c r="H1967" s="6">
        <f>IF('Раздел 2.1.2.2'!P38=SUM('Раздел 2.1.2.2'!Q38:BH38),0,1)</f>
        <v>0</v>
      </c>
    </row>
    <row r="1968" spans="1:8" x14ac:dyDescent="0.2">
      <c r="A1968" s="6">
        <f t="shared" si="28"/>
        <v>609562</v>
      </c>
      <c r="B1968" s="6">
        <v>9</v>
      </c>
      <c r="C1968" s="112">
        <v>3</v>
      </c>
      <c r="D1968" s="6">
        <v>109</v>
      </c>
      <c r="E1968" s="112" t="s">
        <v>12449</v>
      </c>
      <c r="H1968" s="6">
        <f>IF('Раздел 2.1.2.2'!P39=SUM('Раздел 2.1.2.2'!Q39:BH39),0,1)</f>
        <v>0</v>
      </c>
    </row>
    <row r="1969" spans="1:8" x14ac:dyDescent="0.2">
      <c r="A1969" s="6">
        <f t="shared" si="28"/>
        <v>609562</v>
      </c>
      <c r="B1969" s="6">
        <v>9</v>
      </c>
      <c r="C1969" s="112">
        <v>3</v>
      </c>
      <c r="D1969" s="6">
        <v>110</v>
      </c>
      <c r="E1969" s="112" t="s">
        <v>12450</v>
      </c>
      <c r="H1969" s="6">
        <f>IF('Раздел 2.1.2.2'!P40=SUM('Раздел 2.1.2.2'!Q40:BH40),0,1)</f>
        <v>0</v>
      </c>
    </row>
    <row r="1970" spans="1:8" x14ac:dyDescent="0.2">
      <c r="A1970" s="6">
        <f t="shared" si="28"/>
        <v>609562</v>
      </c>
      <c r="B1970" s="6">
        <v>9</v>
      </c>
      <c r="C1970" s="112">
        <v>3</v>
      </c>
      <c r="D1970" s="6">
        <v>111</v>
      </c>
      <c r="E1970" s="112" t="s">
        <v>12451</v>
      </c>
      <c r="H1970" s="6">
        <f>IF('Раздел 2.1.2.2'!P41=SUM('Раздел 2.1.2.2'!Q41:BH41),0,1)</f>
        <v>0</v>
      </c>
    </row>
    <row r="1971" spans="1:8" x14ac:dyDescent="0.2">
      <c r="A1971" s="6">
        <f t="shared" si="28"/>
        <v>609562</v>
      </c>
      <c r="B1971" s="6">
        <v>9</v>
      </c>
      <c r="C1971" s="112">
        <v>3</v>
      </c>
      <c r="D1971" s="6">
        <v>112</v>
      </c>
      <c r="E1971" s="112" t="s">
        <v>12452</v>
      </c>
      <c r="H1971" s="6">
        <f>IF('Раздел 2.1.2.2'!P42=SUM('Раздел 2.1.2.2'!Q42:BH42),0,1)</f>
        <v>0</v>
      </c>
    </row>
    <row r="1972" spans="1:8" x14ac:dyDescent="0.2">
      <c r="A1972" s="6">
        <f t="shared" si="28"/>
        <v>609562</v>
      </c>
      <c r="B1972" s="6">
        <v>9</v>
      </c>
      <c r="C1972" s="112">
        <v>3</v>
      </c>
      <c r="D1972" s="6">
        <v>113</v>
      </c>
      <c r="E1972" s="112" t="s">
        <v>12453</v>
      </c>
      <c r="H1972" s="6">
        <f>IF('Раздел 2.1.2.2'!P43=SUM('Раздел 2.1.2.2'!Q43:BH43),0,1)</f>
        <v>0</v>
      </c>
    </row>
    <row r="1973" spans="1:8" x14ac:dyDescent="0.2">
      <c r="A1973" s="6">
        <f t="shared" si="28"/>
        <v>609562</v>
      </c>
      <c r="B1973" s="6">
        <v>9</v>
      </c>
      <c r="C1973" s="112">
        <v>3</v>
      </c>
      <c r="D1973" s="6">
        <v>114</v>
      </c>
      <c r="E1973" s="112" t="s">
        <v>12454</v>
      </c>
      <c r="H1973" s="6">
        <f>IF('Раздел 2.1.2.2'!P44=SUM('Раздел 2.1.2.2'!Q44:BH44),0,1)</f>
        <v>0</v>
      </c>
    </row>
    <row r="1974" spans="1:8" x14ac:dyDescent="0.2">
      <c r="A1974" s="6">
        <f t="shared" si="28"/>
        <v>609562</v>
      </c>
      <c r="B1974" s="6">
        <v>9</v>
      </c>
      <c r="C1974" s="112">
        <v>3</v>
      </c>
      <c r="D1974" s="6">
        <v>115</v>
      </c>
      <c r="E1974" s="112" t="s">
        <v>12455</v>
      </c>
      <c r="H1974" s="6">
        <f>IF('Раздел 2.1.2.2'!P45=SUM('Раздел 2.1.2.2'!Q45:BH45),0,1)</f>
        <v>0</v>
      </c>
    </row>
    <row r="1975" spans="1:8" x14ac:dyDescent="0.2">
      <c r="A1975" s="6">
        <f t="shared" si="28"/>
        <v>609562</v>
      </c>
      <c r="B1975" s="6">
        <v>9</v>
      </c>
      <c r="C1975" s="112">
        <v>3</v>
      </c>
      <c r="D1975" s="6">
        <v>116</v>
      </c>
      <c r="E1975" s="112" t="s">
        <v>12456</v>
      </c>
      <c r="H1975" s="6">
        <f>IF('Раздел 2.1.2.2'!P46=SUM('Раздел 2.1.2.2'!Q46:BH46),0,1)</f>
        <v>0</v>
      </c>
    </row>
    <row r="1976" spans="1:8" x14ac:dyDescent="0.2">
      <c r="A1976" s="6">
        <f t="shared" si="28"/>
        <v>609562</v>
      </c>
      <c r="B1976" s="6">
        <v>9</v>
      </c>
      <c r="C1976" s="112">
        <v>3</v>
      </c>
      <c r="D1976" s="6">
        <v>117</v>
      </c>
      <c r="E1976" s="112" t="s">
        <v>13918</v>
      </c>
      <c r="H1976" s="6">
        <f>IF('Раздел 2.1.2.2'!P47=SUM('Раздел 2.1.2.2'!Q47:BH47),0,1)</f>
        <v>0</v>
      </c>
    </row>
    <row r="1977" spans="1:8" x14ac:dyDescent="0.2">
      <c r="A1977" s="6">
        <f t="shared" si="28"/>
        <v>609562</v>
      </c>
      <c r="B1977" s="6">
        <v>9</v>
      </c>
      <c r="C1977" s="112">
        <v>3</v>
      </c>
      <c r="D1977" s="6">
        <v>118</v>
      </c>
      <c r="E1977" s="112" t="s">
        <v>13919</v>
      </c>
      <c r="H1977" s="6">
        <f>IF('Раздел 2.1.2.2'!P48=SUM('Раздел 2.1.2.2'!Q48:BH48),0,1)</f>
        <v>0</v>
      </c>
    </row>
    <row r="1978" spans="1:8" x14ac:dyDescent="0.2">
      <c r="A1978" s="6">
        <f t="shared" si="28"/>
        <v>609562</v>
      </c>
      <c r="B1978" s="6">
        <v>9</v>
      </c>
      <c r="C1978" s="112">
        <v>3</v>
      </c>
      <c r="D1978" s="6">
        <v>119</v>
      </c>
      <c r="E1978" s="112" t="s">
        <v>13920</v>
      </c>
      <c r="H1978" s="6">
        <f>IF('Раздел 2.1.2.2'!P49=SUM('Раздел 2.1.2.2'!Q49:BH49),0,1)</f>
        <v>0</v>
      </c>
    </row>
    <row r="1979" spans="1:8" x14ac:dyDescent="0.2">
      <c r="A1979" s="6">
        <f t="shared" si="28"/>
        <v>609562</v>
      </c>
      <c r="B1979" s="6">
        <v>9</v>
      </c>
      <c r="C1979" s="112">
        <v>3</v>
      </c>
      <c r="D1979" s="6">
        <v>120</v>
      </c>
      <c r="E1979" s="112" t="s">
        <v>13921</v>
      </c>
      <c r="H1979" s="6">
        <f>IF('Раздел 2.1.2.2'!P50=SUM('Раздел 2.1.2.2'!Q50:BH50),0,1)</f>
        <v>0</v>
      </c>
    </row>
    <row r="1980" spans="1:8" x14ac:dyDescent="0.2">
      <c r="A1980" s="6">
        <f t="shared" si="28"/>
        <v>609562</v>
      </c>
      <c r="B1980" s="6">
        <v>9</v>
      </c>
      <c r="C1980" s="112">
        <v>3</v>
      </c>
      <c r="D1980" s="6">
        <v>121</v>
      </c>
      <c r="E1980" s="112" t="s">
        <v>13922</v>
      </c>
      <c r="H1980" s="6">
        <f>IF('Раздел 2.1.2.2'!P51=SUM('Раздел 2.1.2.2'!Q51:BH51),0,1)</f>
        <v>0</v>
      </c>
    </row>
    <row r="1981" spans="1:8" x14ac:dyDescent="0.2">
      <c r="A1981" s="6">
        <f t="shared" si="28"/>
        <v>609562</v>
      </c>
      <c r="B1981" s="6">
        <v>9</v>
      </c>
      <c r="C1981" s="112">
        <v>3</v>
      </c>
      <c r="D1981" s="7">
        <v>122</v>
      </c>
      <c r="E1981" s="112" t="s">
        <v>13923</v>
      </c>
      <c r="H1981" s="6">
        <f>IF('Раздел 2.1.2.2'!P52=SUM('Раздел 2.1.2.2'!Q52:BH52),0,1)</f>
        <v>0</v>
      </c>
    </row>
    <row r="1982" spans="1:8" x14ac:dyDescent="0.2">
      <c r="A1982" s="6">
        <f t="shared" si="28"/>
        <v>609562</v>
      </c>
      <c r="B1982" s="6">
        <v>9</v>
      </c>
      <c r="C1982" s="113">
        <v>3</v>
      </c>
      <c r="D1982" s="7">
        <v>123</v>
      </c>
      <c r="E1982" s="113" t="s">
        <v>13924</v>
      </c>
      <c r="F1982" s="109"/>
      <c r="G1982" s="109"/>
      <c r="H1982" s="109">
        <f>IF('Раздел 2.1.2.2'!P53=SUM('Раздел 2.1.2.2'!Q53:BH53),0,1)</f>
        <v>0</v>
      </c>
    </row>
    <row r="1983" spans="1:8" x14ac:dyDescent="0.2">
      <c r="A1983" s="6">
        <f t="shared" si="28"/>
        <v>609562</v>
      </c>
      <c r="B1983" s="6">
        <v>9</v>
      </c>
      <c r="C1983" s="112">
        <v>4</v>
      </c>
      <c r="D1983" s="7">
        <v>124</v>
      </c>
      <c r="E1983" s="6" t="s">
        <v>13925</v>
      </c>
      <c r="H1983" s="6">
        <f>IF('Раздел 2.1.2.2'!P44&gt;='Раздел 2.1.2.2'!P45,0,1)</f>
        <v>0</v>
      </c>
    </row>
    <row r="1984" spans="1:8" x14ac:dyDescent="0.2">
      <c r="A1984" s="6">
        <f t="shared" si="28"/>
        <v>609562</v>
      </c>
      <c r="B1984" s="6">
        <v>9</v>
      </c>
      <c r="C1984" s="112">
        <v>4</v>
      </c>
      <c r="D1984" s="7">
        <v>125</v>
      </c>
      <c r="E1984" s="6" t="s">
        <v>2401</v>
      </c>
      <c r="H1984" s="6">
        <f>IF('Раздел 2.1.2.2'!Q44&gt;='Раздел 2.1.2.2'!Q45,0,1)</f>
        <v>0</v>
      </c>
    </row>
    <row r="1985" spans="1:8" x14ac:dyDescent="0.2">
      <c r="A1985" s="6">
        <f t="shared" si="28"/>
        <v>609562</v>
      </c>
      <c r="B1985" s="6">
        <v>9</v>
      </c>
      <c r="C1985" s="112">
        <v>4</v>
      </c>
      <c r="D1985" s="7">
        <v>126</v>
      </c>
      <c r="E1985" s="6" t="s">
        <v>2402</v>
      </c>
      <c r="H1985" s="6">
        <f>IF('Раздел 2.1.2.2'!R44&gt;='Раздел 2.1.2.2'!R45,0,1)</f>
        <v>0</v>
      </c>
    </row>
    <row r="1986" spans="1:8" x14ac:dyDescent="0.2">
      <c r="A1986" s="6">
        <f t="shared" si="28"/>
        <v>609562</v>
      </c>
      <c r="B1986" s="6">
        <v>9</v>
      </c>
      <c r="C1986" s="112">
        <v>4</v>
      </c>
      <c r="D1986" s="7">
        <v>127</v>
      </c>
      <c r="E1986" s="6" t="s">
        <v>2403</v>
      </c>
      <c r="H1986" s="6">
        <f>IF('Раздел 2.1.2.2'!S44&gt;='Раздел 2.1.2.2'!S45,0,1)</f>
        <v>0</v>
      </c>
    </row>
    <row r="1987" spans="1:8" x14ac:dyDescent="0.2">
      <c r="A1987" s="6">
        <f t="shared" si="28"/>
        <v>609562</v>
      </c>
      <c r="B1987" s="6">
        <v>9</v>
      </c>
      <c r="C1987" s="112">
        <v>4</v>
      </c>
      <c r="D1987" s="7">
        <v>128</v>
      </c>
      <c r="E1987" s="6" t="s">
        <v>2404</v>
      </c>
      <c r="H1987" s="6">
        <f>IF('Раздел 2.1.2.2'!T44&gt;='Раздел 2.1.2.2'!T45,0,1)</f>
        <v>0</v>
      </c>
    </row>
    <row r="1988" spans="1:8" x14ac:dyDescent="0.2">
      <c r="A1988" s="6">
        <f t="shared" si="28"/>
        <v>609562</v>
      </c>
      <c r="B1988" s="6">
        <v>9</v>
      </c>
      <c r="C1988" s="112">
        <v>4</v>
      </c>
      <c r="D1988" s="7">
        <v>129</v>
      </c>
      <c r="E1988" s="6" t="s">
        <v>2405</v>
      </c>
      <c r="H1988" s="6">
        <f>IF('Раздел 2.1.2.2'!U44&gt;='Раздел 2.1.2.2'!U45,0,1)</f>
        <v>0</v>
      </c>
    </row>
    <row r="1989" spans="1:8" x14ac:dyDescent="0.2">
      <c r="A1989" s="6">
        <f t="shared" si="28"/>
        <v>609562</v>
      </c>
      <c r="B1989" s="6">
        <v>9</v>
      </c>
      <c r="C1989" s="112">
        <v>4</v>
      </c>
      <c r="D1989" s="7">
        <v>130</v>
      </c>
      <c r="E1989" s="6" t="s">
        <v>2406</v>
      </c>
      <c r="H1989" s="6">
        <f>IF('Раздел 2.1.2.2'!V44&gt;='Раздел 2.1.2.2'!V45,0,1)</f>
        <v>0</v>
      </c>
    </row>
    <row r="1990" spans="1:8" x14ac:dyDescent="0.2">
      <c r="A1990" s="6">
        <f t="shared" si="28"/>
        <v>609562</v>
      </c>
      <c r="B1990" s="6">
        <v>9</v>
      </c>
      <c r="C1990" s="112">
        <v>4</v>
      </c>
      <c r="D1990" s="7">
        <v>131</v>
      </c>
      <c r="E1990" s="6" t="s">
        <v>2407</v>
      </c>
      <c r="H1990" s="6">
        <f>IF('Раздел 2.1.2.2'!W44&gt;='Раздел 2.1.2.2'!W45,0,1)</f>
        <v>0</v>
      </c>
    </row>
    <row r="1991" spans="1:8" x14ac:dyDescent="0.2">
      <c r="A1991" s="6">
        <f t="shared" si="28"/>
        <v>609562</v>
      </c>
      <c r="B1991" s="6">
        <v>9</v>
      </c>
      <c r="C1991" s="112">
        <v>4</v>
      </c>
      <c r="D1991" s="7">
        <v>132</v>
      </c>
      <c r="E1991" s="6" t="s">
        <v>2408</v>
      </c>
      <c r="H1991" s="6">
        <f>IF('Раздел 2.1.2.2'!X44&gt;='Раздел 2.1.2.2'!X45,0,1)</f>
        <v>0</v>
      </c>
    </row>
    <row r="1992" spans="1:8" x14ac:dyDescent="0.2">
      <c r="A1992" s="6">
        <f t="shared" si="28"/>
        <v>609562</v>
      </c>
      <c r="B1992" s="6">
        <v>9</v>
      </c>
      <c r="C1992" s="112">
        <v>4</v>
      </c>
      <c r="D1992" s="7">
        <v>133</v>
      </c>
      <c r="E1992" s="6" t="s">
        <v>2409</v>
      </c>
      <c r="H1992" s="6">
        <f>IF('Раздел 2.1.2.2'!Y44&gt;='Раздел 2.1.2.2'!Y45,0,1)</f>
        <v>0</v>
      </c>
    </row>
    <row r="1993" spans="1:8" x14ac:dyDescent="0.2">
      <c r="A1993" s="6">
        <f t="shared" si="28"/>
        <v>609562</v>
      </c>
      <c r="B1993" s="6">
        <v>9</v>
      </c>
      <c r="C1993" s="112">
        <v>4</v>
      </c>
      <c r="D1993" s="7">
        <v>134</v>
      </c>
      <c r="E1993" s="6" t="s">
        <v>2410</v>
      </c>
      <c r="H1993" s="6">
        <f>IF('Раздел 2.1.2.2'!Z44&gt;='Раздел 2.1.2.2'!Z45,0,1)</f>
        <v>0</v>
      </c>
    </row>
    <row r="1994" spans="1:8" x14ac:dyDescent="0.2">
      <c r="A1994" s="6">
        <f t="shared" si="28"/>
        <v>609562</v>
      </c>
      <c r="B1994" s="6">
        <v>9</v>
      </c>
      <c r="C1994" s="112">
        <v>4</v>
      </c>
      <c r="D1994" s="7">
        <v>135</v>
      </c>
      <c r="E1994" s="6" t="s">
        <v>2411</v>
      </c>
      <c r="H1994" s="6">
        <f>IF('Раздел 2.1.2.2'!AA44&gt;='Раздел 2.1.2.2'!AA45,0,1)</f>
        <v>0</v>
      </c>
    </row>
    <row r="1995" spans="1:8" x14ac:dyDescent="0.2">
      <c r="A1995" s="6">
        <f t="shared" si="28"/>
        <v>609562</v>
      </c>
      <c r="B1995" s="6">
        <v>9</v>
      </c>
      <c r="C1995" s="112">
        <v>4</v>
      </c>
      <c r="D1995" s="7">
        <v>136</v>
      </c>
      <c r="E1995" s="6" t="s">
        <v>2412</v>
      </c>
      <c r="H1995" s="6">
        <f>IF('Раздел 2.1.2.2'!AB44&gt;='Раздел 2.1.2.2'!AB45,0,1)</f>
        <v>0</v>
      </c>
    </row>
    <row r="1996" spans="1:8" x14ac:dyDescent="0.2">
      <c r="A1996" s="6">
        <f t="shared" si="28"/>
        <v>609562</v>
      </c>
      <c r="B1996" s="6">
        <v>9</v>
      </c>
      <c r="C1996" s="112">
        <v>4</v>
      </c>
      <c r="D1996" s="7">
        <v>137</v>
      </c>
      <c r="E1996" s="6" t="s">
        <v>2413</v>
      </c>
      <c r="H1996" s="6">
        <f>IF('Раздел 2.1.2.2'!AC44&gt;='Раздел 2.1.2.2'!AC45,0,1)</f>
        <v>0</v>
      </c>
    </row>
    <row r="1997" spans="1:8" x14ac:dyDescent="0.2">
      <c r="A1997" s="6">
        <f t="shared" si="28"/>
        <v>609562</v>
      </c>
      <c r="B1997" s="6">
        <v>9</v>
      </c>
      <c r="C1997" s="112">
        <v>4</v>
      </c>
      <c r="D1997" s="7">
        <v>138</v>
      </c>
      <c r="E1997" s="6" t="s">
        <v>2414</v>
      </c>
      <c r="H1997" s="6">
        <f>IF('Раздел 2.1.2.2'!AD44&gt;='Раздел 2.1.2.2'!AD45,0,1)</f>
        <v>0</v>
      </c>
    </row>
    <row r="1998" spans="1:8" x14ac:dyDescent="0.2">
      <c r="A1998" s="6">
        <f t="shared" si="28"/>
        <v>609562</v>
      </c>
      <c r="B1998" s="6">
        <v>9</v>
      </c>
      <c r="C1998" s="112">
        <v>4</v>
      </c>
      <c r="D1998" s="7">
        <v>139</v>
      </c>
      <c r="E1998" s="6" t="s">
        <v>2415</v>
      </c>
      <c r="H1998" s="6">
        <f>IF('Раздел 2.1.2.2'!AE44&gt;='Раздел 2.1.2.2'!AE45,0,1)</f>
        <v>0</v>
      </c>
    </row>
    <row r="1999" spans="1:8" x14ac:dyDescent="0.2">
      <c r="A1999" s="6">
        <f t="shared" si="28"/>
        <v>609562</v>
      </c>
      <c r="B1999" s="6">
        <v>9</v>
      </c>
      <c r="C1999" s="112">
        <v>4</v>
      </c>
      <c r="D1999" s="7">
        <v>140</v>
      </c>
      <c r="E1999" s="6" t="s">
        <v>2416</v>
      </c>
      <c r="H1999" s="6">
        <f>IF('Раздел 2.1.2.2'!AF44&gt;='Раздел 2.1.2.2'!AF45,0,1)</f>
        <v>0</v>
      </c>
    </row>
    <row r="2000" spans="1:8" x14ac:dyDescent="0.2">
      <c r="A2000" s="6">
        <f t="shared" si="28"/>
        <v>609562</v>
      </c>
      <c r="B2000" s="6">
        <v>9</v>
      </c>
      <c r="C2000" s="112">
        <v>4</v>
      </c>
      <c r="D2000" s="7">
        <v>141</v>
      </c>
      <c r="E2000" s="6" t="s">
        <v>2417</v>
      </c>
      <c r="H2000" s="6">
        <f>IF('Раздел 2.1.2.2'!AG44&gt;='Раздел 2.1.2.2'!AG45,0,1)</f>
        <v>0</v>
      </c>
    </row>
    <row r="2001" spans="1:8" x14ac:dyDescent="0.2">
      <c r="A2001" s="6">
        <f t="shared" si="28"/>
        <v>609562</v>
      </c>
      <c r="B2001" s="6">
        <v>9</v>
      </c>
      <c r="C2001" s="112">
        <v>4</v>
      </c>
      <c r="D2001" s="7">
        <v>142</v>
      </c>
      <c r="E2001" s="6" t="s">
        <v>2418</v>
      </c>
      <c r="H2001" s="6">
        <f>IF('Раздел 2.1.2.2'!AH44&gt;='Раздел 2.1.2.2'!AH45,0,1)</f>
        <v>0</v>
      </c>
    </row>
    <row r="2002" spans="1:8" x14ac:dyDescent="0.2">
      <c r="A2002" s="6">
        <f t="shared" si="28"/>
        <v>609562</v>
      </c>
      <c r="B2002" s="6">
        <v>9</v>
      </c>
      <c r="C2002" s="112">
        <v>4</v>
      </c>
      <c r="D2002" s="7">
        <v>143</v>
      </c>
      <c r="E2002" s="6" t="s">
        <v>2419</v>
      </c>
      <c r="H2002" s="6">
        <f>IF('Раздел 2.1.2.2'!AI44&gt;='Раздел 2.1.2.2'!AI45,0,1)</f>
        <v>0</v>
      </c>
    </row>
    <row r="2003" spans="1:8" x14ac:dyDescent="0.2">
      <c r="A2003" s="6">
        <f t="shared" si="28"/>
        <v>609562</v>
      </c>
      <c r="B2003" s="6">
        <v>9</v>
      </c>
      <c r="C2003" s="112">
        <v>4</v>
      </c>
      <c r="D2003" s="7">
        <v>144</v>
      </c>
      <c r="E2003" s="6" t="s">
        <v>2420</v>
      </c>
      <c r="H2003" s="6">
        <f>IF('Раздел 2.1.2.2'!AJ44&gt;='Раздел 2.1.2.2'!AJ45,0,1)</f>
        <v>0</v>
      </c>
    </row>
    <row r="2004" spans="1:8" x14ac:dyDescent="0.2">
      <c r="A2004" s="6">
        <f t="shared" si="28"/>
        <v>609562</v>
      </c>
      <c r="B2004" s="6">
        <v>9</v>
      </c>
      <c r="C2004" s="112">
        <v>4</v>
      </c>
      <c r="D2004" s="7">
        <v>145</v>
      </c>
      <c r="E2004" s="6" t="s">
        <v>2421</v>
      </c>
      <c r="H2004" s="6">
        <f>IF('Раздел 2.1.2.2'!AK44&gt;='Раздел 2.1.2.2'!AK45,0,1)</f>
        <v>0</v>
      </c>
    </row>
    <row r="2005" spans="1:8" x14ac:dyDescent="0.2">
      <c r="A2005" s="6">
        <f t="shared" si="28"/>
        <v>609562</v>
      </c>
      <c r="B2005" s="6">
        <v>9</v>
      </c>
      <c r="C2005" s="112">
        <v>4</v>
      </c>
      <c r="D2005" s="7">
        <v>146</v>
      </c>
      <c r="E2005" s="6" t="s">
        <v>2422</v>
      </c>
      <c r="H2005" s="6">
        <f>IF('Раздел 2.1.2.2'!AL44&gt;='Раздел 2.1.2.2'!AL45,0,1)</f>
        <v>0</v>
      </c>
    </row>
    <row r="2006" spans="1:8" x14ac:dyDescent="0.2">
      <c r="A2006" s="6">
        <f t="shared" si="28"/>
        <v>609562</v>
      </c>
      <c r="B2006" s="6">
        <v>9</v>
      </c>
      <c r="C2006" s="112">
        <v>4</v>
      </c>
      <c r="D2006" s="7">
        <v>147</v>
      </c>
      <c r="E2006" s="6" t="s">
        <v>2423</v>
      </c>
      <c r="H2006" s="6">
        <f>IF('Раздел 2.1.2.2'!AM44&gt;='Раздел 2.1.2.2'!AM45,0,1)</f>
        <v>0</v>
      </c>
    </row>
    <row r="2007" spans="1:8" x14ac:dyDescent="0.2">
      <c r="A2007" s="6">
        <f t="shared" si="28"/>
        <v>609562</v>
      </c>
      <c r="B2007" s="6">
        <v>9</v>
      </c>
      <c r="C2007" s="112">
        <v>4</v>
      </c>
      <c r="D2007" s="7">
        <v>148</v>
      </c>
      <c r="E2007" s="6" t="s">
        <v>3233</v>
      </c>
      <c r="H2007" s="6">
        <f>IF('Раздел 2.1.2.2'!AN44&gt;='Раздел 2.1.2.2'!AN45,0,1)</f>
        <v>0</v>
      </c>
    </row>
    <row r="2008" spans="1:8" x14ac:dyDescent="0.2">
      <c r="A2008" s="6">
        <f t="shared" si="28"/>
        <v>609562</v>
      </c>
      <c r="B2008" s="6">
        <v>9</v>
      </c>
      <c r="C2008" s="112">
        <v>4</v>
      </c>
      <c r="D2008" s="7">
        <v>149</v>
      </c>
      <c r="E2008" s="6" t="s">
        <v>3234</v>
      </c>
      <c r="H2008" s="6">
        <f>IF('Раздел 2.1.2.2'!AO44&gt;='Раздел 2.1.2.2'!AO45,0,1)</f>
        <v>0</v>
      </c>
    </row>
    <row r="2009" spans="1:8" x14ac:dyDescent="0.2">
      <c r="A2009" s="6">
        <f t="shared" si="28"/>
        <v>609562</v>
      </c>
      <c r="B2009" s="6">
        <v>9</v>
      </c>
      <c r="C2009" s="112">
        <v>4</v>
      </c>
      <c r="D2009" s="7">
        <v>150</v>
      </c>
      <c r="E2009" s="6" t="s">
        <v>3235</v>
      </c>
      <c r="H2009" s="6">
        <f>IF('Раздел 2.1.2.2'!AP44&gt;='Раздел 2.1.2.2'!AP45,0,1)</f>
        <v>0</v>
      </c>
    </row>
    <row r="2010" spans="1:8" x14ac:dyDescent="0.2">
      <c r="A2010" s="6">
        <f t="shared" si="28"/>
        <v>609562</v>
      </c>
      <c r="B2010" s="6">
        <v>9</v>
      </c>
      <c r="C2010" s="112">
        <v>4</v>
      </c>
      <c r="D2010" s="7">
        <v>151</v>
      </c>
      <c r="E2010" s="6" t="s">
        <v>3236</v>
      </c>
      <c r="H2010" s="6">
        <f>IF('Раздел 2.1.2.2'!AQ44&gt;='Раздел 2.1.2.2'!AQ45,0,1)</f>
        <v>0</v>
      </c>
    </row>
    <row r="2011" spans="1:8" x14ac:dyDescent="0.2">
      <c r="A2011" s="6">
        <f t="shared" si="28"/>
        <v>609562</v>
      </c>
      <c r="B2011" s="6">
        <v>9</v>
      </c>
      <c r="C2011" s="112">
        <v>4</v>
      </c>
      <c r="D2011" s="7">
        <v>152</v>
      </c>
      <c r="E2011" s="6" t="s">
        <v>3237</v>
      </c>
      <c r="H2011" s="6">
        <f>IF('Раздел 2.1.2.2'!AR44&gt;='Раздел 2.1.2.2'!AR45,0,1)</f>
        <v>0</v>
      </c>
    </row>
    <row r="2012" spans="1:8" x14ac:dyDescent="0.2">
      <c r="A2012" s="6">
        <f t="shared" si="28"/>
        <v>609562</v>
      </c>
      <c r="B2012" s="6">
        <v>9</v>
      </c>
      <c r="C2012" s="112">
        <v>4</v>
      </c>
      <c r="D2012" s="7">
        <v>153</v>
      </c>
      <c r="E2012" s="6" t="s">
        <v>3238</v>
      </c>
      <c r="H2012" s="6">
        <f>IF('Раздел 2.1.2.2'!AS44&gt;='Раздел 2.1.2.2'!AS45,0,1)</f>
        <v>0</v>
      </c>
    </row>
    <row r="2013" spans="1:8" x14ac:dyDescent="0.2">
      <c r="A2013" s="6">
        <f t="shared" si="28"/>
        <v>609562</v>
      </c>
      <c r="B2013" s="6">
        <v>9</v>
      </c>
      <c r="C2013" s="112">
        <v>4</v>
      </c>
      <c r="D2013" s="7">
        <v>154</v>
      </c>
      <c r="E2013" s="6" t="s">
        <v>3239</v>
      </c>
      <c r="H2013" s="6">
        <f>IF('Раздел 2.1.2.2'!AT44&gt;='Раздел 2.1.2.2'!AT45,0,1)</f>
        <v>0</v>
      </c>
    </row>
    <row r="2014" spans="1:8" x14ac:dyDescent="0.2">
      <c r="A2014" s="6">
        <f t="shared" si="28"/>
        <v>609562</v>
      </c>
      <c r="B2014" s="6">
        <v>9</v>
      </c>
      <c r="C2014" s="112">
        <v>4</v>
      </c>
      <c r="D2014" s="7">
        <v>155</v>
      </c>
      <c r="E2014" s="6" t="s">
        <v>3240</v>
      </c>
      <c r="H2014" s="6">
        <f>IF('Раздел 2.1.2.2'!AU44&gt;='Раздел 2.1.2.2'!AU45,0,1)</f>
        <v>0</v>
      </c>
    </row>
    <row r="2015" spans="1:8" x14ac:dyDescent="0.2">
      <c r="A2015" s="6">
        <f t="shared" si="28"/>
        <v>609562</v>
      </c>
      <c r="B2015" s="6">
        <v>9</v>
      </c>
      <c r="C2015" s="112">
        <v>4</v>
      </c>
      <c r="D2015" s="7">
        <v>156</v>
      </c>
      <c r="E2015" s="6" t="s">
        <v>3241</v>
      </c>
      <c r="H2015" s="6">
        <f>IF('Раздел 2.1.2.2'!AV44&gt;='Раздел 2.1.2.2'!AV45,0,1)</f>
        <v>0</v>
      </c>
    </row>
    <row r="2016" spans="1:8" x14ac:dyDescent="0.2">
      <c r="A2016" s="6">
        <f t="shared" si="28"/>
        <v>609562</v>
      </c>
      <c r="B2016" s="6">
        <v>9</v>
      </c>
      <c r="C2016" s="112">
        <v>4</v>
      </c>
      <c r="D2016" s="7">
        <v>157</v>
      </c>
      <c r="E2016" s="6" t="s">
        <v>3242</v>
      </c>
      <c r="H2016" s="6">
        <f>IF('Раздел 2.1.2.2'!AW44&gt;='Раздел 2.1.2.2'!AW45,0,1)</f>
        <v>0</v>
      </c>
    </row>
    <row r="2017" spans="1:8" x14ac:dyDescent="0.2">
      <c r="A2017" s="6">
        <f t="shared" si="28"/>
        <v>609562</v>
      </c>
      <c r="B2017" s="6">
        <v>9</v>
      </c>
      <c r="C2017" s="112">
        <v>4</v>
      </c>
      <c r="D2017" s="7">
        <v>158</v>
      </c>
      <c r="E2017" s="6" t="s">
        <v>3243</v>
      </c>
      <c r="H2017" s="6">
        <f>IF('Раздел 2.1.2.2'!AX44&gt;='Раздел 2.1.2.2'!AX45,0,1)</f>
        <v>0</v>
      </c>
    </row>
    <row r="2018" spans="1:8" x14ac:dyDescent="0.2">
      <c r="A2018" s="6">
        <f t="shared" si="28"/>
        <v>609562</v>
      </c>
      <c r="B2018" s="6">
        <v>9</v>
      </c>
      <c r="C2018" s="112">
        <v>4</v>
      </c>
      <c r="D2018" s="7">
        <v>159</v>
      </c>
      <c r="E2018" s="6" t="s">
        <v>3244</v>
      </c>
      <c r="H2018" s="6">
        <f>IF('Раздел 2.1.2.2'!AY44&gt;='Раздел 2.1.2.2'!AY45,0,1)</f>
        <v>0</v>
      </c>
    </row>
    <row r="2019" spans="1:8" x14ac:dyDescent="0.2">
      <c r="A2019" s="6">
        <f t="shared" si="28"/>
        <v>609562</v>
      </c>
      <c r="B2019" s="6">
        <v>9</v>
      </c>
      <c r="C2019" s="112">
        <v>4</v>
      </c>
      <c r="D2019" s="7">
        <v>160</v>
      </c>
      <c r="E2019" s="6" t="s">
        <v>3245</v>
      </c>
      <c r="H2019" s="6">
        <f>IF('Раздел 2.1.2.2'!AZ44&gt;='Раздел 2.1.2.2'!AZ45,0,1)</f>
        <v>0</v>
      </c>
    </row>
    <row r="2020" spans="1:8" x14ac:dyDescent="0.2">
      <c r="A2020" s="6">
        <f t="shared" si="28"/>
        <v>609562</v>
      </c>
      <c r="B2020" s="6">
        <v>9</v>
      </c>
      <c r="C2020" s="112">
        <v>4</v>
      </c>
      <c r="D2020" s="7">
        <v>161</v>
      </c>
      <c r="E2020" s="6" t="s">
        <v>3246</v>
      </c>
      <c r="H2020" s="6">
        <f>IF('Раздел 2.1.2.2'!BA44&gt;='Раздел 2.1.2.2'!BA45,0,1)</f>
        <v>0</v>
      </c>
    </row>
    <row r="2021" spans="1:8" x14ac:dyDescent="0.2">
      <c r="A2021" s="6">
        <f t="shared" si="28"/>
        <v>609562</v>
      </c>
      <c r="B2021" s="6">
        <v>9</v>
      </c>
      <c r="C2021" s="112">
        <v>4</v>
      </c>
      <c r="D2021" s="7">
        <v>162</v>
      </c>
      <c r="E2021" s="6" t="s">
        <v>3247</v>
      </c>
      <c r="H2021" s="6">
        <f>IF('Раздел 2.1.2.2'!BB44&gt;='Раздел 2.1.2.2'!BB45,0,1)</f>
        <v>0</v>
      </c>
    </row>
    <row r="2022" spans="1:8" x14ac:dyDescent="0.2">
      <c r="A2022" s="6">
        <f t="shared" si="28"/>
        <v>609562</v>
      </c>
      <c r="B2022" s="6">
        <v>9</v>
      </c>
      <c r="C2022" s="112">
        <v>4</v>
      </c>
      <c r="D2022" s="7">
        <v>163</v>
      </c>
      <c r="E2022" s="6" t="s">
        <v>3248</v>
      </c>
      <c r="H2022" s="6">
        <f>IF('Раздел 2.1.2.2'!BC44&gt;='Раздел 2.1.2.2'!BC45,0,1)</f>
        <v>0</v>
      </c>
    </row>
    <row r="2023" spans="1:8" x14ac:dyDescent="0.2">
      <c r="A2023" s="6">
        <f t="shared" si="28"/>
        <v>609562</v>
      </c>
      <c r="B2023" s="6">
        <v>9</v>
      </c>
      <c r="C2023" s="112">
        <v>4</v>
      </c>
      <c r="D2023" s="7">
        <v>164</v>
      </c>
      <c r="E2023" s="6" t="s">
        <v>3249</v>
      </c>
      <c r="H2023" s="6">
        <f>IF('Раздел 2.1.2.2'!BD44&gt;='Раздел 2.1.2.2'!BD45,0,1)</f>
        <v>0</v>
      </c>
    </row>
    <row r="2024" spans="1:8" x14ac:dyDescent="0.2">
      <c r="A2024" s="6">
        <f t="shared" si="28"/>
        <v>609562</v>
      </c>
      <c r="B2024" s="6">
        <v>9</v>
      </c>
      <c r="C2024" s="112">
        <v>4</v>
      </c>
      <c r="D2024" s="7">
        <v>165</v>
      </c>
      <c r="E2024" s="6" t="s">
        <v>3250</v>
      </c>
      <c r="H2024" s="6">
        <f>IF('Раздел 2.1.2.2'!BE44&gt;='Раздел 2.1.2.2'!BE45,0,1)</f>
        <v>0</v>
      </c>
    </row>
    <row r="2025" spans="1:8" x14ac:dyDescent="0.2">
      <c r="A2025" s="6">
        <f t="shared" si="28"/>
        <v>609562</v>
      </c>
      <c r="B2025" s="6">
        <v>9</v>
      </c>
      <c r="C2025" s="112">
        <v>4</v>
      </c>
      <c r="D2025" s="7">
        <v>166</v>
      </c>
      <c r="E2025" s="6" t="s">
        <v>3251</v>
      </c>
      <c r="H2025" s="6">
        <f>IF('Раздел 2.1.2.2'!BF44&gt;='Раздел 2.1.2.2'!BF45,0,1)</f>
        <v>0</v>
      </c>
    </row>
    <row r="2026" spans="1:8" x14ac:dyDescent="0.2">
      <c r="A2026" s="6">
        <f t="shared" ref="A2026:A2099" si="29">P_3</f>
        <v>609562</v>
      </c>
      <c r="B2026" s="6">
        <v>9</v>
      </c>
      <c r="C2026" s="112">
        <v>4</v>
      </c>
      <c r="D2026" s="7">
        <v>167</v>
      </c>
      <c r="E2026" s="6" t="s">
        <v>2444</v>
      </c>
      <c r="H2026" s="6">
        <f>IF('Раздел 2.1.2.2'!BG44&gt;='Раздел 2.1.2.2'!BG45,0,1)</f>
        <v>0</v>
      </c>
    </row>
    <row r="2027" spans="1:8" x14ac:dyDescent="0.2">
      <c r="A2027" s="6">
        <f t="shared" si="29"/>
        <v>609562</v>
      </c>
      <c r="B2027" s="6">
        <v>9</v>
      </c>
      <c r="C2027" s="112">
        <v>4</v>
      </c>
      <c r="D2027" s="7">
        <v>168</v>
      </c>
      <c r="E2027" s="7" t="s">
        <v>4037</v>
      </c>
      <c r="F2027" s="7"/>
      <c r="G2027" s="7"/>
      <c r="H2027" s="7">
        <f>IF('Раздел 2.1.2.2'!BH44&gt;='Раздел 2.1.2.2'!BH45,0,1)</f>
        <v>0</v>
      </c>
    </row>
    <row r="2028" spans="1:8" x14ac:dyDescent="0.2">
      <c r="A2028" s="6">
        <f t="shared" si="29"/>
        <v>609562</v>
      </c>
      <c r="B2028" s="6">
        <v>9</v>
      </c>
      <c r="C2028" s="112">
        <v>4</v>
      </c>
      <c r="D2028" s="7">
        <v>169</v>
      </c>
      <c r="E2028" s="7" t="s">
        <v>1325</v>
      </c>
      <c r="F2028" s="7"/>
      <c r="G2028" s="7"/>
      <c r="H2028" s="7">
        <f>IF('Раздел 2.1.2.2'!BI44&gt;='Раздел 2.1.2.2'!BI45,0,1)</f>
        <v>0</v>
      </c>
    </row>
    <row r="2029" spans="1:8" x14ac:dyDescent="0.2">
      <c r="A2029" s="6">
        <f t="shared" si="29"/>
        <v>609562</v>
      </c>
      <c r="B2029" s="6">
        <v>9</v>
      </c>
      <c r="C2029" s="112">
        <v>4</v>
      </c>
      <c r="D2029" s="7">
        <v>170</v>
      </c>
      <c r="E2029" s="7" t="s">
        <v>1326</v>
      </c>
      <c r="F2029" s="7"/>
      <c r="G2029" s="7"/>
      <c r="H2029" s="7">
        <f>IF('Раздел 2.1.2.2'!BJ44&gt;='Раздел 2.1.2.2'!BJ45,0,1)</f>
        <v>0</v>
      </c>
    </row>
    <row r="2030" spans="1:8" x14ac:dyDescent="0.2">
      <c r="A2030" s="6">
        <f t="shared" si="29"/>
        <v>609562</v>
      </c>
      <c r="B2030" s="6">
        <v>9</v>
      </c>
      <c r="C2030" s="112">
        <v>4</v>
      </c>
      <c r="D2030" s="7">
        <v>171</v>
      </c>
      <c r="E2030" s="7" t="s">
        <v>1327</v>
      </c>
      <c r="F2030" s="7"/>
      <c r="G2030" s="7"/>
      <c r="H2030" s="7">
        <f>IF('Раздел 2.1.2.2'!BK44&gt;='Раздел 2.1.2.2'!BK45,0,1)</f>
        <v>0</v>
      </c>
    </row>
    <row r="2031" spans="1:8" x14ac:dyDescent="0.2">
      <c r="A2031" s="6">
        <f t="shared" si="29"/>
        <v>609562</v>
      </c>
      <c r="B2031" s="6">
        <v>9</v>
      </c>
      <c r="C2031" s="112">
        <v>4</v>
      </c>
      <c r="D2031" s="7">
        <v>172</v>
      </c>
      <c r="E2031" s="7" t="s">
        <v>1328</v>
      </c>
      <c r="F2031" s="7"/>
      <c r="G2031" s="7"/>
      <c r="H2031" s="7">
        <f>IF('Раздел 2.1.2.2'!BL44&gt;='Раздел 2.1.2.2'!BL45,0,1)</f>
        <v>0</v>
      </c>
    </row>
    <row r="2032" spans="1:8" x14ac:dyDescent="0.2">
      <c r="A2032" s="6">
        <f t="shared" si="29"/>
        <v>609562</v>
      </c>
      <c r="B2032" s="6">
        <v>9</v>
      </c>
      <c r="C2032" s="113">
        <v>4</v>
      </c>
      <c r="D2032" s="7">
        <v>173</v>
      </c>
      <c r="E2032" s="109" t="s">
        <v>1329</v>
      </c>
      <c r="F2032" s="109"/>
      <c r="G2032" s="109"/>
      <c r="H2032" s="109">
        <f>IF('Раздел 2.1.2.2'!BM44&gt;='Раздел 2.1.2.2'!BM45,0,1)</f>
        <v>0</v>
      </c>
    </row>
    <row r="2033" spans="1:8" x14ac:dyDescent="0.2">
      <c r="A2033" s="6">
        <f t="shared" si="29"/>
        <v>609562</v>
      </c>
      <c r="B2033" s="6">
        <v>9</v>
      </c>
      <c r="C2033" s="112">
        <v>5</v>
      </c>
      <c r="D2033" s="7">
        <v>174</v>
      </c>
      <c r="E2033" s="112" t="s">
        <v>11726</v>
      </c>
      <c r="H2033" s="6">
        <f>IF('Раздел 2.1.2.2'!P44&gt;='Раздел 2.1.2.2'!P46,0,1)</f>
        <v>0</v>
      </c>
    </row>
    <row r="2034" spans="1:8" x14ac:dyDescent="0.2">
      <c r="A2034" s="6">
        <f t="shared" si="29"/>
        <v>609562</v>
      </c>
      <c r="B2034" s="6">
        <v>9</v>
      </c>
      <c r="C2034" s="112">
        <v>5</v>
      </c>
      <c r="D2034" s="7">
        <v>175</v>
      </c>
      <c r="E2034" s="6" t="s">
        <v>3252</v>
      </c>
      <c r="H2034" s="6">
        <f>IF('Раздел 2.1.2.2'!Q44&gt;='Раздел 2.1.2.2'!Q46,0,1)</f>
        <v>0</v>
      </c>
    </row>
    <row r="2035" spans="1:8" x14ac:dyDescent="0.2">
      <c r="A2035" s="6">
        <f t="shared" si="29"/>
        <v>609562</v>
      </c>
      <c r="B2035" s="6">
        <v>9</v>
      </c>
      <c r="C2035" s="112">
        <v>5</v>
      </c>
      <c r="D2035" s="7">
        <v>176</v>
      </c>
      <c r="E2035" s="6" t="s">
        <v>3253</v>
      </c>
      <c r="H2035" s="6">
        <f>IF('Раздел 2.1.2.2'!R44&gt;='Раздел 2.1.2.2'!R46,0,1)</f>
        <v>0</v>
      </c>
    </row>
    <row r="2036" spans="1:8" x14ac:dyDescent="0.2">
      <c r="A2036" s="6">
        <f t="shared" si="29"/>
        <v>609562</v>
      </c>
      <c r="B2036" s="6">
        <v>9</v>
      </c>
      <c r="C2036" s="112">
        <v>5</v>
      </c>
      <c r="D2036" s="7">
        <v>177</v>
      </c>
      <c r="E2036" s="6" t="s">
        <v>3254</v>
      </c>
      <c r="H2036" s="6">
        <f>IF('Раздел 2.1.2.2'!S44&gt;='Раздел 2.1.2.2'!S46,0,1)</f>
        <v>0</v>
      </c>
    </row>
    <row r="2037" spans="1:8" x14ac:dyDescent="0.2">
      <c r="A2037" s="6">
        <f t="shared" si="29"/>
        <v>609562</v>
      </c>
      <c r="B2037" s="6">
        <v>9</v>
      </c>
      <c r="C2037" s="112">
        <v>5</v>
      </c>
      <c r="D2037" s="7">
        <v>178</v>
      </c>
      <c r="E2037" s="6" t="s">
        <v>3255</v>
      </c>
      <c r="H2037" s="6">
        <f>IF('Раздел 2.1.2.2'!T44&gt;='Раздел 2.1.2.2'!T46,0,1)</f>
        <v>0</v>
      </c>
    </row>
    <row r="2038" spans="1:8" x14ac:dyDescent="0.2">
      <c r="A2038" s="6">
        <f t="shared" si="29"/>
        <v>609562</v>
      </c>
      <c r="B2038" s="6">
        <v>9</v>
      </c>
      <c r="C2038" s="112">
        <v>5</v>
      </c>
      <c r="D2038" s="7">
        <v>179</v>
      </c>
      <c r="E2038" s="6" t="s">
        <v>3256</v>
      </c>
      <c r="H2038" s="6">
        <f>IF('Раздел 2.1.2.2'!U44&gt;='Раздел 2.1.2.2'!U46,0,1)</f>
        <v>0</v>
      </c>
    </row>
    <row r="2039" spans="1:8" x14ac:dyDescent="0.2">
      <c r="A2039" s="6">
        <f t="shared" si="29"/>
        <v>609562</v>
      </c>
      <c r="B2039" s="6">
        <v>9</v>
      </c>
      <c r="C2039" s="112">
        <v>5</v>
      </c>
      <c r="D2039" s="7">
        <v>180</v>
      </c>
      <c r="E2039" s="6" t="s">
        <v>3257</v>
      </c>
      <c r="H2039" s="6">
        <f>IF('Раздел 2.1.2.2'!V44&gt;='Раздел 2.1.2.2'!V46,0,1)</f>
        <v>0</v>
      </c>
    </row>
    <row r="2040" spans="1:8" x14ac:dyDescent="0.2">
      <c r="A2040" s="6">
        <f t="shared" si="29"/>
        <v>609562</v>
      </c>
      <c r="B2040" s="6">
        <v>9</v>
      </c>
      <c r="C2040" s="112">
        <v>5</v>
      </c>
      <c r="D2040" s="7">
        <v>181</v>
      </c>
      <c r="E2040" s="6" t="s">
        <v>3258</v>
      </c>
      <c r="H2040" s="6">
        <f>IF('Раздел 2.1.2.2'!W44&gt;='Раздел 2.1.2.2'!W46,0,1)</f>
        <v>0</v>
      </c>
    </row>
    <row r="2041" spans="1:8" x14ac:dyDescent="0.2">
      <c r="A2041" s="6">
        <f t="shared" si="29"/>
        <v>609562</v>
      </c>
      <c r="B2041" s="6">
        <v>9</v>
      </c>
      <c r="C2041" s="112">
        <v>5</v>
      </c>
      <c r="D2041" s="7">
        <v>182</v>
      </c>
      <c r="E2041" s="6" t="s">
        <v>3259</v>
      </c>
      <c r="H2041" s="6">
        <f>IF('Раздел 2.1.2.2'!X44&gt;='Раздел 2.1.2.2'!X46,0,1)</f>
        <v>0</v>
      </c>
    </row>
    <row r="2042" spans="1:8" x14ac:dyDescent="0.2">
      <c r="A2042" s="6">
        <f t="shared" si="29"/>
        <v>609562</v>
      </c>
      <c r="B2042" s="6">
        <v>9</v>
      </c>
      <c r="C2042" s="112">
        <v>5</v>
      </c>
      <c r="D2042" s="7">
        <v>183</v>
      </c>
      <c r="E2042" s="6" t="s">
        <v>3260</v>
      </c>
      <c r="H2042" s="6">
        <f>IF('Раздел 2.1.2.2'!Y44&gt;='Раздел 2.1.2.2'!Y46,0,1)</f>
        <v>0</v>
      </c>
    </row>
    <row r="2043" spans="1:8" x14ac:dyDescent="0.2">
      <c r="A2043" s="6">
        <f t="shared" si="29"/>
        <v>609562</v>
      </c>
      <c r="B2043" s="6">
        <v>9</v>
      </c>
      <c r="C2043" s="112">
        <v>5</v>
      </c>
      <c r="D2043" s="7">
        <v>184</v>
      </c>
      <c r="E2043" s="6" t="s">
        <v>3261</v>
      </c>
      <c r="H2043" s="6">
        <f>IF('Раздел 2.1.2.2'!Z44&gt;='Раздел 2.1.2.2'!Z46,0,1)</f>
        <v>0</v>
      </c>
    </row>
    <row r="2044" spans="1:8" x14ac:dyDescent="0.2">
      <c r="A2044" s="6">
        <f t="shared" si="29"/>
        <v>609562</v>
      </c>
      <c r="B2044" s="6">
        <v>9</v>
      </c>
      <c r="C2044" s="112">
        <v>5</v>
      </c>
      <c r="D2044" s="7">
        <v>185</v>
      </c>
      <c r="E2044" s="6" t="s">
        <v>3262</v>
      </c>
      <c r="H2044" s="6">
        <f>IF('Раздел 2.1.2.2'!AA44&gt;='Раздел 2.1.2.2'!AA46,0,1)</f>
        <v>0</v>
      </c>
    </row>
    <row r="2045" spans="1:8" x14ac:dyDescent="0.2">
      <c r="A2045" s="6">
        <f t="shared" si="29"/>
        <v>609562</v>
      </c>
      <c r="B2045" s="6">
        <v>9</v>
      </c>
      <c r="C2045" s="112">
        <v>5</v>
      </c>
      <c r="D2045" s="7">
        <v>186</v>
      </c>
      <c r="E2045" s="6" t="s">
        <v>3263</v>
      </c>
      <c r="H2045" s="6">
        <f>IF('Раздел 2.1.2.2'!AB44&gt;='Раздел 2.1.2.2'!AB46,0,1)</f>
        <v>0</v>
      </c>
    </row>
    <row r="2046" spans="1:8" x14ac:dyDescent="0.2">
      <c r="A2046" s="6">
        <f t="shared" si="29"/>
        <v>609562</v>
      </c>
      <c r="B2046" s="6">
        <v>9</v>
      </c>
      <c r="C2046" s="112">
        <v>5</v>
      </c>
      <c r="D2046" s="7">
        <v>187</v>
      </c>
      <c r="E2046" s="6" t="s">
        <v>3264</v>
      </c>
      <c r="H2046" s="6">
        <f>IF('Раздел 2.1.2.2'!AC44&gt;='Раздел 2.1.2.2'!AC46,0,1)</f>
        <v>0</v>
      </c>
    </row>
    <row r="2047" spans="1:8" x14ac:dyDescent="0.2">
      <c r="A2047" s="6">
        <f t="shared" si="29"/>
        <v>609562</v>
      </c>
      <c r="B2047" s="6">
        <v>9</v>
      </c>
      <c r="C2047" s="112">
        <v>5</v>
      </c>
      <c r="D2047" s="7">
        <v>188</v>
      </c>
      <c r="E2047" s="6" t="s">
        <v>3265</v>
      </c>
      <c r="H2047" s="6">
        <f>IF('Раздел 2.1.2.2'!AD44&gt;='Раздел 2.1.2.2'!AD46,0,1)</f>
        <v>0</v>
      </c>
    </row>
    <row r="2048" spans="1:8" x14ac:dyDescent="0.2">
      <c r="A2048" s="6">
        <f t="shared" si="29"/>
        <v>609562</v>
      </c>
      <c r="B2048" s="6">
        <v>9</v>
      </c>
      <c r="C2048" s="112">
        <v>5</v>
      </c>
      <c r="D2048" s="7">
        <v>189</v>
      </c>
      <c r="E2048" s="6" t="s">
        <v>3266</v>
      </c>
      <c r="H2048" s="6">
        <f>IF('Раздел 2.1.2.2'!AE44&gt;='Раздел 2.1.2.2'!AE46,0,1)</f>
        <v>0</v>
      </c>
    </row>
    <row r="2049" spans="1:8" x14ac:dyDescent="0.2">
      <c r="A2049" s="6">
        <f t="shared" si="29"/>
        <v>609562</v>
      </c>
      <c r="B2049" s="6">
        <v>9</v>
      </c>
      <c r="C2049" s="112">
        <v>5</v>
      </c>
      <c r="D2049" s="7">
        <v>190</v>
      </c>
      <c r="E2049" s="6" t="s">
        <v>3267</v>
      </c>
      <c r="H2049" s="6">
        <f>IF('Раздел 2.1.2.2'!AF44&gt;='Раздел 2.1.2.2'!AF46,0,1)</f>
        <v>0</v>
      </c>
    </row>
    <row r="2050" spans="1:8" x14ac:dyDescent="0.2">
      <c r="A2050" s="6">
        <f t="shared" si="29"/>
        <v>609562</v>
      </c>
      <c r="B2050" s="6">
        <v>9</v>
      </c>
      <c r="C2050" s="112">
        <v>5</v>
      </c>
      <c r="D2050" s="7">
        <v>191</v>
      </c>
      <c r="E2050" s="6" t="s">
        <v>3268</v>
      </c>
      <c r="H2050" s="6">
        <f>IF('Раздел 2.1.2.2'!AG44&gt;='Раздел 2.1.2.2'!AG46,0,1)</f>
        <v>0</v>
      </c>
    </row>
    <row r="2051" spans="1:8" x14ac:dyDescent="0.2">
      <c r="A2051" s="6">
        <f t="shared" si="29"/>
        <v>609562</v>
      </c>
      <c r="B2051" s="6">
        <v>9</v>
      </c>
      <c r="C2051" s="112">
        <v>5</v>
      </c>
      <c r="D2051" s="7">
        <v>192</v>
      </c>
      <c r="E2051" s="6" t="s">
        <v>3269</v>
      </c>
      <c r="H2051" s="6">
        <f>IF('Раздел 2.1.2.2'!AH44&gt;='Раздел 2.1.2.2'!AH46,0,1)</f>
        <v>0</v>
      </c>
    </row>
    <row r="2052" spans="1:8" x14ac:dyDescent="0.2">
      <c r="A2052" s="6">
        <f t="shared" si="29"/>
        <v>609562</v>
      </c>
      <c r="B2052" s="6">
        <v>9</v>
      </c>
      <c r="C2052" s="112">
        <v>5</v>
      </c>
      <c r="D2052" s="7">
        <v>193</v>
      </c>
      <c r="E2052" s="6" t="s">
        <v>3270</v>
      </c>
      <c r="H2052" s="6">
        <f>IF('Раздел 2.1.2.2'!AI44&gt;='Раздел 2.1.2.2'!AI46,0,1)</f>
        <v>0</v>
      </c>
    </row>
    <row r="2053" spans="1:8" x14ac:dyDescent="0.2">
      <c r="A2053" s="6">
        <f t="shared" si="29"/>
        <v>609562</v>
      </c>
      <c r="B2053" s="6">
        <v>9</v>
      </c>
      <c r="C2053" s="112">
        <v>5</v>
      </c>
      <c r="D2053" s="7">
        <v>194</v>
      </c>
      <c r="E2053" s="6" t="s">
        <v>3271</v>
      </c>
      <c r="H2053" s="6">
        <f>IF('Раздел 2.1.2.2'!AJ44&gt;='Раздел 2.1.2.2'!AJ46,0,1)</f>
        <v>0</v>
      </c>
    </row>
    <row r="2054" spans="1:8" x14ac:dyDescent="0.2">
      <c r="A2054" s="6">
        <f t="shared" si="29"/>
        <v>609562</v>
      </c>
      <c r="B2054" s="6">
        <v>9</v>
      </c>
      <c r="C2054" s="112">
        <v>5</v>
      </c>
      <c r="D2054" s="7">
        <v>195</v>
      </c>
      <c r="E2054" s="6" t="s">
        <v>3272</v>
      </c>
      <c r="H2054" s="6">
        <f>IF('Раздел 2.1.2.2'!AK44&gt;='Раздел 2.1.2.2'!AK46,0,1)</f>
        <v>0</v>
      </c>
    </row>
    <row r="2055" spans="1:8" x14ac:dyDescent="0.2">
      <c r="A2055" s="6">
        <f t="shared" si="29"/>
        <v>609562</v>
      </c>
      <c r="B2055" s="6">
        <v>9</v>
      </c>
      <c r="C2055" s="112">
        <v>5</v>
      </c>
      <c r="D2055" s="7">
        <v>196</v>
      </c>
      <c r="E2055" s="6" t="s">
        <v>3273</v>
      </c>
      <c r="H2055" s="6">
        <f>IF('Раздел 2.1.2.2'!AL44&gt;='Раздел 2.1.2.2'!AL46,0,1)</f>
        <v>0</v>
      </c>
    </row>
    <row r="2056" spans="1:8" x14ac:dyDescent="0.2">
      <c r="A2056" s="6">
        <f t="shared" si="29"/>
        <v>609562</v>
      </c>
      <c r="B2056" s="6">
        <v>9</v>
      </c>
      <c r="C2056" s="112">
        <v>5</v>
      </c>
      <c r="D2056" s="7">
        <v>197</v>
      </c>
      <c r="E2056" s="6" t="s">
        <v>3274</v>
      </c>
      <c r="H2056" s="6">
        <f>IF('Раздел 2.1.2.2'!AM44&gt;='Раздел 2.1.2.2'!AM46,0,1)</f>
        <v>0</v>
      </c>
    </row>
    <row r="2057" spans="1:8" x14ac:dyDescent="0.2">
      <c r="A2057" s="6">
        <f t="shared" si="29"/>
        <v>609562</v>
      </c>
      <c r="B2057" s="6">
        <v>9</v>
      </c>
      <c r="C2057" s="112">
        <v>5</v>
      </c>
      <c r="D2057" s="7">
        <v>198</v>
      </c>
      <c r="E2057" s="6" t="s">
        <v>3275</v>
      </c>
      <c r="H2057" s="6">
        <f>IF('Раздел 2.1.2.2'!AN44&gt;='Раздел 2.1.2.2'!AN46,0,1)</f>
        <v>0</v>
      </c>
    </row>
    <row r="2058" spans="1:8" x14ac:dyDescent="0.2">
      <c r="A2058" s="6">
        <f t="shared" si="29"/>
        <v>609562</v>
      </c>
      <c r="B2058" s="6">
        <v>9</v>
      </c>
      <c r="C2058" s="112">
        <v>5</v>
      </c>
      <c r="D2058" s="7">
        <v>199</v>
      </c>
      <c r="E2058" s="6" t="s">
        <v>2470</v>
      </c>
      <c r="H2058" s="6">
        <f>IF('Раздел 2.1.2.2'!AO44&gt;='Раздел 2.1.2.2'!AO46,0,1)</f>
        <v>0</v>
      </c>
    </row>
    <row r="2059" spans="1:8" x14ac:dyDescent="0.2">
      <c r="A2059" s="6">
        <f t="shared" si="29"/>
        <v>609562</v>
      </c>
      <c r="B2059" s="6">
        <v>9</v>
      </c>
      <c r="C2059" s="112">
        <v>5</v>
      </c>
      <c r="D2059" s="7">
        <v>200</v>
      </c>
      <c r="E2059" s="6" t="s">
        <v>2471</v>
      </c>
      <c r="H2059" s="6">
        <f>IF('Раздел 2.1.2.2'!AP44&gt;='Раздел 2.1.2.2'!AP46,0,1)</f>
        <v>0</v>
      </c>
    </row>
    <row r="2060" spans="1:8" x14ac:dyDescent="0.2">
      <c r="A2060" s="6">
        <f t="shared" si="29"/>
        <v>609562</v>
      </c>
      <c r="B2060" s="6">
        <v>9</v>
      </c>
      <c r="C2060" s="112">
        <v>5</v>
      </c>
      <c r="D2060" s="7">
        <v>201</v>
      </c>
      <c r="E2060" s="6" t="s">
        <v>2472</v>
      </c>
      <c r="H2060" s="6">
        <f>IF('Раздел 2.1.2.2'!AQ44&gt;='Раздел 2.1.2.2'!AQ46,0,1)</f>
        <v>0</v>
      </c>
    </row>
    <row r="2061" spans="1:8" x14ac:dyDescent="0.2">
      <c r="A2061" s="6">
        <f t="shared" si="29"/>
        <v>609562</v>
      </c>
      <c r="B2061" s="6">
        <v>9</v>
      </c>
      <c r="C2061" s="112">
        <v>5</v>
      </c>
      <c r="D2061" s="7">
        <v>202</v>
      </c>
      <c r="E2061" s="6" t="s">
        <v>2473</v>
      </c>
      <c r="H2061" s="6">
        <f>IF('Раздел 2.1.2.2'!AR44&gt;='Раздел 2.1.2.2'!AR46,0,1)</f>
        <v>0</v>
      </c>
    </row>
    <row r="2062" spans="1:8" x14ac:dyDescent="0.2">
      <c r="A2062" s="6">
        <f t="shared" si="29"/>
        <v>609562</v>
      </c>
      <c r="B2062" s="6">
        <v>9</v>
      </c>
      <c r="C2062" s="112">
        <v>5</v>
      </c>
      <c r="D2062" s="7">
        <v>203</v>
      </c>
      <c r="E2062" s="6" t="s">
        <v>2474</v>
      </c>
      <c r="H2062" s="6">
        <f>IF('Раздел 2.1.2.2'!AS44&gt;='Раздел 2.1.2.2'!AS46,0,1)</f>
        <v>0</v>
      </c>
    </row>
    <row r="2063" spans="1:8" x14ac:dyDescent="0.2">
      <c r="A2063" s="6">
        <f t="shared" si="29"/>
        <v>609562</v>
      </c>
      <c r="B2063" s="6">
        <v>9</v>
      </c>
      <c r="C2063" s="112">
        <v>5</v>
      </c>
      <c r="D2063" s="7">
        <v>204</v>
      </c>
      <c r="E2063" s="6" t="s">
        <v>1722</v>
      </c>
      <c r="H2063" s="6">
        <f>IF('Раздел 2.1.2.2'!AT44&gt;='Раздел 2.1.2.2'!AT46,0,1)</f>
        <v>0</v>
      </c>
    </row>
    <row r="2064" spans="1:8" x14ac:dyDescent="0.2">
      <c r="A2064" s="6">
        <f t="shared" si="29"/>
        <v>609562</v>
      </c>
      <c r="B2064" s="6">
        <v>9</v>
      </c>
      <c r="C2064" s="112">
        <v>5</v>
      </c>
      <c r="D2064" s="7">
        <v>205</v>
      </c>
      <c r="E2064" s="6" t="s">
        <v>1723</v>
      </c>
      <c r="H2064" s="6">
        <f>IF('Раздел 2.1.2.2'!AU44&gt;='Раздел 2.1.2.2'!AU46,0,1)</f>
        <v>0</v>
      </c>
    </row>
    <row r="2065" spans="1:8" x14ac:dyDescent="0.2">
      <c r="A2065" s="6">
        <f t="shared" si="29"/>
        <v>609562</v>
      </c>
      <c r="B2065" s="6">
        <v>9</v>
      </c>
      <c r="C2065" s="112">
        <v>5</v>
      </c>
      <c r="D2065" s="7">
        <v>206</v>
      </c>
      <c r="E2065" s="6" t="s">
        <v>1724</v>
      </c>
      <c r="H2065" s="6">
        <f>IF('Раздел 2.1.2.2'!AV44&gt;='Раздел 2.1.2.2'!AV46,0,1)</f>
        <v>0</v>
      </c>
    </row>
    <row r="2066" spans="1:8" x14ac:dyDescent="0.2">
      <c r="A2066" s="6">
        <f t="shared" si="29"/>
        <v>609562</v>
      </c>
      <c r="B2066" s="6">
        <v>9</v>
      </c>
      <c r="C2066" s="112">
        <v>5</v>
      </c>
      <c r="D2066" s="7">
        <v>207</v>
      </c>
      <c r="E2066" s="6" t="s">
        <v>980</v>
      </c>
      <c r="H2066" s="6">
        <f>IF('Раздел 2.1.2.2'!AW44&gt;='Раздел 2.1.2.2'!AW46,0,1)</f>
        <v>0</v>
      </c>
    </row>
    <row r="2067" spans="1:8" x14ac:dyDescent="0.2">
      <c r="A2067" s="6">
        <f t="shared" si="29"/>
        <v>609562</v>
      </c>
      <c r="B2067" s="6">
        <v>9</v>
      </c>
      <c r="C2067" s="112">
        <v>5</v>
      </c>
      <c r="D2067" s="7">
        <v>208</v>
      </c>
      <c r="E2067" s="6" t="s">
        <v>981</v>
      </c>
      <c r="H2067" s="6">
        <f>IF('Раздел 2.1.2.2'!AX44&gt;='Раздел 2.1.2.2'!AX46,0,1)</f>
        <v>0</v>
      </c>
    </row>
    <row r="2068" spans="1:8" x14ac:dyDescent="0.2">
      <c r="A2068" s="6">
        <f t="shared" si="29"/>
        <v>609562</v>
      </c>
      <c r="B2068" s="6">
        <v>9</v>
      </c>
      <c r="C2068" s="112">
        <v>5</v>
      </c>
      <c r="D2068" s="7">
        <v>209</v>
      </c>
      <c r="E2068" s="6" t="s">
        <v>982</v>
      </c>
      <c r="H2068" s="6">
        <f>IF('Раздел 2.1.2.2'!AY44&gt;='Раздел 2.1.2.2'!AY46,0,1)</f>
        <v>0</v>
      </c>
    </row>
    <row r="2069" spans="1:8" x14ac:dyDescent="0.2">
      <c r="A2069" s="6">
        <f t="shared" si="29"/>
        <v>609562</v>
      </c>
      <c r="B2069" s="6">
        <v>9</v>
      </c>
      <c r="C2069" s="112">
        <v>5</v>
      </c>
      <c r="D2069" s="7">
        <v>210</v>
      </c>
      <c r="E2069" s="6" t="s">
        <v>983</v>
      </c>
      <c r="H2069" s="6">
        <f>IF('Раздел 2.1.2.2'!AZ44&gt;='Раздел 2.1.2.2'!AZ46,0,1)</f>
        <v>0</v>
      </c>
    </row>
    <row r="2070" spans="1:8" x14ac:dyDescent="0.2">
      <c r="A2070" s="6">
        <f t="shared" si="29"/>
        <v>609562</v>
      </c>
      <c r="B2070" s="6">
        <v>9</v>
      </c>
      <c r="C2070" s="112">
        <v>5</v>
      </c>
      <c r="D2070" s="7">
        <v>211</v>
      </c>
      <c r="E2070" s="6" t="s">
        <v>984</v>
      </c>
      <c r="H2070" s="6">
        <f>IF('Раздел 2.1.2.2'!BA44&gt;='Раздел 2.1.2.2'!BA46,0,1)</f>
        <v>0</v>
      </c>
    </row>
    <row r="2071" spans="1:8" x14ac:dyDescent="0.2">
      <c r="A2071" s="6">
        <f t="shared" si="29"/>
        <v>609562</v>
      </c>
      <c r="B2071" s="6">
        <v>9</v>
      </c>
      <c r="C2071" s="112">
        <v>5</v>
      </c>
      <c r="D2071" s="7">
        <v>212</v>
      </c>
      <c r="E2071" s="6" t="s">
        <v>985</v>
      </c>
      <c r="H2071" s="6">
        <f>IF('Раздел 2.1.2.2'!BB44&gt;='Раздел 2.1.2.2'!BB46,0,1)</f>
        <v>0</v>
      </c>
    </row>
    <row r="2072" spans="1:8" x14ac:dyDescent="0.2">
      <c r="A2072" s="6">
        <f t="shared" si="29"/>
        <v>609562</v>
      </c>
      <c r="B2072" s="6">
        <v>9</v>
      </c>
      <c r="C2072" s="112">
        <v>5</v>
      </c>
      <c r="D2072" s="7">
        <v>213</v>
      </c>
      <c r="E2072" s="6" t="s">
        <v>986</v>
      </c>
      <c r="H2072" s="6">
        <f>IF('Раздел 2.1.2.2'!BC44&gt;='Раздел 2.1.2.2'!BC46,0,1)</f>
        <v>0</v>
      </c>
    </row>
    <row r="2073" spans="1:8" x14ac:dyDescent="0.2">
      <c r="A2073" s="6">
        <f t="shared" si="29"/>
        <v>609562</v>
      </c>
      <c r="B2073" s="6">
        <v>9</v>
      </c>
      <c r="C2073" s="112">
        <v>5</v>
      </c>
      <c r="D2073" s="7">
        <v>214</v>
      </c>
      <c r="E2073" s="6" t="s">
        <v>987</v>
      </c>
      <c r="H2073" s="6">
        <f>IF('Раздел 2.1.2.2'!BD44&gt;='Раздел 2.1.2.2'!BD46,0,1)</f>
        <v>0</v>
      </c>
    </row>
    <row r="2074" spans="1:8" x14ac:dyDescent="0.2">
      <c r="A2074" s="6">
        <f t="shared" si="29"/>
        <v>609562</v>
      </c>
      <c r="B2074" s="6">
        <v>9</v>
      </c>
      <c r="C2074" s="112">
        <v>5</v>
      </c>
      <c r="D2074" s="7">
        <v>215</v>
      </c>
      <c r="E2074" s="6" t="s">
        <v>988</v>
      </c>
      <c r="H2074" s="6">
        <f>IF('Раздел 2.1.2.2'!BE44&gt;='Раздел 2.1.2.2'!BE46,0,1)</f>
        <v>0</v>
      </c>
    </row>
    <row r="2075" spans="1:8" x14ac:dyDescent="0.2">
      <c r="A2075" s="6">
        <f t="shared" si="29"/>
        <v>609562</v>
      </c>
      <c r="B2075" s="6">
        <v>9</v>
      </c>
      <c r="C2075" s="112">
        <v>5</v>
      </c>
      <c r="D2075" s="7">
        <v>216</v>
      </c>
      <c r="E2075" s="6" t="s">
        <v>989</v>
      </c>
      <c r="H2075" s="6">
        <f>IF('Раздел 2.1.2.2'!BF44&gt;='Раздел 2.1.2.2'!BF46,0,1)</f>
        <v>0</v>
      </c>
    </row>
    <row r="2076" spans="1:8" x14ac:dyDescent="0.2">
      <c r="A2076" s="6">
        <f t="shared" si="29"/>
        <v>609562</v>
      </c>
      <c r="B2076" s="6">
        <v>9</v>
      </c>
      <c r="C2076" s="112">
        <v>5</v>
      </c>
      <c r="D2076" s="7">
        <v>217</v>
      </c>
      <c r="E2076" s="6" t="s">
        <v>990</v>
      </c>
      <c r="H2076" s="6">
        <f>IF('Раздел 2.1.2.2'!BG44&gt;='Раздел 2.1.2.2'!BG46,0,1)</f>
        <v>0</v>
      </c>
    </row>
    <row r="2077" spans="1:8" x14ac:dyDescent="0.2">
      <c r="A2077" s="6">
        <f t="shared" si="29"/>
        <v>609562</v>
      </c>
      <c r="B2077" s="6">
        <v>9</v>
      </c>
      <c r="C2077" s="112">
        <v>5</v>
      </c>
      <c r="D2077" s="7">
        <v>218</v>
      </c>
      <c r="E2077" s="7" t="s">
        <v>991</v>
      </c>
      <c r="F2077" s="7"/>
      <c r="G2077" s="7"/>
      <c r="H2077" s="7">
        <f>IF('Раздел 2.1.2.2'!BH44&gt;='Раздел 2.1.2.2'!BH46,0,1)</f>
        <v>0</v>
      </c>
    </row>
    <row r="2078" spans="1:8" x14ac:dyDescent="0.2">
      <c r="A2078" s="6">
        <f t="shared" si="29"/>
        <v>609562</v>
      </c>
      <c r="B2078" s="6">
        <v>9</v>
      </c>
      <c r="C2078" s="112">
        <v>5</v>
      </c>
      <c r="D2078" s="7">
        <v>219</v>
      </c>
      <c r="E2078" s="7" t="s">
        <v>1330</v>
      </c>
      <c r="F2078" s="7"/>
      <c r="G2078" s="7"/>
      <c r="H2078" s="7">
        <f>IF('Раздел 2.1.2.2'!BI44&gt;='Раздел 2.1.2.2'!BI46,0,1)</f>
        <v>0</v>
      </c>
    </row>
    <row r="2079" spans="1:8" x14ac:dyDescent="0.2">
      <c r="A2079" s="6">
        <f t="shared" si="29"/>
        <v>609562</v>
      </c>
      <c r="B2079" s="6">
        <v>9</v>
      </c>
      <c r="C2079" s="112">
        <v>5</v>
      </c>
      <c r="D2079" s="7">
        <v>220</v>
      </c>
      <c r="E2079" s="7" t="s">
        <v>1331</v>
      </c>
      <c r="F2079" s="7"/>
      <c r="G2079" s="7"/>
      <c r="H2079" s="7">
        <f>IF('Раздел 2.1.2.2'!BJ44&gt;='Раздел 2.1.2.2'!BJ46,0,1)</f>
        <v>0</v>
      </c>
    </row>
    <row r="2080" spans="1:8" x14ac:dyDescent="0.2">
      <c r="A2080" s="6">
        <f t="shared" si="29"/>
        <v>609562</v>
      </c>
      <c r="B2080" s="6">
        <v>9</v>
      </c>
      <c r="C2080" s="112">
        <v>5</v>
      </c>
      <c r="D2080" s="7">
        <v>221</v>
      </c>
      <c r="E2080" s="7" t="s">
        <v>1332</v>
      </c>
      <c r="F2080" s="7"/>
      <c r="G2080" s="7"/>
      <c r="H2080" s="7">
        <f>IF('Раздел 2.1.2.2'!BK44&gt;='Раздел 2.1.2.2'!BK46,0,1)</f>
        <v>0</v>
      </c>
    </row>
    <row r="2081" spans="1:8" x14ac:dyDescent="0.2">
      <c r="A2081" s="6">
        <f t="shared" si="29"/>
        <v>609562</v>
      </c>
      <c r="B2081" s="6">
        <v>9</v>
      </c>
      <c r="C2081" s="112">
        <v>5</v>
      </c>
      <c r="D2081" s="7">
        <v>222</v>
      </c>
      <c r="E2081" s="7" t="s">
        <v>1333</v>
      </c>
      <c r="F2081" s="7"/>
      <c r="G2081" s="7"/>
      <c r="H2081" s="7">
        <f>IF('Раздел 2.1.2.2'!BL44&gt;='Раздел 2.1.2.2'!BL46,0,1)</f>
        <v>0</v>
      </c>
    </row>
    <row r="2082" spans="1:8" x14ac:dyDescent="0.2">
      <c r="A2082" s="6">
        <f t="shared" si="29"/>
        <v>609562</v>
      </c>
      <c r="B2082" s="6">
        <v>9</v>
      </c>
      <c r="C2082" s="113">
        <v>5</v>
      </c>
      <c r="D2082" s="7">
        <v>223</v>
      </c>
      <c r="E2082" s="109" t="s">
        <v>1334</v>
      </c>
      <c r="F2082" s="109"/>
      <c r="G2082" s="109"/>
      <c r="H2082" s="109">
        <f>IF('Раздел 2.1.2.2'!BM44&gt;='Раздел 2.1.2.2'!BM46,0,1)</f>
        <v>0</v>
      </c>
    </row>
    <row r="2083" spans="1:8" x14ac:dyDescent="0.2">
      <c r="A2083" s="6">
        <f t="shared" si="29"/>
        <v>609562</v>
      </c>
      <c r="B2083" s="6">
        <v>9</v>
      </c>
      <c r="C2083" s="112">
        <v>6</v>
      </c>
      <c r="D2083" s="7">
        <v>224</v>
      </c>
      <c r="E2083" s="112" t="s">
        <v>11851</v>
      </c>
      <c r="H2083" s="6">
        <f>IF('Раздел 2.1.2.2'!P44&gt;='Раздел 2.1.2.2'!P47,0,1)</f>
        <v>0</v>
      </c>
    </row>
    <row r="2084" spans="1:8" x14ac:dyDescent="0.2">
      <c r="A2084" s="6">
        <f t="shared" si="29"/>
        <v>609562</v>
      </c>
      <c r="B2084" s="6">
        <v>9</v>
      </c>
      <c r="C2084" s="112">
        <v>6</v>
      </c>
      <c r="D2084" s="7">
        <v>225</v>
      </c>
      <c r="E2084" s="6" t="s">
        <v>992</v>
      </c>
      <c r="H2084" s="6">
        <f>IF('Раздел 2.1.2.2'!Q44&gt;='Раздел 2.1.2.2'!Q47,0,1)</f>
        <v>0</v>
      </c>
    </row>
    <row r="2085" spans="1:8" x14ac:dyDescent="0.2">
      <c r="A2085" s="6">
        <f t="shared" si="29"/>
        <v>609562</v>
      </c>
      <c r="B2085" s="6">
        <v>9</v>
      </c>
      <c r="C2085" s="112">
        <v>6</v>
      </c>
      <c r="D2085" s="7">
        <v>226</v>
      </c>
      <c r="E2085" s="6" t="s">
        <v>993</v>
      </c>
      <c r="H2085" s="6">
        <f>IF('Раздел 2.1.2.2'!R44&gt;='Раздел 2.1.2.2'!R47,0,1)</f>
        <v>0</v>
      </c>
    </row>
    <row r="2086" spans="1:8" x14ac:dyDescent="0.2">
      <c r="A2086" s="6">
        <f t="shared" si="29"/>
        <v>609562</v>
      </c>
      <c r="B2086" s="6">
        <v>9</v>
      </c>
      <c r="C2086" s="112">
        <v>6</v>
      </c>
      <c r="D2086" s="7">
        <v>227</v>
      </c>
      <c r="E2086" s="6" t="s">
        <v>994</v>
      </c>
      <c r="H2086" s="6">
        <f>IF('Раздел 2.1.2.2'!S44&gt;='Раздел 2.1.2.2'!S47,0,1)</f>
        <v>0</v>
      </c>
    </row>
    <row r="2087" spans="1:8" x14ac:dyDescent="0.2">
      <c r="A2087" s="6">
        <f t="shared" si="29"/>
        <v>609562</v>
      </c>
      <c r="B2087" s="6">
        <v>9</v>
      </c>
      <c r="C2087" s="112">
        <v>6</v>
      </c>
      <c r="D2087" s="7">
        <v>228</v>
      </c>
      <c r="E2087" s="6" t="s">
        <v>995</v>
      </c>
      <c r="H2087" s="6">
        <f>IF('Раздел 2.1.2.2'!T44&gt;='Раздел 2.1.2.2'!T47,0,1)</f>
        <v>0</v>
      </c>
    </row>
    <row r="2088" spans="1:8" x14ac:dyDescent="0.2">
      <c r="A2088" s="6">
        <f t="shared" si="29"/>
        <v>609562</v>
      </c>
      <c r="B2088" s="6">
        <v>9</v>
      </c>
      <c r="C2088" s="112">
        <v>6</v>
      </c>
      <c r="D2088" s="7">
        <v>229</v>
      </c>
      <c r="E2088" s="6" t="s">
        <v>996</v>
      </c>
      <c r="H2088" s="6">
        <f>IF('Раздел 2.1.2.2'!U44&gt;='Раздел 2.1.2.2'!U47,0,1)</f>
        <v>0</v>
      </c>
    </row>
    <row r="2089" spans="1:8" x14ac:dyDescent="0.2">
      <c r="A2089" s="6">
        <f t="shared" si="29"/>
        <v>609562</v>
      </c>
      <c r="B2089" s="6">
        <v>9</v>
      </c>
      <c r="C2089" s="112">
        <v>6</v>
      </c>
      <c r="D2089" s="7">
        <v>230</v>
      </c>
      <c r="E2089" s="6" t="s">
        <v>997</v>
      </c>
      <c r="H2089" s="6">
        <f>IF('Раздел 2.1.2.2'!V44&gt;='Раздел 2.1.2.2'!V47,0,1)</f>
        <v>0</v>
      </c>
    </row>
    <row r="2090" spans="1:8" x14ac:dyDescent="0.2">
      <c r="A2090" s="6">
        <f t="shared" si="29"/>
        <v>609562</v>
      </c>
      <c r="B2090" s="6">
        <v>9</v>
      </c>
      <c r="C2090" s="112">
        <v>6</v>
      </c>
      <c r="D2090" s="7">
        <v>231</v>
      </c>
      <c r="E2090" s="6" t="s">
        <v>1744</v>
      </c>
      <c r="H2090" s="6">
        <f>IF('Раздел 2.1.2.2'!W44&gt;='Раздел 2.1.2.2'!W47,0,1)</f>
        <v>0</v>
      </c>
    </row>
    <row r="2091" spans="1:8" x14ac:dyDescent="0.2">
      <c r="A2091" s="6">
        <f t="shared" si="29"/>
        <v>609562</v>
      </c>
      <c r="B2091" s="6">
        <v>9</v>
      </c>
      <c r="C2091" s="112">
        <v>6</v>
      </c>
      <c r="D2091" s="7">
        <v>232</v>
      </c>
      <c r="E2091" s="6" t="s">
        <v>1745</v>
      </c>
      <c r="H2091" s="6">
        <f>IF('Раздел 2.1.2.2'!X44&gt;='Раздел 2.1.2.2'!X47,0,1)</f>
        <v>0</v>
      </c>
    </row>
    <row r="2092" spans="1:8" x14ac:dyDescent="0.2">
      <c r="A2092" s="6">
        <f t="shared" si="29"/>
        <v>609562</v>
      </c>
      <c r="B2092" s="6">
        <v>9</v>
      </c>
      <c r="C2092" s="112">
        <v>6</v>
      </c>
      <c r="D2092" s="7">
        <v>233</v>
      </c>
      <c r="E2092" s="6" t="s">
        <v>2496</v>
      </c>
      <c r="H2092" s="6">
        <f>IF('Раздел 2.1.2.2'!Y44&gt;='Раздел 2.1.2.2'!Y47,0,1)</f>
        <v>0</v>
      </c>
    </row>
    <row r="2093" spans="1:8" x14ac:dyDescent="0.2">
      <c r="A2093" s="6">
        <f t="shared" si="29"/>
        <v>609562</v>
      </c>
      <c r="B2093" s="6">
        <v>9</v>
      </c>
      <c r="C2093" s="112">
        <v>6</v>
      </c>
      <c r="D2093" s="7">
        <v>234</v>
      </c>
      <c r="E2093" s="6" t="s">
        <v>1001</v>
      </c>
      <c r="H2093" s="6">
        <f>IF('Раздел 2.1.2.2'!Z44&gt;='Раздел 2.1.2.2'!Z47,0,1)</f>
        <v>0</v>
      </c>
    </row>
    <row r="2094" spans="1:8" x14ac:dyDescent="0.2">
      <c r="A2094" s="6">
        <f t="shared" si="29"/>
        <v>609562</v>
      </c>
      <c r="B2094" s="6">
        <v>9</v>
      </c>
      <c r="C2094" s="112">
        <v>6</v>
      </c>
      <c r="D2094" s="7">
        <v>235</v>
      </c>
      <c r="E2094" s="6" t="s">
        <v>1002</v>
      </c>
      <c r="H2094" s="6">
        <f>IF('Раздел 2.1.2.2'!AA44&gt;='Раздел 2.1.2.2'!AA47,0,1)</f>
        <v>0</v>
      </c>
    </row>
    <row r="2095" spans="1:8" x14ac:dyDescent="0.2">
      <c r="A2095" s="6">
        <f t="shared" si="29"/>
        <v>609562</v>
      </c>
      <c r="B2095" s="6">
        <v>9</v>
      </c>
      <c r="C2095" s="112">
        <v>6</v>
      </c>
      <c r="D2095" s="7">
        <v>236</v>
      </c>
      <c r="E2095" s="6" t="s">
        <v>1003</v>
      </c>
      <c r="H2095" s="6">
        <f>IF('Раздел 2.1.2.2'!AB44&gt;='Раздел 2.1.2.2'!AB47,0,1)</f>
        <v>0</v>
      </c>
    </row>
    <row r="2096" spans="1:8" x14ac:dyDescent="0.2">
      <c r="A2096" s="6">
        <f t="shared" si="29"/>
        <v>609562</v>
      </c>
      <c r="B2096" s="6">
        <v>9</v>
      </c>
      <c r="C2096" s="112">
        <v>6</v>
      </c>
      <c r="D2096" s="7">
        <v>237</v>
      </c>
      <c r="E2096" s="6" t="s">
        <v>1004</v>
      </c>
      <c r="H2096" s="6">
        <f>IF('Раздел 2.1.2.2'!AC44&gt;='Раздел 2.1.2.2'!AC47,0,1)</f>
        <v>0</v>
      </c>
    </row>
    <row r="2097" spans="1:8" x14ac:dyDescent="0.2">
      <c r="A2097" s="6">
        <f t="shared" si="29"/>
        <v>609562</v>
      </c>
      <c r="B2097" s="6">
        <v>9</v>
      </c>
      <c r="C2097" s="112">
        <v>6</v>
      </c>
      <c r="D2097" s="7">
        <v>238</v>
      </c>
      <c r="E2097" s="6" t="s">
        <v>1005</v>
      </c>
      <c r="H2097" s="6">
        <f>IF('Раздел 2.1.2.2'!AD44&gt;='Раздел 2.1.2.2'!AD47,0,1)</f>
        <v>0</v>
      </c>
    </row>
    <row r="2098" spans="1:8" x14ac:dyDescent="0.2">
      <c r="A2098" s="6">
        <f t="shared" si="29"/>
        <v>609562</v>
      </c>
      <c r="B2098" s="6">
        <v>9</v>
      </c>
      <c r="C2098" s="112">
        <v>6</v>
      </c>
      <c r="D2098" s="7">
        <v>239</v>
      </c>
      <c r="E2098" s="6" t="s">
        <v>1006</v>
      </c>
      <c r="H2098" s="6">
        <f>IF('Раздел 2.1.2.2'!AE44&gt;='Раздел 2.1.2.2'!AE47,0,1)</f>
        <v>0</v>
      </c>
    </row>
    <row r="2099" spans="1:8" x14ac:dyDescent="0.2">
      <c r="A2099" s="6">
        <f t="shared" si="29"/>
        <v>609562</v>
      </c>
      <c r="B2099" s="6">
        <v>9</v>
      </c>
      <c r="C2099" s="112">
        <v>6</v>
      </c>
      <c r="D2099" s="7">
        <v>240</v>
      </c>
      <c r="E2099" s="6" t="s">
        <v>1007</v>
      </c>
      <c r="H2099" s="6">
        <f>IF('Раздел 2.1.2.2'!AF44&gt;='Раздел 2.1.2.2'!AF47,0,1)</f>
        <v>0</v>
      </c>
    </row>
    <row r="2100" spans="1:8" x14ac:dyDescent="0.2">
      <c r="A2100" s="6">
        <f t="shared" ref="A2100:A2163" si="30">P_3</f>
        <v>609562</v>
      </c>
      <c r="B2100" s="6">
        <v>9</v>
      </c>
      <c r="C2100" s="112">
        <v>6</v>
      </c>
      <c r="D2100" s="7">
        <v>241</v>
      </c>
      <c r="E2100" s="6" t="s">
        <v>1008</v>
      </c>
      <c r="H2100" s="6">
        <f>IF('Раздел 2.1.2.2'!AG44&gt;='Раздел 2.1.2.2'!AG47,0,1)</f>
        <v>0</v>
      </c>
    </row>
    <row r="2101" spans="1:8" x14ac:dyDescent="0.2">
      <c r="A2101" s="6">
        <f t="shared" si="30"/>
        <v>609562</v>
      </c>
      <c r="B2101" s="6">
        <v>9</v>
      </c>
      <c r="C2101" s="112">
        <v>6</v>
      </c>
      <c r="D2101" s="7">
        <v>242</v>
      </c>
      <c r="E2101" s="6" t="s">
        <v>1009</v>
      </c>
      <c r="H2101" s="6">
        <f>IF('Раздел 2.1.2.2'!AH44&gt;='Раздел 2.1.2.2'!AH47,0,1)</f>
        <v>0</v>
      </c>
    </row>
    <row r="2102" spans="1:8" x14ac:dyDescent="0.2">
      <c r="A2102" s="6">
        <f t="shared" si="30"/>
        <v>609562</v>
      </c>
      <c r="B2102" s="6">
        <v>9</v>
      </c>
      <c r="C2102" s="112">
        <v>6</v>
      </c>
      <c r="D2102" s="7">
        <v>243</v>
      </c>
      <c r="E2102" s="6" t="s">
        <v>1746</v>
      </c>
      <c r="H2102" s="6">
        <f>IF('Раздел 2.1.2.2'!AI44&gt;='Раздел 2.1.2.2'!AI47,0,1)</f>
        <v>0</v>
      </c>
    </row>
    <row r="2103" spans="1:8" x14ac:dyDescent="0.2">
      <c r="A2103" s="6">
        <f t="shared" si="30"/>
        <v>609562</v>
      </c>
      <c r="B2103" s="6">
        <v>9</v>
      </c>
      <c r="C2103" s="112">
        <v>6</v>
      </c>
      <c r="D2103" s="7">
        <v>244</v>
      </c>
      <c r="E2103" s="6" t="s">
        <v>1747</v>
      </c>
      <c r="H2103" s="6">
        <f>IF('Раздел 2.1.2.2'!AJ44&gt;='Раздел 2.1.2.2'!AJ47,0,1)</f>
        <v>0</v>
      </c>
    </row>
    <row r="2104" spans="1:8" x14ac:dyDescent="0.2">
      <c r="A2104" s="6">
        <f t="shared" si="30"/>
        <v>609562</v>
      </c>
      <c r="B2104" s="6">
        <v>9</v>
      </c>
      <c r="C2104" s="112">
        <v>6</v>
      </c>
      <c r="D2104" s="7">
        <v>245</v>
      </c>
      <c r="E2104" s="6" t="s">
        <v>1748</v>
      </c>
      <c r="H2104" s="6">
        <f>IF('Раздел 2.1.2.2'!AK44&gt;='Раздел 2.1.2.2'!AK47,0,1)</f>
        <v>0</v>
      </c>
    </row>
    <row r="2105" spans="1:8" x14ac:dyDescent="0.2">
      <c r="A2105" s="6">
        <f t="shared" si="30"/>
        <v>609562</v>
      </c>
      <c r="B2105" s="6">
        <v>9</v>
      </c>
      <c r="C2105" s="112">
        <v>6</v>
      </c>
      <c r="D2105" s="7">
        <v>246</v>
      </c>
      <c r="E2105" s="6" t="s">
        <v>1749</v>
      </c>
      <c r="H2105" s="6">
        <f>IF('Раздел 2.1.2.2'!AL44&gt;='Раздел 2.1.2.2'!AL47,0,1)</f>
        <v>0</v>
      </c>
    </row>
    <row r="2106" spans="1:8" x14ac:dyDescent="0.2">
      <c r="A2106" s="6">
        <f t="shared" si="30"/>
        <v>609562</v>
      </c>
      <c r="B2106" s="6">
        <v>9</v>
      </c>
      <c r="C2106" s="112">
        <v>6</v>
      </c>
      <c r="D2106" s="7">
        <v>247</v>
      </c>
      <c r="E2106" s="6" t="s">
        <v>1750</v>
      </c>
      <c r="H2106" s="6">
        <f>IF('Раздел 2.1.2.2'!AM44&gt;='Раздел 2.1.2.2'!AM47,0,1)</f>
        <v>0</v>
      </c>
    </row>
    <row r="2107" spans="1:8" x14ac:dyDescent="0.2">
      <c r="A2107" s="6">
        <f t="shared" si="30"/>
        <v>609562</v>
      </c>
      <c r="B2107" s="6">
        <v>9</v>
      </c>
      <c r="C2107" s="112">
        <v>6</v>
      </c>
      <c r="D2107" s="7">
        <v>248</v>
      </c>
      <c r="E2107" s="6" t="s">
        <v>1751</v>
      </c>
      <c r="H2107" s="6">
        <f>IF('Раздел 2.1.2.2'!AN44&gt;='Раздел 2.1.2.2'!AN47,0,1)</f>
        <v>0</v>
      </c>
    </row>
    <row r="2108" spans="1:8" x14ac:dyDescent="0.2">
      <c r="A2108" s="6">
        <f t="shared" si="30"/>
        <v>609562</v>
      </c>
      <c r="B2108" s="6">
        <v>9</v>
      </c>
      <c r="C2108" s="112">
        <v>6</v>
      </c>
      <c r="D2108" s="7">
        <v>249</v>
      </c>
      <c r="E2108" s="6" t="s">
        <v>1752</v>
      </c>
      <c r="H2108" s="6">
        <f>IF('Раздел 2.1.2.2'!AO44&gt;='Раздел 2.1.2.2'!AO47,0,1)</f>
        <v>0</v>
      </c>
    </row>
    <row r="2109" spans="1:8" x14ac:dyDescent="0.2">
      <c r="A2109" s="6">
        <f t="shared" si="30"/>
        <v>609562</v>
      </c>
      <c r="B2109" s="6">
        <v>9</v>
      </c>
      <c r="C2109" s="112">
        <v>6</v>
      </c>
      <c r="D2109" s="7">
        <v>250</v>
      </c>
      <c r="E2109" s="6" t="s">
        <v>1753</v>
      </c>
      <c r="H2109" s="6">
        <f>IF('Раздел 2.1.2.2'!AP44&gt;='Раздел 2.1.2.2'!AP47,0,1)</f>
        <v>0</v>
      </c>
    </row>
    <row r="2110" spans="1:8" x14ac:dyDescent="0.2">
      <c r="A2110" s="6">
        <f t="shared" si="30"/>
        <v>609562</v>
      </c>
      <c r="B2110" s="6">
        <v>9</v>
      </c>
      <c r="C2110" s="112">
        <v>6</v>
      </c>
      <c r="D2110" s="7">
        <v>251</v>
      </c>
      <c r="E2110" s="6" t="s">
        <v>1754</v>
      </c>
      <c r="H2110" s="6">
        <f>IF('Раздел 2.1.2.2'!AQ44&gt;='Раздел 2.1.2.2'!AQ47,0,1)</f>
        <v>0</v>
      </c>
    </row>
    <row r="2111" spans="1:8" x14ac:dyDescent="0.2">
      <c r="A2111" s="6">
        <f t="shared" si="30"/>
        <v>609562</v>
      </c>
      <c r="B2111" s="6">
        <v>9</v>
      </c>
      <c r="C2111" s="112">
        <v>6</v>
      </c>
      <c r="D2111" s="7">
        <v>252</v>
      </c>
      <c r="E2111" s="6" t="s">
        <v>1755</v>
      </c>
      <c r="H2111" s="6">
        <f>IF('Раздел 2.1.2.2'!AR44&gt;='Раздел 2.1.2.2'!AR47,0,1)</f>
        <v>0</v>
      </c>
    </row>
    <row r="2112" spans="1:8" x14ac:dyDescent="0.2">
      <c r="A2112" s="6">
        <f t="shared" si="30"/>
        <v>609562</v>
      </c>
      <c r="B2112" s="6">
        <v>9</v>
      </c>
      <c r="C2112" s="112">
        <v>6</v>
      </c>
      <c r="D2112" s="7">
        <v>253</v>
      </c>
      <c r="E2112" s="6" t="s">
        <v>1756</v>
      </c>
      <c r="H2112" s="6">
        <f>IF('Раздел 2.1.2.2'!AS44&gt;='Раздел 2.1.2.2'!AS47,0,1)</f>
        <v>0</v>
      </c>
    </row>
    <row r="2113" spans="1:8" x14ac:dyDescent="0.2">
      <c r="A2113" s="6">
        <f t="shared" si="30"/>
        <v>609562</v>
      </c>
      <c r="B2113" s="6">
        <v>9</v>
      </c>
      <c r="C2113" s="112">
        <v>6</v>
      </c>
      <c r="D2113" s="7">
        <v>254</v>
      </c>
      <c r="E2113" s="6" t="s">
        <v>1757</v>
      </c>
      <c r="H2113" s="6">
        <f>IF('Раздел 2.1.2.2'!AT44&gt;='Раздел 2.1.2.2'!AT47,0,1)</f>
        <v>0</v>
      </c>
    </row>
    <row r="2114" spans="1:8" x14ac:dyDescent="0.2">
      <c r="A2114" s="6">
        <f t="shared" si="30"/>
        <v>609562</v>
      </c>
      <c r="B2114" s="6">
        <v>9</v>
      </c>
      <c r="C2114" s="112">
        <v>6</v>
      </c>
      <c r="D2114" s="7">
        <v>255</v>
      </c>
      <c r="E2114" s="6" t="s">
        <v>1758</v>
      </c>
      <c r="H2114" s="6">
        <f>IF('Раздел 2.1.2.2'!AU44&gt;='Раздел 2.1.2.2'!AU47,0,1)</f>
        <v>0</v>
      </c>
    </row>
    <row r="2115" spans="1:8" x14ac:dyDescent="0.2">
      <c r="A2115" s="6">
        <f t="shared" si="30"/>
        <v>609562</v>
      </c>
      <c r="B2115" s="6">
        <v>9</v>
      </c>
      <c r="C2115" s="112">
        <v>6</v>
      </c>
      <c r="D2115" s="7">
        <v>256</v>
      </c>
      <c r="E2115" s="6" t="s">
        <v>1759</v>
      </c>
      <c r="H2115" s="6">
        <f>IF('Раздел 2.1.2.2'!AV44&gt;='Раздел 2.1.2.2'!AV47,0,1)</f>
        <v>0</v>
      </c>
    </row>
    <row r="2116" spans="1:8" x14ac:dyDescent="0.2">
      <c r="A2116" s="6">
        <f t="shared" si="30"/>
        <v>609562</v>
      </c>
      <c r="B2116" s="6">
        <v>9</v>
      </c>
      <c r="C2116" s="112">
        <v>6</v>
      </c>
      <c r="D2116" s="7">
        <v>257</v>
      </c>
      <c r="E2116" s="6" t="s">
        <v>1760</v>
      </c>
      <c r="H2116" s="6">
        <f>IF('Раздел 2.1.2.2'!AW44&gt;='Раздел 2.1.2.2'!AW47,0,1)</f>
        <v>0</v>
      </c>
    </row>
    <row r="2117" spans="1:8" x14ac:dyDescent="0.2">
      <c r="A2117" s="6">
        <f t="shared" si="30"/>
        <v>609562</v>
      </c>
      <c r="B2117" s="6">
        <v>9</v>
      </c>
      <c r="C2117" s="112">
        <v>6</v>
      </c>
      <c r="D2117" s="7">
        <v>258</v>
      </c>
      <c r="E2117" s="6" t="s">
        <v>1761</v>
      </c>
      <c r="H2117" s="6">
        <f>IF('Раздел 2.1.2.2'!AX44&gt;='Раздел 2.1.2.2'!AX47,0,1)</f>
        <v>0</v>
      </c>
    </row>
    <row r="2118" spans="1:8" x14ac:dyDescent="0.2">
      <c r="A2118" s="6">
        <f t="shared" si="30"/>
        <v>609562</v>
      </c>
      <c r="B2118" s="6">
        <v>9</v>
      </c>
      <c r="C2118" s="112">
        <v>6</v>
      </c>
      <c r="D2118" s="7">
        <v>259</v>
      </c>
      <c r="E2118" s="6" t="s">
        <v>1762</v>
      </c>
      <c r="H2118" s="6">
        <f>IF('Раздел 2.1.2.2'!AY44&gt;='Раздел 2.1.2.2'!AY47,0,1)</f>
        <v>0</v>
      </c>
    </row>
    <row r="2119" spans="1:8" x14ac:dyDescent="0.2">
      <c r="A2119" s="6">
        <f t="shared" si="30"/>
        <v>609562</v>
      </c>
      <c r="B2119" s="6">
        <v>9</v>
      </c>
      <c r="C2119" s="112">
        <v>6</v>
      </c>
      <c r="D2119" s="7">
        <v>260</v>
      </c>
      <c r="E2119" s="6" t="s">
        <v>1763</v>
      </c>
      <c r="H2119" s="6">
        <f>IF('Раздел 2.1.2.2'!AZ44&gt;='Раздел 2.1.2.2'!AZ47,0,1)</f>
        <v>0</v>
      </c>
    </row>
    <row r="2120" spans="1:8" x14ac:dyDescent="0.2">
      <c r="A2120" s="6">
        <f t="shared" si="30"/>
        <v>609562</v>
      </c>
      <c r="B2120" s="6">
        <v>9</v>
      </c>
      <c r="C2120" s="112">
        <v>6</v>
      </c>
      <c r="D2120" s="7">
        <v>261</v>
      </c>
      <c r="E2120" s="6" t="s">
        <v>1764</v>
      </c>
      <c r="H2120" s="6">
        <f>IF('Раздел 2.1.2.2'!BA44&gt;='Раздел 2.1.2.2'!BA47,0,1)</f>
        <v>0</v>
      </c>
    </row>
    <row r="2121" spans="1:8" x14ac:dyDescent="0.2">
      <c r="A2121" s="6">
        <f t="shared" si="30"/>
        <v>609562</v>
      </c>
      <c r="B2121" s="6">
        <v>9</v>
      </c>
      <c r="C2121" s="112">
        <v>6</v>
      </c>
      <c r="D2121" s="7">
        <v>262</v>
      </c>
      <c r="E2121" s="6" t="s">
        <v>1765</v>
      </c>
      <c r="H2121" s="6">
        <f>IF('Раздел 2.1.2.2'!BB44&gt;='Раздел 2.1.2.2'!BB47,0,1)</f>
        <v>0</v>
      </c>
    </row>
    <row r="2122" spans="1:8" x14ac:dyDescent="0.2">
      <c r="A2122" s="6">
        <f t="shared" si="30"/>
        <v>609562</v>
      </c>
      <c r="B2122" s="6">
        <v>9</v>
      </c>
      <c r="C2122" s="112">
        <v>6</v>
      </c>
      <c r="D2122" s="7">
        <v>263</v>
      </c>
      <c r="E2122" s="6" t="s">
        <v>1766</v>
      </c>
      <c r="H2122" s="6">
        <f>IF('Раздел 2.1.2.2'!BC44&gt;='Раздел 2.1.2.2'!BC47,0,1)</f>
        <v>0</v>
      </c>
    </row>
    <row r="2123" spans="1:8" x14ac:dyDescent="0.2">
      <c r="A2123" s="6">
        <f t="shared" si="30"/>
        <v>609562</v>
      </c>
      <c r="B2123" s="6">
        <v>9</v>
      </c>
      <c r="C2123" s="112">
        <v>6</v>
      </c>
      <c r="D2123" s="7">
        <v>264</v>
      </c>
      <c r="E2123" s="6" t="s">
        <v>1767</v>
      </c>
      <c r="H2123" s="6">
        <f>IF('Раздел 2.1.2.2'!BD44&gt;='Раздел 2.1.2.2'!BD47,0,1)</f>
        <v>0</v>
      </c>
    </row>
    <row r="2124" spans="1:8" x14ac:dyDescent="0.2">
      <c r="A2124" s="6">
        <f t="shared" si="30"/>
        <v>609562</v>
      </c>
      <c r="B2124" s="6">
        <v>9</v>
      </c>
      <c r="C2124" s="112">
        <v>6</v>
      </c>
      <c r="D2124" s="7">
        <v>265</v>
      </c>
      <c r="E2124" s="6" t="s">
        <v>1768</v>
      </c>
      <c r="H2124" s="6">
        <f>IF('Раздел 2.1.2.2'!BE44&gt;='Раздел 2.1.2.2'!BE47,0,1)</f>
        <v>0</v>
      </c>
    </row>
    <row r="2125" spans="1:8" x14ac:dyDescent="0.2">
      <c r="A2125" s="6">
        <f t="shared" si="30"/>
        <v>609562</v>
      </c>
      <c r="B2125" s="6">
        <v>9</v>
      </c>
      <c r="C2125" s="112">
        <v>6</v>
      </c>
      <c r="D2125" s="7">
        <v>266</v>
      </c>
      <c r="E2125" s="6" t="s">
        <v>1769</v>
      </c>
      <c r="H2125" s="6">
        <f>IF('Раздел 2.1.2.2'!BF44&gt;='Раздел 2.1.2.2'!BF47,0,1)</f>
        <v>0</v>
      </c>
    </row>
    <row r="2126" spans="1:8" x14ac:dyDescent="0.2">
      <c r="A2126" s="6">
        <f t="shared" si="30"/>
        <v>609562</v>
      </c>
      <c r="B2126" s="6">
        <v>9</v>
      </c>
      <c r="C2126" s="112">
        <v>6</v>
      </c>
      <c r="D2126" s="7">
        <v>267</v>
      </c>
      <c r="E2126" s="6" t="s">
        <v>2518</v>
      </c>
      <c r="H2126" s="6">
        <f>IF('Раздел 2.1.2.2'!BG44&gt;='Раздел 2.1.2.2'!BG47,0,1)</f>
        <v>0</v>
      </c>
    </row>
    <row r="2127" spans="1:8" x14ac:dyDescent="0.2">
      <c r="A2127" s="6">
        <f t="shared" si="30"/>
        <v>609562</v>
      </c>
      <c r="B2127" s="6">
        <v>9</v>
      </c>
      <c r="C2127" s="113">
        <v>6</v>
      </c>
      <c r="D2127" s="7">
        <v>268</v>
      </c>
      <c r="E2127" s="109" t="s">
        <v>2519</v>
      </c>
      <c r="F2127" s="109"/>
      <c r="G2127" s="109"/>
      <c r="H2127" s="109">
        <f>IF('Раздел 2.1.2.2'!BH44&gt;='Раздел 2.1.2.2'!BH47,0,1)</f>
        <v>0</v>
      </c>
    </row>
    <row r="2128" spans="1:8" x14ac:dyDescent="0.2">
      <c r="A2128" s="6">
        <f t="shared" si="30"/>
        <v>609562</v>
      </c>
      <c r="B2128" s="6">
        <v>9</v>
      </c>
      <c r="C2128" s="112">
        <v>7</v>
      </c>
      <c r="D2128" s="7">
        <v>269</v>
      </c>
      <c r="E2128" s="112" t="s">
        <v>11852</v>
      </c>
      <c r="H2128" s="6">
        <f>IF('Раздел 2.1.2.2'!P47&gt;='Раздел 2.1.2.2'!P48,0,1)</f>
        <v>0</v>
      </c>
    </row>
    <row r="2129" spans="1:8" x14ac:dyDescent="0.2">
      <c r="A2129" s="6">
        <f t="shared" si="30"/>
        <v>609562</v>
      </c>
      <c r="B2129" s="6">
        <v>9</v>
      </c>
      <c r="C2129" s="112">
        <v>7</v>
      </c>
      <c r="D2129" s="7">
        <v>270</v>
      </c>
      <c r="E2129" s="6" t="s">
        <v>2520</v>
      </c>
      <c r="H2129" s="6">
        <f>IF('Раздел 2.1.2.2'!Q47&gt;='Раздел 2.1.2.2'!Q48,0,1)</f>
        <v>0</v>
      </c>
    </row>
    <row r="2130" spans="1:8" x14ac:dyDescent="0.2">
      <c r="A2130" s="6">
        <f t="shared" si="30"/>
        <v>609562</v>
      </c>
      <c r="B2130" s="6">
        <v>9</v>
      </c>
      <c r="C2130" s="112">
        <v>7</v>
      </c>
      <c r="D2130" s="7">
        <v>271</v>
      </c>
      <c r="E2130" s="6" t="s">
        <v>2521</v>
      </c>
      <c r="H2130" s="6">
        <f>IF('Раздел 2.1.2.2'!R47&gt;='Раздел 2.1.2.2'!R48,0,1)</f>
        <v>0</v>
      </c>
    </row>
    <row r="2131" spans="1:8" x14ac:dyDescent="0.2">
      <c r="A2131" s="6">
        <f t="shared" si="30"/>
        <v>609562</v>
      </c>
      <c r="B2131" s="6">
        <v>9</v>
      </c>
      <c r="C2131" s="112">
        <v>7</v>
      </c>
      <c r="D2131" s="7">
        <v>272</v>
      </c>
      <c r="E2131" s="6" t="s">
        <v>2522</v>
      </c>
      <c r="H2131" s="6">
        <f>IF('Раздел 2.1.2.2'!S47&gt;='Раздел 2.1.2.2'!S48,0,1)</f>
        <v>0</v>
      </c>
    </row>
    <row r="2132" spans="1:8" x14ac:dyDescent="0.2">
      <c r="A2132" s="6">
        <f t="shared" si="30"/>
        <v>609562</v>
      </c>
      <c r="B2132" s="6">
        <v>9</v>
      </c>
      <c r="C2132" s="112">
        <v>7</v>
      </c>
      <c r="D2132" s="7">
        <v>273</v>
      </c>
      <c r="E2132" s="6" t="s">
        <v>2523</v>
      </c>
      <c r="H2132" s="6">
        <f>IF('Раздел 2.1.2.2'!T47&gt;='Раздел 2.1.2.2'!T48,0,1)</f>
        <v>0</v>
      </c>
    </row>
    <row r="2133" spans="1:8" x14ac:dyDescent="0.2">
      <c r="A2133" s="6">
        <f t="shared" si="30"/>
        <v>609562</v>
      </c>
      <c r="B2133" s="6">
        <v>9</v>
      </c>
      <c r="C2133" s="112">
        <v>7</v>
      </c>
      <c r="D2133" s="7">
        <v>274</v>
      </c>
      <c r="E2133" s="6" t="s">
        <v>2524</v>
      </c>
      <c r="H2133" s="6">
        <f>IF('Раздел 2.1.2.2'!U47&gt;='Раздел 2.1.2.2'!U48,0,1)</f>
        <v>0</v>
      </c>
    </row>
    <row r="2134" spans="1:8" x14ac:dyDescent="0.2">
      <c r="A2134" s="6">
        <f t="shared" si="30"/>
        <v>609562</v>
      </c>
      <c r="B2134" s="6">
        <v>9</v>
      </c>
      <c r="C2134" s="112">
        <v>7</v>
      </c>
      <c r="D2134" s="7">
        <v>275</v>
      </c>
      <c r="E2134" s="6" t="s">
        <v>2525</v>
      </c>
      <c r="H2134" s="6">
        <f>IF('Раздел 2.1.2.2'!V47&gt;='Раздел 2.1.2.2'!V48,0,1)</f>
        <v>0</v>
      </c>
    </row>
    <row r="2135" spans="1:8" x14ac:dyDescent="0.2">
      <c r="A2135" s="6">
        <f t="shared" si="30"/>
        <v>609562</v>
      </c>
      <c r="B2135" s="6">
        <v>9</v>
      </c>
      <c r="C2135" s="112">
        <v>7</v>
      </c>
      <c r="D2135" s="7">
        <v>276</v>
      </c>
      <c r="E2135" s="6" t="s">
        <v>2526</v>
      </c>
      <c r="H2135" s="6">
        <f>IF('Раздел 2.1.2.2'!W47&gt;='Раздел 2.1.2.2'!W48,0,1)</f>
        <v>0</v>
      </c>
    </row>
    <row r="2136" spans="1:8" x14ac:dyDescent="0.2">
      <c r="A2136" s="6">
        <f t="shared" si="30"/>
        <v>609562</v>
      </c>
      <c r="B2136" s="6">
        <v>9</v>
      </c>
      <c r="C2136" s="112">
        <v>7</v>
      </c>
      <c r="D2136" s="7">
        <v>277</v>
      </c>
      <c r="E2136" s="6" t="s">
        <v>2527</v>
      </c>
      <c r="H2136" s="6">
        <f>IF('Раздел 2.1.2.2'!X47&gt;='Раздел 2.1.2.2'!X48,0,1)</f>
        <v>0</v>
      </c>
    </row>
    <row r="2137" spans="1:8" x14ac:dyDescent="0.2">
      <c r="A2137" s="6">
        <f t="shared" si="30"/>
        <v>609562</v>
      </c>
      <c r="B2137" s="6">
        <v>9</v>
      </c>
      <c r="C2137" s="112">
        <v>7</v>
      </c>
      <c r="D2137" s="7">
        <v>278</v>
      </c>
      <c r="E2137" s="6" t="s">
        <v>2528</v>
      </c>
      <c r="H2137" s="6">
        <f>IF('Раздел 2.1.2.2'!Y47&gt;='Раздел 2.1.2.2'!Y48,0,1)</f>
        <v>0</v>
      </c>
    </row>
    <row r="2138" spans="1:8" x14ac:dyDescent="0.2">
      <c r="A2138" s="6">
        <f t="shared" si="30"/>
        <v>609562</v>
      </c>
      <c r="B2138" s="6">
        <v>9</v>
      </c>
      <c r="C2138" s="112">
        <v>7</v>
      </c>
      <c r="D2138" s="7">
        <v>279</v>
      </c>
      <c r="E2138" s="6" t="s">
        <v>3337</v>
      </c>
      <c r="H2138" s="6">
        <f>IF('Раздел 2.1.2.2'!Z47&gt;='Раздел 2.1.2.2'!Z48,0,1)</f>
        <v>0</v>
      </c>
    </row>
    <row r="2139" spans="1:8" x14ac:dyDescent="0.2">
      <c r="A2139" s="6">
        <f t="shared" si="30"/>
        <v>609562</v>
      </c>
      <c r="B2139" s="6">
        <v>9</v>
      </c>
      <c r="C2139" s="112">
        <v>7</v>
      </c>
      <c r="D2139" s="7">
        <v>280</v>
      </c>
      <c r="E2139" s="6" t="s">
        <v>3350</v>
      </c>
      <c r="H2139" s="6">
        <f>IF('Раздел 2.1.2.2'!AA47&gt;='Раздел 2.1.2.2'!AA48,0,1)</f>
        <v>0</v>
      </c>
    </row>
    <row r="2140" spans="1:8" x14ac:dyDescent="0.2">
      <c r="A2140" s="6">
        <f t="shared" si="30"/>
        <v>609562</v>
      </c>
      <c r="B2140" s="6">
        <v>9</v>
      </c>
      <c r="C2140" s="112">
        <v>7</v>
      </c>
      <c r="D2140" s="7">
        <v>281</v>
      </c>
      <c r="E2140" s="6" t="s">
        <v>3351</v>
      </c>
      <c r="H2140" s="6">
        <f>IF('Раздел 2.1.2.2'!AB47&gt;='Раздел 2.1.2.2'!AB48,0,1)</f>
        <v>0</v>
      </c>
    </row>
    <row r="2141" spans="1:8" x14ac:dyDescent="0.2">
      <c r="A2141" s="6">
        <f t="shared" si="30"/>
        <v>609562</v>
      </c>
      <c r="B2141" s="6">
        <v>9</v>
      </c>
      <c r="C2141" s="112">
        <v>7</v>
      </c>
      <c r="D2141" s="7">
        <v>282</v>
      </c>
      <c r="E2141" s="6" t="s">
        <v>3352</v>
      </c>
      <c r="H2141" s="6">
        <f>IF('Раздел 2.1.2.2'!AC47&gt;='Раздел 2.1.2.2'!AC48,0,1)</f>
        <v>0</v>
      </c>
    </row>
    <row r="2142" spans="1:8" x14ac:dyDescent="0.2">
      <c r="A2142" s="6">
        <f t="shared" si="30"/>
        <v>609562</v>
      </c>
      <c r="B2142" s="6">
        <v>9</v>
      </c>
      <c r="C2142" s="112">
        <v>7</v>
      </c>
      <c r="D2142" s="7">
        <v>283</v>
      </c>
      <c r="E2142" s="6" t="s">
        <v>3353</v>
      </c>
      <c r="H2142" s="6">
        <f>IF('Раздел 2.1.2.2'!AD47&gt;='Раздел 2.1.2.2'!AD48,0,1)</f>
        <v>0</v>
      </c>
    </row>
    <row r="2143" spans="1:8" x14ac:dyDescent="0.2">
      <c r="A2143" s="6">
        <f t="shared" si="30"/>
        <v>609562</v>
      </c>
      <c r="B2143" s="6">
        <v>9</v>
      </c>
      <c r="C2143" s="112">
        <v>7</v>
      </c>
      <c r="D2143" s="7">
        <v>284</v>
      </c>
      <c r="E2143" s="6" t="s">
        <v>3354</v>
      </c>
      <c r="H2143" s="6">
        <f>IF('Раздел 2.1.2.2'!AE47&gt;='Раздел 2.1.2.2'!AE48,0,1)</f>
        <v>0</v>
      </c>
    </row>
    <row r="2144" spans="1:8" x14ac:dyDescent="0.2">
      <c r="A2144" s="6">
        <f t="shared" si="30"/>
        <v>609562</v>
      </c>
      <c r="B2144" s="6">
        <v>9</v>
      </c>
      <c r="C2144" s="112">
        <v>7</v>
      </c>
      <c r="D2144" s="7">
        <v>285</v>
      </c>
      <c r="E2144" s="6" t="s">
        <v>3355</v>
      </c>
      <c r="H2144" s="6">
        <f>IF('Раздел 2.1.2.2'!AF47&gt;='Раздел 2.1.2.2'!AF48,0,1)</f>
        <v>0</v>
      </c>
    </row>
    <row r="2145" spans="1:8" x14ac:dyDescent="0.2">
      <c r="A2145" s="6">
        <f t="shared" si="30"/>
        <v>609562</v>
      </c>
      <c r="B2145" s="6">
        <v>9</v>
      </c>
      <c r="C2145" s="112">
        <v>7</v>
      </c>
      <c r="D2145" s="7">
        <v>286</v>
      </c>
      <c r="E2145" s="6" t="s">
        <v>3356</v>
      </c>
      <c r="H2145" s="6">
        <f>IF('Раздел 2.1.2.2'!AG47&gt;='Раздел 2.1.2.2'!AG48,0,1)</f>
        <v>0</v>
      </c>
    </row>
    <row r="2146" spans="1:8" x14ac:dyDescent="0.2">
      <c r="A2146" s="6">
        <f t="shared" si="30"/>
        <v>609562</v>
      </c>
      <c r="B2146" s="6">
        <v>9</v>
      </c>
      <c r="C2146" s="112">
        <v>7</v>
      </c>
      <c r="D2146" s="7">
        <v>287</v>
      </c>
      <c r="E2146" s="6" t="s">
        <v>3357</v>
      </c>
      <c r="H2146" s="6">
        <f>IF('Раздел 2.1.2.2'!AH47&gt;='Раздел 2.1.2.2'!AH48,0,1)</f>
        <v>0</v>
      </c>
    </row>
    <row r="2147" spans="1:8" x14ac:dyDescent="0.2">
      <c r="A2147" s="6">
        <f t="shared" si="30"/>
        <v>609562</v>
      </c>
      <c r="B2147" s="6">
        <v>9</v>
      </c>
      <c r="C2147" s="112">
        <v>7</v>
      </c>
      <c r="D2147" s="7">
        <v>288</v>
      </c>
      <c r="E2147" s="6" t="s">
        <v>3358</v>
      </c>
      <c r="H2147" s="6">
        <f>IF('Раздел 2.1.2.2'!AI47&gt;='Раздел 2.1.2.2'!AI48,0,1)</f>
        <v>0</v>
      </c>
    </row>
    <row r="2148" spans="1:8" x14ac:dyDescent="0.2">
      <c r="A2148" s="6">
        <f t="shared" si="30"/>
        <v>609562</v>
      </c>
      <c r="B2148" s="6">
        <v>9</v>
      </c>
      <c r="C2148" s="112">
        <v>7</v>
      </c>
      <c r="D2148" s="7">
        <v>289</v>
      </c>
      <c r="E2148" s="6" t="s">
        <v>3359</v>
      </c>
      <c r="H2148" s="6">
        <f>IF('Раздел 2.1.2.2'!AJ47&gt;='Раздел 2.1.2.2'!AJ48,0,1)</f>
        <v>0</v>
      </c>
    </row>
    <row r="2149" spans="1:8" x14ac:dyDescent="0.2">
      <c r="A2149" s="6">
        <f t="shared" si="30"/>
        <v>609562</v>
      </c>
      <c r="B2149" s="6">
        <v>9</v>
      </c>
      <c r="C2149" s="112">
        <v>7</v>
      </c>
      <c r="D2149" s="7">
        <v>290</v>
      </c>
      <c r="E2149" s="6" t="s">
        <v>3360</v>
      </c>
      <c r="H2149" s="6">
        <f>IF('Раздел 2.1.2.2'!AK47&gt;='Раздел 2.1.2.2'!AK48,0,1)</f>
        <v>0</v>
      </c>
    </row>
    <row r="2150" spans="1:8" x14ac:dyDescent="0.2">
      <c r="A2150" s="6">
        <f t="shared" si="30"/>
        <v>609562</v>
      </c>
      <c r="B2150" s="6">
        <v>9</v>
      </c>
      <c r="C2150" s="112">
        <v>7</v>
      </c>
      <c r="D2150" s="7">
        <v>291</v>
      </c>
      <c r="E2150" s="6" t="s">
        <v>3361</v>
      </c>
      <c r="H2150" s="6">
        <f>IF('Раздел 2.1.2.2'!AL47&gt;='Раздел 2.1.2.2'!AL48,0,1)</f>
        <v>0</v>
      </c>
    </row>
    <row r="2151" spans="1:8" x14ac:dyDescent="0.2">
      <c r="A2151" s="6">
        <f t="shared" si="30"/>
        <v>609562</v>
      </c>
      <c r="B2151" s="6">
        <v>9</v>
      </c>
      <c r="C2151" s="112">
        <v>7</v>
      </c>
      <c r="D2151" s="7">
        <v>292</v>
      </c>
      <c r="E2151" s="6" t="s">
        <v>3362</v>
      </c>
      <c r="H2151" s="6">
        <f>IF('Раздел 2.1.2.2'!AM47&gt;='Раздел 2.1.2.2'!AM48,0,1)</f>
        <v>0</v>
      </c>
    </row>
    <row r="2152" spans="1:8" x14ac:dyDescent="0.2">
      <c r="A2152" s="6">
        <f t="shared" si="30"/>
        <v>609562</v>
      </c>
      <c r="B2152" s="6">
        <v>9</v>
      </c>
      <c r="C2152" s="112">
        <v>7</v>
      </c>
      <c r="D2152" s="7">
        <v>293</v>
      </c>
      <c r="E2152" s="6" t="s">
        <v>3363</v>
      </c>
      <c r="H2152" s="6">
        <f>IF('Раздел 2.1.2.2'!AN47&gt;='Раздел 2.1.2.2'!AN48,0,1)</f>
        <v>0</v>
      </c>
    </row>
    <row r="2153" spans="1:8" x14ac:dyDescent="0.2">
      <c r="A2153" s="6">
        <f t="shared" si="30"/>
        <v>609562</v>
      </c>
      <c r="B2153" s="6">
        <v>9</v>
      </c>
      <c r="C2153" s="112">
        <v>7</v>
      </c>
      <c r="D2153" s="7">
        <v>294</v>
      </c>
      <c r="E2153" s="6" t="s">
        <v>3364</v>
      </c>
      <c r="H2153" s="6">
        <f>IF('Раздел 2.1.2.2'!AO47&gt;='Раздел 2.1.2.2'!AO48,0,1)</f>
        <v>0</v>
      </c>
    </row>
    <row r="2154" spans="1:8" x14ac:dyDescent="0.2">
      <c r="A2154" s="6">
        <f t="shared" si="30"/>
        <v>609562</v>
      </c>
      <c r="B2154" s="6">
        <v>9</v>
      </c>
      <c r="C2154" s="112">
        <v>7</v>
      </c>
      <c r="D2154" s="7">
        <v>295</v>
      </c>
      <c r="E2154" s="6" t="s">
        <v>3365</v>
      </c>
      <c r="H2154" s="6">
        <f>IF('Раздел 2.1.2.2'!AP47&gt;='Раздел 2.1.2.2'!AP48,0,1)</f>
        <v>0</v>
      </c>
    </row>
    <row r="2155" spans="1:8" x14ac:dyDescent="0.2">
      <c r="A2155" s="6">
        <f t="shared" si="30"/>
        <v>609562</v>
      </c>
      <c r="B2155" s="6">
        <v>9</v>
      </c>
      <c r="C2155" s="112">
        <v>7</v>
      </c>
      <c r="D2155" s="7">
        <v>296</v>
      </c>
      <c r="E2155" s="6" t="s">
        <v>3366</v>
      </c>
      <c r="H2155" s="6">
        <f>IF('Раздел 2.1.2.2'!AQ47&gt;='Раздел 2.1.2.2'!AQ48,0,1)</f>
        <v>0</v>
      </c>
    </row>
    <row r="2156" spans="1:8" x14ac:dyDescent="0.2">
      <c r="A2156" s="6">
        <f t="shared" si="30"/>
        <v>609562</v>
      </c>
      <c r="B2156" s="6">
        <v>9</v>
      </c>
      <c r="C2156" s="112">
        <v>7</v>
      </c>
      <c r="D2156" s="7">
        <v>297</v>
      </c>
      <c r="E2156" s="6" t="s">
        <v>3367</v>
      </c>
      <c r="H2156" s="6">
        <f>IF('Раздел 2.1.2.2'!AR47&gt;='Раздел 2.1.2.2'!AR48,0,1)</f>
        <v>0</v>
      </c>
    </row>
    <row r="2157" spans="1:8" x14ac:dyDescent="0.2">
      <c r="A2157" s="6">
        <f t="shared" si="30"/>
        <v>609562</v>
      </c>
      <c r="B2157" s="6">
        <v>9</v>
      </c>
      <c r="C2157" s="112">
        <v>7</v>
      </c>
      <c r="D2157" s="7">
        <v>298</v>
      </c>
      <c r="E2157" s="6" t="s">
        <v>2563</v>
      </c>
      <c r="H2157" s="6">
        <f>IF('Раздел 2.1.2.2'!AS47&gt;='Раздел 2.1.2.2'!AS48,0,1)</f>
        <v>0</v>
      </c>
    </row>
    <row r="2158" spans="1:8" x14ac:dyDescent="0.2">
      <c r="A2158" s="6">
        <f t="shared" si="30"/>
        <v>609562</v>
      </c>
      <c r="B2158" s="6">
        <v>9</v>
      </c>
      <c r="C2158" s="112">
        <v>7</v>
      </c>
      <c r="D2158" s="7">
        <v>299</v>
      </c>
      <c r="E2158" s="6" t="s">
        <v>2564</v>
      </c>
      <c r="H2158" s="6">
        <f>IF('Раздел 2.1.2.2'!AT47&gt;='Раздел 2.1.2.2'!AT48,0,1)</f>
        <v>0</v>
      </c>
    </row>
    <row r="2159" spans="1:8" x14ac:dyDescent="0.2">
      <c r="A2159" s="6">
        <f t="shared" si="30"/>
        <v>609562</v>
      </c>
      <c r="B2159" s="6">
        <v>9</v>
      </c>
      <c r="C2159" s="112">
        <v>7</v>
      </c>
      <c r="D2159" s="7">
        <v>300</v>
      </c>
      <c r="E2159" s="6" t="s">
        <v>2565</v>
      </c>
      <c r="H2159" s="6">
        <f>IF('Раздел 2.1.2.2'!AU47&gt;='Раздел 2.1.2.2'!AU48,0,1)</f>
        <v>0</v>
      </c>
    </row>
    <row r="2160" spans="1:8" x14ac:dyDescent="0.2">
      <c r="A2160" s="6">
        <f t="shared" si="30"/>
        <v>609562</v>
      </c>
      <c r="B2160" s="6">
        <v>9</v>
      </c>
      <c r="C2160" s="112">
        <v>7</v>
      </c>
      <c r="D2160" s="7">
        <v>301</v>
      </c>
      <c r="E2160" s="6" t="s">
        <v>2566</v>
      </c>
      <c r="H2160" s="6">
        <f>IF('Раздел 2.1.2.2'!AV47&gt;='Раздел 2.1.2.2'!AV48,0,1)</f>
        <v>0</v>
      </c>
    </row>
    <row r="2161" spans="1:8" x14ac:dyDescent="0.2">
      <c r="A2161" s="6">
        <f t="shared" si="30"/>
        <v>609562</v>
      </c>
      <c r="B2161" s="6">
        <v>9</v>
      </c>
      <c r="C2161" s="112">
        <v>7</v>
      </c>
      <c r="D2161" s="7">
        <v>302</v>
      </c>
      <c r="E2161" s="6" t="s">
        <v>2567</v>
      </c>
      <c r="H2161" s="6">
        <f>IF('Раздел 2.1.2.2'!AW47&gt;='Раздел 2.1.2.2'!AW48,0,1)</f>
        <v>0</v>
      </c>
    </row>
    <row r="2162" spans="1:8" x14ac:dyDescent="0.2">
      <c r="A2162" s="6">
        <f t="shared" si="30"/>
        <v>609562</v>
      </c>
      <c r="B2162" s="6">
        <v>9</v>
      </c>
      <c r="C2162" s="112">
        <v>7</v>
      </c>
      <c r="D2162" s="7">
        <v>303</v>
      </c>
      <c r="E2162" s="6" t="s">
        <v>2568</v>
      </c>
      <c r="H2162" s="6">
        <f>IF('Раздел 2.1.2.2'!AX47&gt;='Раздел 2.1.2.2'!AX48,0,1)</f>
        <v>0</v>
      </c>
    </row>
    <row r="2163" spans="1:8" x14ac:dyDescent="0.2">
      <c r="A2163" s="6">
        <f t="shared" si="30"/>
        <v>609562</v>
      </c>
      <c r="B2163" s="6">
        <v>9</v>
      </c>
      <c r="C2163" s="112">
        <v>7</v>
      </c>
      <c r="D2163" s="7">
        <v>304</v>
      </c>
      <c r="E2163" s="6" t="s">
        <v>2569</v>
      </c>
      <c r="H2163" s="6">
        <f>IF('Раздел 2.1.2.2'!AY47&gt;='Раздел 2.1.2.2'!AY48,0,1)</f>
        <v>0</v>
      </c>
    </row>
    <row r="2164" spans="1:8" x14ac:dyDescent="0.2">
      <c r="A2164" s="6">
        <f t="shared" ref="A2164:A2227" si="31">P_3</f>
        <v>609562</v>
      </c>
      <c r="B2164" s="6">
        <v>9</v>
      </c>
      <c r="C2164" s="112">
        <v>7</v>
      </c>
      <c r="D2164" s="7">
        <v>305</v>
      </c>
      <c r="E2164" s="6" t="s">
        <v>2570</v>
      </c>
      <c r="H2164" s="6">
        <f>IF('Раздел 2.1.2.2'!AZ47&gt;='Раздел 2.1.2.2'!AZ48,0,1)</f>
        <v>0</v>
      </c>
    </row>
    <row r="2165" spans="1:8" x14ac:dyDescent="0.2">
      <c r="A2165" s="6">
        <f t="shared" si="31"/>
        <v>609562</v>
      </c>
      <c r="B2165" s="6">
        <v>9</v>
      </c>
      <c r="C2165" s="112">
        <v>7</v>
      </c>
      <c r="D2165" s="7">
        <v>306</v>
      </c>
      <c r="E2165" s="6" t="s">
        <v>2571</v>
      </c>
      <c r="H2165" s="6">
        <f>IF('Раздел 2.1.2.2'!BA47&gt;='Раздел 2.1.2.2'!BA48,0,1)</f>
        <v>0</v>
      </c>
    </row>
    <row r="2166" spans="1:8" x14ac:dyDescent="0.2">
      <c r="A2166" s="6">
        <f t="shared" si="31"/>
        <v>609562</v>
      </c>
      <c r="B2166" s="6">
        <v>9</v>
      </c>
      <c r="C2166" s="112">
        <v>7</v>
      </c>
      <c r="D2166" s="7">
        <v>307</v>
      </c>
      <c r="E2166" s="6" t="s">
        <v>2572</v>
      </c>
      <c r="H2166" s="6">
        <f>IF('Раздел 2.1.2.2'!BB47&gt;='Раздел 2.1.2.2'!BB48,0,1)</f>
        <v>0</v>
      </c>
    </row>
    <row r="2167" spans="1:8" x14ac:dyDescent="0.2">
      <c r="A2167" s="6">
        <f t="shared" si="31"/>
        <v>609562</v>
      </c>
      <c r="B2167" s="6">
        <v>9</v>
      </c>
      <c r="C2167" s="112">
        <v>7</v>
      </c>
      <c r="D2167" s="7">
        <v>308</v>
      </c>
      <c r="E2167" s="6" t="s">
        <v>2573</v>
      </c>
      <c r="H2167" s="6">
        <f>IF('Раздел 2.1.2.2'!BC47&gt;='Раздел 2.1.2.2'!BC48,0,1)</f>
        <v>0</v>
      </c>
    </row>
    <row r="2168" spans="1:8" x14ac:dyDescent="0.2">
      <c r="A2168" s="6">
        <f t="shared" si="31"/>
        <v>609562</v>
      </c>
      <c r="B2168" s="6">
        <v>9</v>
      </c>
      <c r="C2168" s="112">
        <v>7</v>
      </c>
      <c r="D2168" s="7">
        <v>309</v>
      </c>
      <c r="E2168" s="6" t="s">
        <v>2574</v>
      </c>
      <c r="H2168" s="6">
        <f>IF('Раздел 2.1.2.2'!BD47&gt;='Раздел 2.1.2.2'!BD48,0,1)</f>
        <v>0</v>
      </c>
    </row>
    <row r="2169" spans="1:8" x14ac:dyDescent="0.2">
      <c r="A2169" s="6">
        <f t="shared" si="31"/>
        <v>609562</v>
      </c>
      <c r="B2169" s="6">
        <v>9</v>
      </c>
      <c r="C2169" s="112">
        <v>7</v>
      </c>
      <c r="D2169" s="7">
        <v>310</v>
      </c>
      <c r="E2169" s="6" t="s">
        <v>2575</v>
      </c>
      <c r="H2169" s="6">
        <f>IF('Раздел 2.1.2.2'!BE47&gt;='Раздел 2.1.2.2'!BE48,0,1)</f>
        <v>0</v>
      </c>
    </row>
    <row r="2170" spans="1:8" x14ac:dyDescent="0.2">
      <c r="A2170" s="6">
        <f t="shared" si="31"/>
        <v>609562</v>
      </c>
      <c r="B2170" s="6">
        <v>9</v>
      </c>
      <c r="C2170" s="112">
        <v>7</v>
      </c>
      <c r="D2170" s="7">
        <v>311</v>
      </c>
      <c r="E2170" s="6" t="s">
        <v>2576</v>
      </c>
      <c r="H2170" s="6">
        <f>IF('Раздел 2.1.2.2'!BF47&gt;='Раздел 2.1.2.2'!BF48,0,1)</f>
        <v>0</v>
      </c>
    </row>
    <row r="2171" spans="1:8" x14ac:dyDescent="0.2">
      <c r="A2171" s="6">
        <f t="shared" si="31"/>
        <v>609562</v>
      </c>
      <c r="B2171" s="6">
        <v>9</v>
      </c>
      <c r="C2171" s="112">
        <v>7</v>
      </c>
      <c r="D2171" s="7">
        <v>312</v>
      </c>
      <c r="E2171" s="6" t="s">
        <v>2577</v>
      </c>
      <c r="H2171" s="6">
        <f>IF('Раздел 2.1.2.2'!BG47&gt;='Раздел 2.1.2.2'!BG48,0,1)</f>
        <v>0</v>
      </c>
    </row>
    <row r="2172" spans="1:8" x14ac:dyDescent="0.2">
      <c r="A2172" s="6">
        <f t="shared" si="31"/>
        <v>609562</v>
      </c>
      <c r="B2172" s="6">
        <v>9</v>
      </c>
      <c r="C2172" s="113">
        <v>7</v>
      </c>
      <c r="D2172" s="7">
        <v>313</v>
      </c>
      <c r="E2172" s="109" t="s">
        <v>2578</v>
      </c>
      <c r="F2172" s="109"/>
      <c r="G2172" s="109"/>
      <c r="H2172" s="109">
        <f>IF('Раздел 2.1.2.2'!BH47&gt;='Раздел 2.1.2.2'!BH48,0,1)</f>
        <v>0</v>
      </c>
    </row>
    <row r="2173" spans="1:8" x14ac:dyDescent="0.2">
      <c r="A2173" s="6">
        <f t="shared" si="31"/>
        <v>609562</v>
      </c>
      <c r="B2173" s="6">
        <v>9</v>
      </c>
      <c r="C2173" s="112">
        <v>8</v>
      </c>
      <c r="D2173" s="7">
        <v>314</v>
      </c>
      <c r="E2173" s="112" t="s">
        <v>10265</v>
      </c>
      <c r="H2173" s="6">
        <f>IF('Раздел 2.1.2.2'!P47&gt;='Раздел 2.1.2.2'!P49,0,1)</f>
        <v>0</v>
      </c>
    </row>
    <row r="2174" spans="1:8" x14ac:dyDescent="0.2">
      <c r="A2174" s="6">
        <f t="shared" si="31"/>
        <v>609562</v>
      </c>
      <c r="B2174" s="6">
        <v>9</v>
      </c>
      <c r="C2174" s="112">
        <v>8</v>
      </c>
      <c r="D2174" s="7">
        <v>315</v>
      </c>
      <c r="E2174" s="6" t="s">
        <v>2579</v>
      </c>
      <c r="H2174" s="6">
        <f>IF('Раздел 2.1.2.2'!Q47&gt;='Раздел 2.1.2.2'!Q49,0,1)</f>
        <v>0</v>
      </c>
    </row>
    <row r="2175" spans="1:8" x14ac:dyDescent="0.2">
      <c r="A2175" s="6">
        <f t="shared" si="31"/>
        <v>609562</v>
      </c>
      <c r="B2175" s="6">
        <v>9</v>
      </c>
      <c r="C2175" s="112">
        <v>8</v>
      </c>
      <c r="D2175" s="7">
        <v>316</v>
      </c>
      <c r="E2175" s="6" t="s">
        <v>2580</v>
      </c>
      <c r="H2175" s="6">
        <f>IF('Раздел 2.1.2.2'!R47&gt;='Раздел 2.1.2.2'!R49,0,1)</f>
        <v>0</v>
      </c>
    </row>
    <row r="2176" spans="1:8" x14ac:dyDescent="0.2">
      <c r="A2176" s="6">
        <f t="shared" si="31"/>
        <v>609562</v>
      </c>
      <c r="B2176" s="6">
        <v>9</v>
      </c>
      <c r="C2176" s="112">
        <v>8</v>
      </c>
      <c r="D2176" s="7">
        <v>317</v>
      </c>
      <c r="E2176" s="6" t="s">
        <v>2581</v>
      </c>
      <c r="H2176" s="6">
        <f>IF('Раздел 2.1.2.2'!S47&gt;='Раздел 2.1.2.2'!S49,0,1)</f>
        <v>0</v>
      </c>
    </row>
    <row r="2177" spans="1:8" x14ac:dyDescent="0.2">
      <c r="A2177" s="6">
        <f t="shared" si="31"/>
        <v>609562</v>
      </c>
      <c r="B2177" s="6">
        <v>9</v>
      </c>
      <c r="C2177" s="112">
        <v>8</v>
      </c>
      <c r="D2177" s="7">
        <v>318</v>
      </c>
      <c r="E2177" s="6" t="s">
        <v>2582</v>
      </c>
      <c r="H2177" s="6">
        <f>IF('Раздел 2.1.2.2'!T47&gt;='Раздел 2.1.2.2'!T49,0,1)</f>
        <v>0</v>
      </c>
    </row>
    <row r="2178" spans="1:8" x14ac:dyDescent="0.2">
      <c r="A2178" s="6">
        <f t="shared" si="31"/>
        <v>609562</v>
      </c>
      <c r="B2178" s="6">
        <v>9</v>
      </c>
      <c r="C2178" s="112">
        <v>8</v>
      </c>
      <c r="D2178" s="7">
        <v>319</v>
      </c>
      <c r="E2178" s="6" t="s">
        <v>2583</v>
      </c>
      <c r="H2178" s="6">
        <f>IF('Раздел 2.1.2.2'!U47&gt;='Раздел 2.1.2.2'!U49,0,1)</f>
        <v>0</v>
      </c>
    </row>
    <row r="2179" spans="1:8" x14ac:dyDescent="0.2">
      <c r="A2179" s="6">
        <f t="shared" si="31"/>
        <v>609562</v>
      </c>
      <c r="B2179" s="6">
        <v>9</v>
      </c>
      <c r="C2179" s="112">
        <v>8</v>
      </c>
      <c r="D2179" s="7">
        <v>320</v>
      </c>
      <c r="E2179" s="6" t="s">
        <v>1829</v>
      </c>
      <c r="H2179" s="6">
        <f>IF('Раздел 2.1.2.2'!V47&gt;='Раздел 2.1.2.2'!V49,0,1)</f>
        <v>0</v>
      </c>
    </row>
    <row r="2180" spans="1:8" x14ac:dyDescent="0.2">
      <c r="A2180" s="6">
        <f t="shared" si="31"/>
        <v>609562</v>
      </c>
      <c r="B2180" s="6">
        <v>9</v>
      </c>
      <c r="C2180" s="112">
        <v>8</v>
      </c>
      <c r="D2180" s="7">
        <v>321</v>
      </c>
      <c r="E2180" s="6" t="s">
        <v>1830</v>
      </c>
      <c r="H2180" s="6">
        <f>IF('Раздел 2.1.2.2'!W47&gt;='Раздел 2.1.2.2'!W49,0,1)</f>
        <v>0</v>
      </c>
    </row>
    <row r="2181" spans="1:8" x14ac:dyDescent="0.2">
      <c r="A2181" s="6">
        <f t="shared" si="31"/>
        <v>609562</v>
      </c>
      <c r="B2181" s="6">
        <v>9</v>
      </c>
      <c r="C2181" s="112">
        <v>8</v>
      </c>
      <c r="D2181" s="7">
        <v>322</v>
      </c>
      <c r="E2181" s="6" t="s">
        <v>1831</v>
      </c>
      <c r="H2181" s="6">
        <f>IF('Раздел 2.1.2.2'!X47&gt;='Раздел 2.1.2.2'!X49,0,1)</f>
        <v>0</v>
      </c>
    </row>
    <row r="2182" spans="1:8" x14ac:dyDescent="0.2">
      <c r="A2182" s="6">
        <f t="shared" si="31"/>
        <v>609562</v>
      </c>
      <c r="B2182" s="6">
        <v>9</v>
      </c>
      <c r="C2182" s="112">
        <v>8</v>
      </c>
      <c r="D2182" s="7">
        <v>323</v>
      </c>
      <c r="E2182" s="6" t="s">
        <v>1832</v>
      </c>
      <c r="H2182" s="6">
        <f>IF('Раздел 2.1.2.2'!Y47&gt;='Раздел 2.1.2.2'!Y49,0,1)</f>
        <v>0</v>
      </c>
    </row>
    <row r="2183" spans="1:8" x14ac:dyDescent="0.2">
      <c r="A2183" s="6">
        <f t="shared" si="31"/>
        <v>609562</v>
      </c>
      <c r="B2183" s="6">
        <v>9</v>
      </c>
      <c r="C2183" s="112">
        <v>8</v>
      </c>
      <c r="D2183" s="7">
        <v>324</v>
      </c>
      <c r="E2183" s="6" t="s">
        <v>1833</v>
      </c>
      <c r="H2183" s="6">
        <f>IF('Раздел 2.1.2.2'!Z47&gt;='Раздел 2.1.2.2'!Z49,0,1)</f>
        <v>0</v>
      </c>
    </row>
    <row r="2184" spans="1:8" x14ac:dyDescent="0.2">
      <c r="A2184" s="6">
        <f t="shared" si="31"/>
        <v>609562</v>
      </c>
      <c r="B2184" s="6">
        <v>9</v>
      </c>
      <c r="C2184" s="112">
        <v>8</v>
      </c>
      <c r="D2184" s="7">
        <v>325</v>
      </c>
      <c r="E2184" s="6" t="s">
        <v>1834</v>
      </c>
      <c r="H2184" s="6">
        <f>IF('Раздел 2.1.2.2'!AA47&gt;='Раздел 2.1.2.2'!AA49,0,1)</f>
        <v>0</v>
      </c>
    </row>
    <row r="2185" spans="1:8" x14ac:dyDescent="0.2">
      <c r="A2185" s="6">
        <f t="shared" si="31"/>
        <v>609562</v>
      </c>
      <c r="B2185" s="6">
        <v>9</v>
      </c>
      <c r="C2185" s="112">
        <v>8</v>
      </c>
      <c r="D2185" s="7">
        <v>326</v>
      </c>
      <c r="E2185" s="6" t="s">
        <v>1835</v>
      </c>
      <c r="H2185" s="6">
        <f>IF('Раздел 2.1.2.2'!AB47&gt;='Раздел 2.1.2.2'!AB49,0,1)</f>
        <v>0</v>
      </c>
    </row>
    <row r="2186" spans="1:8" x14ac:dyDescent="0.2">
      <c r="A2186" s="6">
        <f t="shared" si="31"/>
        <v>609562</v>
      </c>
      <c r="B2186" s="6">
        <v>9</v>
      </c>
      <c r="C2186" s="112">
        <v>8</v>
      </c>
      <c r="D2186" s="7">
        <v>327</v>
      </c>
      <c r="E2186" s="6" t="s">
        <v>1836</v>
      </c>
      <c r="H2186" s="6">
        <f>IF('Раздел 2.1.2.2'!AC47&gt;='Раздел 2.1.2.2'!AC49,0,1)</f>
        <v>0</v>
      </c>
    </row>
    <row r="2187" spans="1:8" x14ac:dyDescent="0.2">
      <c r="A2187" s="6">
        <f t="shared" si="31"/>
        <v>609562</v>
      </c>
      <c r="B2187" s="6">
        <v>9</v>
      </c>
      <c r="C2187" s="112">
        <v>8</v>
      </c>
      <c r="D2187" s="7">
        <v>328</v>
      </c>
      <c r="E2187" s="6" t="s">
        <v>1837</v>
      </c>
      <c r="H2187" s="6">
        <f>IF('Раздел 2.1.2.2'!AD47&gt;='Раздел 2.1.2.2'!AD49,0,1)</f>
        <v>0</v>
      </c>
    </row>
    <row r="2188" spans="1:8" x14ac:dyDescent="0.2">
      <c r="A2188" s="6">
        <f t="shared" si="31"/>
        <v>609562</v>
      </c>
      <c r="B2188" s="6">
        <v>9</v>
      </c>
      <c r="C2188" s="112">
        <v>8</v>
      </c>
      <c r="D2188" s="7">
        <v>329</v>
      </c>
      <c r="E2188" s="6" t="s">
        <v>1838</v>
      </c>
      <c r="H2188" s="6">
        <f>IF('Раздел 2.1.2.2'!AE47&gt;='Раздел 2.1.2.2'!AE49,0,1)</f>
        <v>0</v>
      </c>
    </row>
    <row r="2189" spans="1:8" x14ac:dyDescent="0.2">
      <c r="A2189" s="6">
        <f t="shared" si="31"/>
        <v>609562</v>
      </c>
      <c r="B2189" s="6">
        <v>9</v>
      </c>
      <c r="C2189" s="112">
        <v>8</v>
      </c>
      <c r="D2189" s="7">
        <v>330</v>
      </c>
      <c r="E2189" s="6" t="s">
        <v>1839</v>
      </c>
      <c r="H2189" s="6">
        <f>IF('Раздел 2.1.2.2'!AF47&gt;='Раздел 2.1.2.2'!AF49,0,1)</f>
        <v>0</v>
      </c>
    </row>
    <row r="2190" spans="1:8" x14ac:dyDescent="0.2">
      <c r="A2190" s="6">
        <f t="shared" si="31"/>
        <v>609562</v>
      </c>
      <c r="B2190" s="6">
        <v>9</v>
      </c>
      <c r="C2190" s="112">
        <v>8</v>
      </c>
      <c r="D2190" s="7">
        <v>331</v>
      </c>
      <c r="E2190" s="6" t="s">
        <v>1840</v>
      </c>
      <c r="H2190" s="6">
        <f>IF('Раздел 2.1.2.2'!AG47&gt;='Раздел 2.1.2.2'!AG49,0,1)</f>
        <v>0</v>
      </c>
    </row>
    <row r="2191" spans="1:8" x14ac:dyDescent="0.2">
      <c r="A2191" s="6">
        <f t="shared" si="31"/>
        <v>609562</v>
      </c>
      <c r="B2191" s="6">
        <v>9</v>
      </c>
      <c r="C2191" s="112">
        <v>8</v>
      </c>
      <c r="D2191" s="7">
        <v>332</v>
      </c>
      <c r="E2191" s="6" t="s">
        <v>1841</v>
      </c>
      <c r="H2191" s="6">
        <f>IF('Раздел 2.1.2.2'!AH47&gt;='Раздел 2.1.2.2'!AH49,0,1)</f>
        <v>0</v>
      </c>
    </row>
    <row r="2192" spans="1:8" x14ac:dyDescent="0.2">
      <c r="A2192" s="6">
        <f t="shared" si="31"/>
        <v>609562</v>
      </c>
      <c r="B2192" s="6">
        <v>9</v>
      </c>
      <c r="C2192" s="112">
        <v>8</v>
      </c>
      <c r="D2192" s="7">
        <v>333</v>
      </c>
      <c r="E2192" s="6" t="s">
        <v>1842</v>
      </c>
      <c r="H2192" s="6">
        <f>IF('Раздел 2.1.2.2'!AI47&gt;='Раздел 2.1.2.2'!AI49,0,1)</f>
        <v>0</v>
      </c>
    </row>
    <row r="2193" spans="1:8" x14ac:dyDescent="0.2">
      <c r="A2193" s="6">
        <f t="shared" si="31"/>
        <v>609562</v>
      </c>
      <c r="B2193" s="6">
        <v>9</v>
      </c>
      <c r="C2193" s="112">
        <v>8</v>
      </c>
      <c r="D2193" s="7">
        <v>334</v>
      </c>
      <c r="E2193" s="6" t="s">
        <v>1843</v>
      </c>
      <c r="H2193" s="6">
        <f>IF('Раздел 2.1.2.2'!AJ47&gt;='Раздел 2.1.2.2'!AJ49,0,1)</f>
        <v>0</v>
      </c>
    </row>
    <row r="2194" spans="1:8" x14ac:dyDescent="0.2">
      <c r="A2194" s="6">
        <f t="shared" si="31"/>
        <v>609562</v>
      </c>
      <c r="B2194" s="6">
        <v>9</v>
      </c>
      <c r="C2194" s="112">
        <v>8</v>
      </c>
      <c r="D2194" s="7">
        <v>335</v>
      </c>
      <c r="E2194" s="6" t="s">
        <v>1844</v>
      </c>
      <c r="H2194" s="6">
        <f>IF('Раздел 2.1.2.2'!AK47&gt;='Раздел 2.1.2.2'!AK49,0,1)</f>
        <v>0</v>
      </c>
    </row>
    <row r="2195" spans="1:8" x14ac:dyDescent="0.2">
      <c r="A2195" s="6">
        <f t="shared" si="31"/>
        <v>609562</v>
      </c>
      <c r="B2195" s="6">
        <v>9</v>
      </c>
      <c r="C2195" s="112">
        <v>8</v>
      </c>
      <c r="D2195" s="7">
        <v>336</v>
      </c>
      <c r="E2195" s="6" t="s">
        <v>1845</v>
      </c>
      <c r="H2195" s="6">
        <f>IF('Раздел 2.1.2.2'!AL47&gt;='Раздел 2.1.2.2'!AL49,0,1)</f>
        <v>0</v>
      </c>
    </row>
    <row r="2196" spans="1:8" x14ac:dyDescent="0.2">
      <c r="A2196" s="6">
        <f t="shared" si="31"/>
        <v>609562</v>
      </c>
      <c r="B2196" s="6">
        <v>9</v>
      </c>
      <c r="C2196" s="112">
        <v>8</v>
      </c>
      <c r="D2196" s="7">
        <v>337</v>
      </c>
      <c r="E2196" s="6" t="s">
        <v>1117</v>
      </c>
      <c r="H2196" s="6">
        <f>IF('Раздел 2.1.2.2'!AM47&gt;='Раздел 2.1.2.2'!AM49,0,1)</f>
        <v>0</v>
      </c>
    </row>
    <row r="2197" spans="1:8" x14ac:dyDescent="0.2">
      <c r="A2197" s="6">
        <f t="shared" si="31"/>
        <v>609562</v>
      </c>
      <c r="B2197" s="6">
        <v>9</v>
      </c>
      <c r="C2197" s="112">
        <v>8</v>
      </c>
      <c r="D2197" s="7">
        <v>338</v>
      </c>
      <c r="E2197" s="6" t="s">
        <v>318</v>
      </c>
      <c r="H2197" s="6">
        <f>IF('Раздел 2.1.2.2'!AN47&gt;='Раздел 2.1.2.2'!AN49,0,1)</f>
        <v>0</v>
      </c>
    </row>
    <row r="2198" spans="1:8" x14ac:dyDescent="0.2">
      <c r="A2198" s="6">
        <f t="shared" si="31"/>
        <v>609562</v>
      </c>
      <c r="B2198" s="6">
        <v>9</v>
      </c>
      <c r="C2198" s="112">
        <v>8</v>
      </c>
      <c r="D2198" s="7">
        <v>339</v>
      </c>
      <c r="E2198" s="6" t="s">
        <v>319</v>
      </c>
      <c r="H2198" s="6">
        <f>IF('Раздел 2.1.2.2'!AO47&gt;='Раздел 2.1.2.2'!AO49,0,1)</f>
        <v>0</v>
      </c>
    </row>
    <row r="2199" spans="1:8" x14ac:dyDescent="0.2">
      <c r="A2199" s="6">
        <f t="shared" si="31"/>
        <v>609562</v>
      </c>
      <c r="B2199" s="6">
        <v>9</v>
      </c>
      <c r="C2199" s="112">
        <v>8</v>
      </c>
      <c r="D2199" s="7">
        <v>340</v>
      </c>
      <c r="E2199" s="6" t="s">
        <v>320</v>
      </c>
      <c r="H2199" s="6">
        <f>IF('Раздел 2.1.2.2'!AP47&gt;='Раздел 2.1.2.2'!AP49,0,1)</f>
        <v>0</v>
      </c>
    </row>
    <row r="2200" spans="1:8" x14ac:dyDescent="0.2">
      <c r="A2200" s="6">
        <f t="shared" si="31"/>
        <v>609562</v>
      </c>
      <c r="B2200" s="6">
        <v>9</v>
      </c>
      <c r="C2200" s="112">
        <v>8</v>
      </c>
      <c r="D2200" s="7">
        <v>341</v>
      </c>
      <c r="E2200" s="6" t="s">
        <v>321</v>
      </c>
      <c r="H2200" s="6">
        <f>IF('Раздел 2.1.2.2'!AQ47&gt;='Раздел 2.1.2.2'!AQ49,0,1)</f>
        <v>0</v>
      </c>
    </row>
    <row r="2201" spans="1:8" x14ac:dyDescent="0.2">
      <c r="A2201" s="6">
        <f t="shared" si="31"/>
        <v>609562</v>
      </c>
      <c r="B2201" s="6">
        <v>9</v>
      </c>
      <c r="C2201" s="112">
        <v>8</v>
      </c>
      <c r="D2201" s="7">
        <v>342</v>
      </c>
      <c r="E2201" s="6" t="s">
        <v>322</v>
      </c>
      <c r="H2201" s="6">
        <f>IF('Раздел 2.1.2.2'!AR47&gt;='Раздел 2.1.2.2'!AR49,0,1)</f>
        <v>0</v>
      </c>
    </row>
    <row r="2202" spans="1:8" x14ac:dyDescent="0.2">
      <c r="A2202" s="6">
        <f t="shared" si="31"/>
        <v>609562</v>
      </c>
      <c r="B2202" s="6">
        <v>9</v>
      </c>
      <c r="C2202" s="112">
        <v>8</v>
      </c>
      <c r="D2202" s="7">
        <v>343</v>
      </c>
      <c r="E2202" s="6" t="s">
        <v>323</v>
      </c>
      <c r="H2202" s="6">
        <f>IF('Раздел 2.1.2.2'!AS47&gt;='Раздел 2.1.2.2'!AS49,0,1)</f>
        <v>0</v>
      </c>
    </row>
    <row r="2203" spans="1:8" x14ac:dyDescent="0.2">
      <c r="A2203" s="6">
        <f t="shared" si="31"/>
        <v>609562</v>
      </c>
      <c r="B2203" s="6">
        <v>9</v>
      </c>
      <c r="C2203" s="112">
        <v>8</v>
      </c>
      <c r="D2203" s="7">
        <v>344</v>
      </c>
      <c r="E2203" s="6" t="s">
        <v>324</v>
      </c>
      <c r="H2203" s="6">
        <f>IF('Раздел 2.1.2.2'!AT47&gt;='Раздел 2.1.2.2'!AT49,0,1)</f>
        <v>0</v>
      </c>
    </row>
    <row r="2204" spans="1:8" x14ac:dyDescent="0.2">
      <c r="A2204" s="6">
        <f t="shared" si="31"/>
        <v>609562</v>
      </c>
      <c r="B2204" s="6">
        <v>9</v>
      </c>
      <c r="C2204" s="112">
        <v>8</v>
      </c>
      <c r="D2204" s="7">
        <v>345</v>
      </c>
      <c r="E2204" s="6" t="s">
        <v>325</v>
      </c>
      <c r="H2204" s="6">
        <f>IF('Раздел 2.1.2.2'!AU47&gt;='Раздел 2.1.2.2'!AU49,0,1)</f>
        <v>0</v>
      </c>
    </row>
    <row r="2205" spans="1:8" x14ac:dyDescent="0.2">
      <c r="A2205" s="6">
        <f t="shared" si="31"/>
        <v>609562</v>
      </c>
      <c r="B2205" s="6">
        <v>9</v>
      </c>
      <c r="C2205" s="112">
        <v>8</v>
      </c>
      <c r="D2205" s="7">
        <v>346</v>
      </c>
      <c r="E2205" s="6" t="s">
        <v>326</v>
      </c>
      <c r="H2205" s="6">
        <f>IF('Раздел 2.1.2.2'!AV47&gt;='Раздел 2.1.2.2'!AV49,0,1)</f>
        <v>0</v>
      </c>
    </row>
    <row r="2206" spans="1:8" x14ac:dyDescent="0.2">
      <c r="A2206" s="6">
        <f t="shared" si="31"/>
        <v>609562</v>
      </c>
      <c r="B2206" s="6">
        <v>9</v>
      </c>
      <c r="C2206" s="112">
        <v>8</v>
      </c>
      <c r="D2206" s="7">
        <v>347</v>
      </c>
      <c r="E2206" s="6" t="s">
        <v>327</v>
      </c>
      <c r="H2206" s="6">
        <f>IF('Раздел 2.1.2.2'!AW47&gt;='Раздел 2.1.2.2'!AW49,0,1)</f>
        <v>0</v>
      </c>
    </row>
    <row r="2207" spans="1:8" x14ac:dyDescent="0.2">
      <c r="A2207" s="6">
        <f t="shared" si="31"/>
        <v>609562</v>
      </c>
      <c r="B2207" s="6">
        <v>9</v>
      </c>
      <c r="C2207" s="112">
        <v>8</v>
      </c>
      <c r="D2207" s="7">
        <v>348</v>
      </c>
      <c r="E2207" s="6" t="s">
        <v>328</v>
      </c>
      <c r="H2207" s="6">
        <f>IF('Раздел 2.1.2.2'!AX47&gt;='Раздел 2.1.2.2'!AX49,0,1)</f>
        <v>0</v>
      </c>
    </row>
    <row r="2208" spans="1:8" x14ac:dyDescent="0.2">
      <c r="A2208" s="6">
        <f t="shared" si="31"/>
        <v>609562</v>
      </c>
      <c r="B2208" s="6">
        <v>9</v>
      </c>
      <c r="C2208" s="112">
        <v>8</v>
      </c>
      <c r="D2208" s="7">
        <v>349</v>
      </c>
      <c r="E2208" s="6" t="s">
        <v>329</v>
      </c>
      <c r="H2208" s="6">
        <f>IF('Раздел 2.1.2.2'!AY47&gt;='Раздел 2.1.2.2'!AY49,0,1)</f>
        <v>0</v>
      </c>
    </row>
    <row r="2209" spans="1:8" x14ac:dyDescent="0.2">
      <c r="A2209" s="6">
        <f t="shared" si="31"/>
        <v>609562</v>
      </c>
      <c r="B2209" s="6">
        <v>9</v>
      </c>
      <c r="C2209" s="112">
        <v>8</v>
      </c>
      <c r="D2209" s="7">
        <v>350</v>
      </c>
      <c r="E2209" s="6" t="s">
        <v>330</v>
      </c>
      <c r="H2209" s="6">
        <f>IF('Раздел 2.1.2.2'!AZ47&gt;='Раздел 2.1.2.2'!AZ49,0,1)</f>
        <v>0</v>
      </c>
    </row>
    <row r="2210" spans="1:8" x14ac:dyDescent="0.2">
      <c r="A2210" s="6">
        <f t="shared" si="31"/>
        <v>609562</v>
      </c>
      <c r="B2210" s="6">
        <v>9</v>
      </c>
      <c r="C2210" s="112">
        <v>8</v>
      </c>
      <c r="D2210" s="7">
        <v>351</v>
      </c>
      <c r="E2210" s="6" t="s">
        <v>331</v>
      </c>
      <c r="H2210" s="6">
        <f>IF('Раздел 2.1.2.2'!BA47&gt;='Раздел 2.1.2.2'!BA49,0,1)</f>
        <v>0</v>
      </c>
    </row>
    <row r="2211" spans="1:8" x14ac:dyDescent="0.2">
      <c r="A2211" s="6">
        <f t="shared" si="31"/>
        <v>609562</v>
      </c>
      <c r="B2211" s="6">
        <v>9</v>
      </c>
      <c r="C2211" s="112">
        <v>8</v>
      </c>
      <c r="D2211" s="7">
        <v>352</v>
      </c>
      <c r="E2211" s="6" t="s">
        <v>332</v>
      </c>
      <c r="H2211" s="6">
        <f>IF('Раздел 2.1.2.2'!BB47&gt;='Раздел 2.1.2.2'!BB49,0,1)</f>
        <v>0</v>
      </c>
    </row>
    <row r="2212" spans="1:8" x14ac:dyDescent="0.2">
      <c r="A2212" s="6">
        <f t="shared" si="31"/>
        <v>609562</v>
      </c>
      <c r="B2212" s="6">
        <v>9</v>
      </c>
      <c r="C2212" s="112">
        <v>8</v>
      </c>
      <c r="D2212" s="7">
        <v>353</v>
      </c>
      <c r="E2212" s="6" t="s">
        <v>333</v>
      </c>
      <c r="H2212" s="6">
        <f>IF('Раздел 2.1.2.2'!BC47&gt;='Раздел 2.1.2.2'!BC49,0,1)</f>
        <v>0</v>
      </c>
    </row>
    <row r="2213" spans="1:8" x14ac:dyDescent="0.2">
      <c r="A2213" s="6">
        <f t="shared" si="31"/>
        <v>609562</v>
      </c>
      <c r="B2213" s="6">
        <v>9</v>
      </c>
      <c r="C2213" s="112">
        <v>8</v>
      </c>
      <c r="D2213" s="7">
        <v>354</v>
      </c>
      <c r="E2213" s="6" t="s">
        <v>334</v>
      </c>
      <c r="H2213" s="6">
        <f>IF('Раздел 2.1.2.2'!BD47&gt;='Раздел 2.1.2.2'!BD49,0,1)</f>
        <v>0</v>
      </c>
    </row>
    <row r="2214" spans="1:8" x14ac:dyDescent="0.2">
      <c r="A2214" s="6">
        <f t="shared" si="31"/>
        <v>609562</v>
      </c>
      <c r="B2214" s="6">
        <v>9</v>
      </c>
      <c r="C2214" s="112">
        <v>8</v>
      </c>
      <c r="D2214" s="7">
        <v>355</v>
      </c>
      <c r="E2214" s="6" t="s">
        <v>335</v>
      </c>
      <c r="H2214" s="6">
        <f>IF('Раздел 2.1.2.2'!BE47&gt;='Раздел 2.1.2.2'!BE49,0,1)</f>
        <v>0</v>
      </c>
    </row>
    <row r="2215" spans="1:8" x14ac:dyDescent="0.2">
      <c r="A2215" s="6">
        <f t="shared" si="31"/>
        <v>609562</v>
      </c>
      <c r="B2215" s="6">
        <v>9</v>
      </c>
      <c r="C2215" s="112">
        <v>8</v>
      </c>
      <c r="D2215" s="7">
        <v>356</v>
      </c>
      <c r="E2215" s="6" t="s">
        <v>843</v>
      </c>
      <c r="H2215" s="6">
        <f>IF('Раздел 2.1.2.2'!BF47&gt;='Раздел 2.1.2.2'!BF49,0,1)</f>
        <v>0</v>
      </c>
    </row>
    <row r="2216" spans="1:8" x14ac:dyDescent="0.2">
      <c r="A2216" s="6">
        <f t="shared" si="31"/>
        <v>609562</v>
      </c>
      <c r="B2216" s="6">
        <v>9</v>
      </c>
      <c r="C2216" s="112">
        <v>8</v>
      </c>
      <c r="D2216" s="7">
        <v>357</v>
      </c>
      <c r="E2216" s="6" t="s">
        <v>844</v>
      </c>
      <c r="H2216" s="6">
        <f>IF('Раздел 2.1.2.2'!BG47&gt;='Раздел 2.1.2.2'!BG49,0,1)</f>
        <v>0</v>
      </c>
    </row>
    <row r="2217" spans="1:8" x14ac:dyDescent="0.2">
      <c r="A2217" s="6">
        <f t="shared" si="31"/>
        <v>609562</v>
      </c>
      <c r="B2217" s="6">
        <v>9</v>
      </c>
      <c r="C2217" s="113">
        <v>8</v>
      </c>
      <c r="D2217" s="7">
        <v>358</v>
      </c>
      <c r="E2217" s="109" t="s">
        <v>845</v>
      </c>
      <c r="F2217" s="109"/>
      <c r="G2217" s="109"/>
      <c r="H2217" s="109">
        <f>IF('Раздел 2.1.2.2'!BH47&gt;='Раздел 2.1.2.2'!BH49,0,1)</f>
        <v>0</v>
      </c>
    </row>
    <row r="2218" spans="1:8" x14ac:dyDescent="0.2">
      <c r="A2218" s="6">
        <f t="shared" si="31"/>
        <v>609562</v>
      </c>
      <c r="B2218" s="6">
        <v>9</v>
      </c>
      <c r="C2218" s="112">
        <v>9</v>
      </c>
      <c r="D2218" s="7">
        <v>359</v>
      </c>
      <c r="E2218" s="112" t="s">
        <v>9002</v>
      </c>
      <c r="H2218" s="6">
        <f>IF('Раздел 2.1.2.2'!P52&gt;='Раздел 2.1.2.2'!P53,0,1)</f>
        <v>0</v>
      </c>
    </row>
    <row r="2219" spans="1:8" x14ac:dyDescent="0.2">
      <c r="A2219" s="6">
        <f t="shared" si="31"/>
        <v>609562</v>
      </c>
      <c r="B2219" s="6">
        <v>9</v>
      </c>
      <c r="C2219" s="112">
        <v>9</v>
      </c>
      <c r="D2219" s="7">
        <v>360</v>
      </c>
      <c r="E2219" s="6" t="s">
        <v>846</v>
      </c>
      <c r="H2219" s="6">
        <f>IF('Раздел 2.1.2.2'!Q52&gt;='Раздел 2.1.2.2'!Q53,0,1)</f>
        <v>0</v>
      </c>
    </row>
    <row r="2220" spans="1:8" x14ac:dyDescent="0.2">
      <c r="A2220" s="6">
        <f t="shared" si="31"/>
        <v>609562</v>
      </c>
      <c r="B2220" s="6">
        <v>9</v>
      </c>
      <c r="C2220" s="112">
        <v>9</v>
      </c>
      <c r="D2220" s="7">
        <v>361</v>
      </c>
      <c r="E2220" s="6" t="s">
        <v>847</v>
      </c>
      <c r="H2220" s="6">
        <f>IF('Раздел 2.1.2.2'!R52&gt;='Раздел 2.1.2.2'!R53,0,1)</f>
        <v>0</v>
      </c>
    </row>
    <row r="2221" spans="1:8" x14ac:dyDescent="0.2">
      <c r="A2221" s="6">
        <f t="shared" si="31"/>
        <v>609562</v>
      </c>
      <c r="B2221" s="6">
        <v>9</v>
      </c>
      <c r="C2221" s="112">
        <v>9</v>
      </c>
      <c r="D2221" s="7">
        <v>362</v>
      </c>
      <c r="E2221" s="6" t="s">
        <v>848</v>
      </c>
      <c r="H2221" s="6">
        <f>IF('Раздел 2.1.2.2'!S52&gt;='Раздел 2.1.2.2'!S53,0,1)</f>
        <v>0</v>
      </c>
    </row>
    <row r="2222" spans="1:8" x14ac:dyDescent="0.2">
      <c r="A2222" s="6">
        <f t="shared" si="31"/>
        <v>609562</v>
      </c>
      <c r="B2222" s="6">
        <v>9</v>
      </c>
      <c r="C2222" s="112">
        <v>9</v>
      </c>
      <c r="D2222" s="7">
        <v>363</v>
      </c>
      <c r="E2222" s="6" t="s">
        <v>849</v>
      </c>
      <c r="H2222" s="6">
        <f>IF('Раздел 2.1.2.2'!T52&gt;='Раздел 2.1.2.2'!T53,0,1)</f>
        <v>0</v>
      </c>
    </row>
    <row r="2223" spans="1:8" x14ac:dyDescent="0.2">
      <c r="A2223" s="6">
        <f t="shared" si="31"/>
        <v>609562</v>
      </c>
      <c r="B2223" s="6">
        <v>9</v>
      </c>
      <c r="C2223" s="112">
        <v>9</v>
      </c>
      <c r="D2223" s="7">
        <v>364</v>
      </c>
      <c r="E2223" s="6" t="s">
        <v>850</v>
      </c>
      <c r="H2223" s="6">
        <f>IF('Раздел 2.1.2.2'!U52&gt;='Раздел 2.1.2.2'!U53,0,1)</f>
        <v>0</v>
      </c>
    </row>
    <row r="2224" spans="1:8" x14ac:dyDescent="0.2">
      <c r="A2224" s="6">
        <f t="shared" si="31"/>
        <v>609562</v>
      </c>
      <c r="B2224" s="6">
        <v>9</v>
      </c>
      <c r="C2224" s="112">
        <v>9</v>
      </c>
      <c r="D2224" s="7">
        <v>365</v>
      </c>
      <c r="E2224" s="6" t="s">
        <v>851</v>
      </c>
      <c r="H2224" s="6">
        <f>IF('Раздел 2.1.2.2'!V52&gt;='Раздел 2.1.2.2'!V53,0,1)</f>
        <v>0</v>
      </c>
    </row>
    <row r="2225" spans="1:8" x14ac:dyDescent="0.2">
      <c r="A2225" s="6">
        <f t="shared" si="31"/>
        <v>609562</v>
      </c>
      <c r="B2225" s="6">
        <v>9</v>
      </c>
      <c r="C2225" s="112">
        <v>9</v>
      </c>
      <c r="D2225" s="7">
        <v>366</v>
      </c>
      <c r="E2225" s="6" t="s">
        <v>852</v>
      </c>
      <c r="H2225" s="6">
        <f>IF('Раздел 2.1.2.2'!W52&gt;='Раздел 2.1.2.2'!W53,0,1)</f>
        <v>0</v>
      </c>
    </row>
    <row r="2226" spans="1:8" x14ac:dyDescent="0.2">
      <c r="A2226" s="6">
        <f t="shared" si="31"/>
        <v>609562</v>
      </c>
      <c r="B2226" s="6">
        <v>9</v>
      </c>
      <c r="C2226" s="112">
        <v>9</v>
      </c>
      <c r="D2226" s="7">
        <v>367</v>
      </c>
      <c r="E2226" s="6" t="s">
        <v>853</v>
      </c>
      <c r="H2226" s="6">
        <f>IF('Раздел 2.1.2.2'!X52&gt;='Раздел 2.1.2.2'!X53,0,1)</f>
        <v>0</v>
      </c>
    </row>
    <row r="2227" spans="1:8" x14ac:dyDescent="0.2">
      <c r="A2227" s="6">
        <f t="shared" si="31"/>
        <v>609562</v>
      </c>
      <c r="B2227" s="6">
        <v>9</v>
      </c>
      <c r="C2227" s="112">
        <v>9</v>
      </c>
      <c r="D2227" s="7">
        <v>368</v>
      </c>
      <c r="E2227" s="6" t="s">
        <v>854</v>
      </c>
      <c r="H2227" s="6">
        <f>IF('Раздел 2.1.2.2'!Y52&gt;='Раздел 2.1.2.2'!Y53,0,1)</f>
        <v>0</v>
      </c>
    </row>
    <row r="2228" spans="1:8" x14ac:dyDescent="0.2">
      <c r="A2228" s="6">
        <f t="shared" ref="A2228:A2296" si="32">P_3</f>
        <v>609562</v>
      </c>
      <c r="B2228" s="6">
        <v>9</v>
      </c>
      <c r="C2228" s="112">
        <v>9</v>
      </c>
      <c r="D2228" s="7">
        <v>369</v>
      </c>
      <c r="E2228" s="6" t="s">
        <v>1897</v>
      </c>
      <c r="H2228" s="6">
        <f>IF('Раздел 2.1.2.2'!Z52&gt;='Раздел 2.1.2.2'!Z53,0,1)</f>
        <v>0</v>
      </c>
    </row>
    <row r="2229" spans="1:8" x14ac:dyDescent="0.2">
      <c r="A2229" s="6">
        <f t="shared" si="32"/>
        <v>609562</v>
      </c>
      <c r="B2229" s="6">
        <v>9</v>
      </c>
      <c r="C2229" s="112">
        <v>9</v>
      </c>
      <c r="D2229" s="7">
        <v>370</v>
      </c>
      <c r="E2229" s="6" t="s">
        <v>1898</v>
      </c>
      <c r="H2229" s="6">
        <f>IF('Раздел 2.1.2.2'!AA52&gt;='Раздел 2.1.2.2'!AA53,0,1)</f>
        <v>0</v>
      </c>
    </row>
    <row r="2230" spans="1:8" x14ac:dyDescent="0.2">
      <c r="A2230" s="6">
        <f t="shared" si="32"/>
        <v>609562</v>
      </c>
      <c r="B2230" s="6">
        <v>9</v>
      </c>
      <c r="C2230" s="112">
        <v>9</v>
      </c>
      <c r="D2230" s="7">
        <v>371</v>
      </c>
      <c r="E2230" s="6" t="s">
        <v>2643</v>
      </c>
      <c r="H2230" s="6">
        <f>IF('Раздел 2.1.2.2'!AB52&gt;='Раздел 2.1.2.2'!AB53,0,1)</f>
        <v>0</v>
      </c>
    </row>
    <row r="2231" spans="1:8" x14ac:dyDescent="0.2">
      <c r="A2231" s="6">
        <f t="shared" si="32"/>
        <v>609562</v>
      </c>
      <c r="B2231" s="6">
        <v>9</v>
      </c>
      <c r="C2231" s="112">
        <v>9</v>
      </c>
      <c r="D2231" s="7">
        <v>372</v>
      </c>
      <c r="E2231" s="6" t="s">
        <v>2644</v>
      </c>
      <c r="H2231" s="6">
        <f>IF('Раздел 2.1.2.2'!AC52&gt;='Раздел 2.1.2.2'!AC53,0,1)</f>
        <v>0</v>
      </c>
    </row>
    <row r="2232" spans="1:8" x14ac:dyDescent="0.2">
      <c r="A2232" s="6">
        <f t="shared" si="32"/>
        <v>609562</v>
      </c>
      <c r="B2232" s="6">
        <v>9</v>
      </c>
      <c r="C2232" s="112">
        <v>9</v>
      </c>
      <c r="D2232" s="7">
        <v>373</v>
      </c>
      <c r="E2232" s="6" t="s">
        <v>2645</v>
      </c>
      <c r="H2232" s="6">
        <f>IF('Раздел 2.1.2.2'!AD52&gt;='Раздел 2.1.2.2'!AD53,0,1)</f>
        <v>0</v>
      </c>
    </row>
    <row r="2233" spans="1:8" x14ac:dyDescent="0.2">
      <c r="A2233" s="6">
        <f t="shared" si="32"/>
        <v>609562</v>
      </c>
      <c r="B2233" s="6">
        <v>9</v>
      </c>
      <c r="C2233" s="112">
        <v>9</v>
      </c>
      <c r="D2233" s="7">
        <v>374</v>
      </c>
      <c r="E2233" s="6" t="s">
        <v>2646</v>
      </c>
      <c r="H2233" s="6">
        <f>IF('Раздел 2.1.2.2'!AE52&gt;='Раздел 2.1.2.2'!AE53,0,1)</f>
        <v>0</v>
      </c>
    </row>
    <row r="2234" spans="1:8" x14ac:dyDescent="0.2">
      <c r="A2234" s="6">
        <f t="shared" si="32"/>
        <v>609562</v>
      </c>
      <c r="B2234" s="6">
        <v>9</v>
      </c>
      <c r="C2234" s="112">
        <v>9</v>
      </c>
      <c r="D2234" s="7">
        <v>375</v>
      </c>
      <c r="E2234" s="6" t="s">
        <v>2647</v>
      </c>
      <c r="H2234" s="6">
        <f>IF('Раздел 2.1.2.2'!AF52&gt;='Раздел 2.1.2.2'!AF53,0,1)</f>
        <v>0</v>
      </c>
    </row>
    <row r="2235" spans="1:8" x14ac:dyDescent="0.2">
      <c r="A2235" s="6">
        <f t="shared" si="32"/>
        <v>609562</v>
      </c>
      <c r="B2235" s="6">
        <v>9</v>
      </c>
      <c r="C2235" s="112">
        <v>9</v>
      </c>
      <c r="D2235" s="7">
        <v>376</v>
      </c>
      <c r="E2235" s="6" t="s">
        <v>1910</v>
      </c>
      <c r="H2235" s="6">
        <f>IF('Раздел 2.1.2.2'!AG52&gt;='Раздел 2.1.2.2'!AG53,0,1)</f>
        <v>0</v>
      </c>
    </row>
    <row r="2236" spans="1:8" x14ac:dyDescent="0.2">
      <c r="A2236" s="6">
        <f t="shared" si="32"/>
        <v>609562</v>
      </c>
      <c r="B2236" s="6">
        <v>9</v>
      </c>
      <c r="C2236" s="112">
        <v>9</v>
      </c>
      <c r="D2236" s="7">
        <v>377</v>
      </c>
      <c r="E2236" s="6" t="s">
        <v>1911</v>
      </c>
      <c r="H2236" s="6">
        <f>IF('Раздел 2.1.2.2'!AH52&gt;='Раздел 2.1.2.2'!AH53,0,1)</f>
        <v>0</v>
      </c>
    </row>
    <row r="2237" spans="1:8" x14ac:dyDescent="0.2">
      <c r="A2237" s="6">
        <f t="shared" si="32"/>
        <v>609562</v>
      </c>
      <c r="B2237" s="6">
        <v>9</v>
      </c>
      <c r="C2237" s="112">
        <v>9</v>
      </c>
      <c r="D2237" s="7">
        <v>378</v>
      </c>
      <c r="E2237" s="6" t="s">
        <v>1912</v>
      </c>
      <c r="H2237" s="6">
        <f>IF('Раздел 2.1.2.2'!AI52&gt;='Раздел 2.1.2.2'!AI53,0,1)</f>
        <v>0</v>
      </c>
    </row>
    <row r="2238" spans="1:8" x14ac:dyDescent="0.2">
      <c r="A2238" s="6">
        <f t="shared" si="32"/>
        <v>609562</v>
      </c>
      <c r="B2238" s="6">
        <v>9</v>
      </c>
      <c r="C2238" s="112">
        <v>9</v>
      </c>
      <c r="D2238" s="7">
        <v>379</v>
      </c>
      <c r="E2238" s="6" t="s">
        <v>1913</v>
      </c>
      <c r="H2238" s="6">
        <f>IF('Раздел 2.1.2.2'!AJ52&gt;='Раздел 2.1.2.2'!AJ53,0,1)</f>
        <v>0</v>
      </c>
    </row>
    <row r="2239" spans="1:8" x14ac:dyDescent="0.2">
      <c r="A2239" s="6">
        <f t="shared" si="32"/>
        <v>609562</v>
      </c>
      <c r="B2239" s="6">
        <v>9</v>
      </c>
      <c r="C2239" s="112">
        <v>9</v>
      </c>
      <c r="D2239" s="7">
        <v>380</v>
      </c>
      <c r="E2239" s="6" t="s">
        <v>1914</v>
      </c>
      <c r="H2239" s="6">
        <f>IF('Раздел 2.1.2.2'!AK52&gt;='Раздел 2.1.2.2'!AK53,0,1)</f>
        <v>0</v>
      </c>
    </row>
    <row r="2240" spans="1:8" x14ac:dyDescent="0.2">
      <c r="A2240" s="6">
        <f t="shared" si="32"/>
        <v>609562</v>
      </c>
      <c r="B2240" s="6">
        <v>9</v>
      </c>
      <c r="C2240" s="112">
        <v>9</v>
      </c>
      <c r="D2240" s="7">
        <v>381</v>
      </c>
      <c r="E2240" s="6" t="s">
        <v>1915</v>
      </c>
      <c r="H2240" s="6">
        <f>IF('Раздел 2.1.2.2'!AL52&gt;='Раздел 2.1.2.2'!AL53,0,1)</f>
        <v>0</v>
      </c>
    </row>
    <row r="2241" spans="1:8" x14ac:dyDescent="0.2">
      <c r="A2241" s="6">
        <f t="shared" si="32"/>
        <v>609562</v>
      </c>
      <c r="B2241" s="6">
        <v>9</v>
      </c>
      <c r="C2241" s="112">
        <v>9</v>
      </c>
      <c r="D2241" s="7">
        <v>382</v>
      </c>
      <c r="E2241" s="6" t="s">
        <v>1916</v>
      </c>
      <c r="H2241" s="6">
        <f>IF('Раздел 2.1.2.2'!AM52&gt;='Раздел 2.1.2.2'!AM53,0,1)</f>
        <v>0</v>
      </c>
    </row>
    <row r="2242" spans="1:8" x14ac:dyDescent="0.2">
      <c r="A2242" s="6">
        <f t="shared" si="32"/>
        <v>609562</v>
      </c>
      <c r="B2242" s="6">
        <v>9</v>
      </c>
      <c r="C2242" s="112">
        <v>9</v>
      </c>
      <c r="D2242" s="7">
        <v>383</v>
      </c>
      <c r="E2242" s="6" t="s">
        <v>1917</v>
      </c>
      <c r="H2242" s="6">
        <f>IF('Раздел 2.1.2.2'!AN52&gt;='Раздел 2.1.2.2'!AN53,0,1)</f>
        <v>0</v>
      </c>
    </row>
    <row r="2243" spans="1:8" x14ac:dyDescent="0.2">
      <c r="A2243" s="6">
        <f t="shared" si="32"/>
        <v>609562</v>
      </c>
      <c r="B2243" s="6">
        <v>9</v>
      </c>
      <c r="C2243" s="112">
        <v>9</v>
      </c>
      <c r="D2243" s="7">
        <v>384</v>
      </c>
      <c r="E2243" s="6" t="s">
        <v>1918</v>
      </c>
      <c r="H2243" s="6">
        <f>IF('Раздел 2.1.2.2'!AO52&gt;='Раздел 2.1.2.2'!AO53,0,1)</f>
        <v>0</v>
      </c>
    </row>
    <row r="2244" spans="1:8" x14ac:dyDescent="0.2">
      <c r="A2244" s="6">
        <f t="shared" si="32"/>
        <v>609562</v>
      </c>
      <c r="B2244" s="6">
        <v>9</v>
      </c>
      <c r="C2244" s="112">
        <v>9</v>
      </c>
      <c r="D2244" s="7">
        <v>385</v>
      </c>
      <c r="E2244" s="6" t="s">
        <v>1919</v>
      </c>
      <c r="H2244" s="6">
        <f>IF('Раздел 2.1.2.2'!AP52&gt;='Раздел 2.1.2.2'!AP53,0,1)</f>
        <v>0</v>
      </c>
    </row>
    <row r="2245" spans="1:8" x14ac:dyDescent="0.2">
      <c r="A2245" s="6">
        <f t="shared" si="32"/>
        <v>609562</v>
      </c>
      <c r="B2245" s="6">
        <v>9</v>
      </c>
      <c r="C2245" s="112">
        <v>9</v>
      </c>
      <c r="D2245" s="7">
        <v>386</v>
      </c>
      <c r="E2245" s="6" t="s">
        <v>3464</v>
      </c>
      <c r="H2245" s="6">
        <f>IF('Раздел 2.1.2.2'!AQ52&gt;='Раздел 2.1.2.2'!AQ53,0,1)</f>
        <v>0</v>
      </c>
    </row>
    <row r="2246" spans="1:8" x14ac:dyDescent="0.2">
      <c r="A2246" s="6">
        <f t="shared" si="32"/>
        <v>609562</v>
      </c>
      <c r="B2246" s="6">
        <v>9</v>
      </c>
      <c r="C2246" s="112">
        <v>9</v>
      </c>
      <c r="D2246" s="7">
        <v>387</v>
      </c>
      <c r="E2246" s="6" t="s">
        <v>3465</v>
      </c>
      <c r="H2246" s="6">
        <f>IF('Раздел 2.1.2.2'!AR52&gt;='Раздел 2.1.2.2'!AR53,0,1)</f>
        <v>0</v>
      </c>
    </row>
    <row r="2247" spans="1:8" x14ac:dyDescent="0.2">
      <c r="A2247" s="6">
        <f t="shared" si="32"/>
        <v>609562</v>
      </c>
      <c r="B2247" s="6">
        <v>9</v>
      </c>
      <c r="C2247" s="112">
        <v>9</v>
      </c>
      <c r="D2247" s="7">
        <v>388</v>
      </c>
      <c r="E2247" s="6" t="s">
        <v>3466</v>
      </c>
      <c r="H2247" s="6">
        <f>IF('Раздел 2.1.2.2'!AS52&gt;='Раздел 2.1.2.2'!AS53,0,1)</f>
        <v>0</v>
      </c>
    </row>
    <row r="2248" spans="1:8" x14ac:dyDescent="0.2">
      <c r="A2248" s="6">
        <f t="shared" si="32"/>
        <v>609562</v>
      </c>
      <c r="B2248" s="6">
        <v>9</v>
      </c>
      <c r="C2248" s="112">
        <v>9</v>
      </c>
      <c r="D2248" s="7">
        <v>389</v>
      </c>
      <c r="E2248" s="6" t="s">
        <v>3467</v>
      </c>
      <c r="H2248" s="6">
        <f>IF('Раздел 2.1.2.2'!AT52&gt;='Раздел 2.1.2.2'!AT53,0,1)</f>
        <v>0</v>
      </c>
    </row>
    <row r="2249" spans="1:8" x14ac:dyDescent="0.2">
      <c r="A2249" s="6">
        <f t="shared" si="32"/>
        <v>609562</v>
      </c>
      <c r="B2249" s="6">
        <v>9</v>
      </c>
      <c r="C2249" s="112">
        <v>9</v>
      </c>
      <c r="D2249" s="7">
        <v>390</v>
      </c>
      <c r="E2249" s="6" t="s">
        <v>3468</v>
      </c>
      <c r="H2249" s="6">
        <f>IF('Раздел 2.1.2.2'!AU52&gt;='Раздел 2.1.2.2'!AU53,0,1)</f>
        <v>0</v>
      </c>
    </row>
    <row r="2250" spans="1:8" x14ac:dyDescent="0.2">
      <c r="A2250" s="6">
        <f t="shared" si="32"/>
        <v>609562</v>
      </c>
      <c r="B2250" s="6">
        <v>9</v>
      </c>
      <c r="C2250" s="112">
        <v>9</v>
      </c>
      <c r="D2250" s="7">
        <v>391</v>
      </c>
      <c r="E2250" s="6" t="s">
        <v>3469</v>
      </c>
      <c r="H2250" s="6">
        <f>IF('Раздел 2.1.2.2'!AV52&gt;='Раздел 2.1.2.2'!AV53,0,1)</f>
        <v>0</v>
      </c>
    </row>
    <row r="2251" spans="1:8" x14ac:dyDescent="0.2">
      <c r="A2251" s="6">
        <f t="shared" si="32"/>
        <v>609562</v>
      </c>
      <c r="B2251" s="6">
        <v>9</v>
      </c>
      <c r="C2251" s="112">
        <v>9</v>
      </c>
      <c r="D2251" s="7">
        <v>392</v>
      </c>
      <c r="E2251" s="6" t="s">
        <v>3470</v>
      </c>
      <c r="H2251" s="6">
        <f>IF('Раздел 2.1.2.2'!AW52&gt;='Раздел 2.1.2.2'!AW53,0,1)</f>
        <v>0</v>
      </c>
    </row>
    <row r="2252" spans="1:8" x14ac:dyDescent="0.2">
      <c r="A2252" s="6">
        <f t="shared" si="32"/>
        <v>609562</v>
      </c>
      <c r="B2252" s="6">
        <v>9</v>
      </c>
      <c r="C2252" s="112">
        <v>9</v>
      </c>
      <c r="D2252" s="7">
        <v>393</v>
      </c>
      <c r="E2252" s="6" t="s">
        <v>2668</v>
      </c>
      <c r="H2252" s="6">
        <f>IF('Раздел 2.1.2.2'!AX52&gt;='Раздел 2.1.2.2'!AX53,0,1)</f>
        <v>0</v>
      </c>
    </row>
    <row r="2253" spans="1:8" x14ac:dyDescent="0.2">
      <c r="A2253" s="6">
        <f t="shared" si="32"/>
        <v>609562</v>
      </c>
      <c r="B2253" s="6">
        <v>9</v>
      </c>
      <c r="C2253" s="112">
        <v>9</v>
      </c>
      <c r="D2253" s="7">
        <v>394</v>
      </c>
      <c r="E2253" s="6" t="s">
        <v>2669</v>
      </c>
      <c r="H2253" s="6">
        <f>IF('Раздел 2.1.2.2'!AY52&gt;='Раздел 2.1.2.2'!AY53,0,1)</f>
        <v>0</v>
      </c>
    </row>
    <row r="2254" spans="1:8" x14ac:dyDescent="0.2">
      <c r="A2254" s="6">
        <f t="shared" si="32"/>
        <v>609562</v>
      </c>
      <c r="B2254" s="6">
        <v>9</v>
      </c>
      <c r="C2254" s="112">
        <v>9</v>
      </c>
      <c r="D2254" s="7">
        <v>395</v>
      </c>
      <c r="E2254" s="6" t="s">
        <v>2670</v>
      </c>
      <c r="H2254" s="6">
        <f>IF('Раздел 2.1.2.2'!AZ52&gt;='Раздел 2.1.2.2'!AZ53,0,1)</f>
        <v>0</v>
      </c>
    </row>
    <row r="2255" spans="1:8" x14ac:dyDescent="0.2">
      <c r="A2255" s="6">
        <f t="shared" si="32"/>
        <v>609562</v>
      </c>
      <c r="B2255" s="6">
        <v>9</v>
      </c>
      <c r="C2255" s="112">
        <v>9</v>
      </c>
      <c r="D2255" s="7">
        <v>396</v>
      </c>
      <c r="E2255" s="6" t="s">
        <v>2671</v>
      </c>
      <c r="H2255" s="6">
        <f>IF('Раздел 2.1.2.2'!BA52&gt;='Раздел 2.1.2.2'!BA53,0,1)</f>
        <v>0</v>
      </c>
    </row>
    <row r="2256" spans="1:8" x14ac:dyDescent="0.2">
      <c r="A2256" s="6">
        <f t="shared" si="32"/>
        <v>609562</v>
      </c>
      <c r="B2256" s="6">
        <v>9</v>
      </c>
      <c r="C2256" s="112">
        <v>9</v>
      </c>
      <c r="D2256" s="7">
        <v>397</v>
      </c>
      <c r="E2256" s="6" t="s">
        <v>2672</v>
      </c>
      <c r="H2256" s="6">
        <f>IF('Раздел 2.1.2.2'!BB52&gt;='Раздел 2.1.2.2'!BB53,0,1)</f>
        <v>0</v>
      </c>
    </row>
    <row r="2257" spans="1:8" x14ac:dyDescent="0.2">
      <c r="A2257" s="6">
        <f t="shared" si="32"/>
        <v>609562</v>
      </c>
      <c r="B2257" s="6">
        <v>9</v>
      </c>
      <c r="C2257" s="112">
        <v>9</v>
      </c>
      <c r="D2257" s="7">
        <v>398</v>
      </c>
      <c r="E2257" s="6" t="s">
        <v>2673</v>
      </c>
      <c r="H2257" s="6">
        <f>IF('Раздел 2.1.2.2'!BC52&gt;='Раздел 2.1.2.2'!BC53,0,1)</f>
        <v>0</v>
      </c>
    </row>
    <row r="2258" spans="1:8" x14ac:dyDescent="0.2">
      <c r="A2258" s="6">
        <f t="shared" si="32"/>
        <v>609562</v>
      </c>
      <c r="B2258" s="6">
        <v>9</v>
      </c>
      <c r="C2258" s="112">
        <v>9</v>
      </c>
      <c r="D2258" s="7">
        <v>399</v>
      </c>
      <c r="E2258" s="6" t="s">
        <v>2674</v>
      </c>
      <c r="H2258" s="6">
        <f>IF('Раздел 2.1.2.2'!BD52&gt;='Раздел 2.1.2.2'!BD53,0,1)</f>
        <v>0</v>
      </c>
    </row>
    <row r="2259" spans="1:8" x14ac:dyDescent="0.2">
      <c r="A2259" s="6">
        <f t="shared" si="32"/>
        <v>609562</v>
      </c>
      <c r="B2259" s="6">
        <v>9</v>
      </c>
      <c r="C2259" s="112">
        <v>9</v>
      </c>
      <c r="D2259" s="7">
        <v>400</v>
      </c>
      <c r="E2259" s="6" t="s">
        <v>2675</v>
      </c>
      <c r="H2259" s="6">
        <f>IF('Раздел 2.1.2.2'!BE52&gt;='Раздел 2.1.2.2'!BE53,0,1)</f>
        <v>0</v>
      </c>
    </row>
    <row r="2260" spans="1:8" x14ac:dyDescent="0.2">
      <c r="A2260" s="6">
        <f t="shared" si="32"/>
        <v>609562</v>
      </c>
      <c r="B2260" s="6">
        <v>9</v>
      </c>
      <c r="C2260" s="112">
        <v>9</v>
      </c>
      <c r="D2260" s="7">
        <v>401</v>
      </c>
      <c r="E2260" s="6" t="s">
        <v>2676</v>
      </c>
      <c r="F2260" s="7"/>
      <c r="G2260" s="7"/>
      <c r="H2260" s="7">
        <f>IF('Раздел 2.1.2.2'!BF52&gt;='Раздел 2.1.2.2'!BF53,0,1)</f>
        <v>0</v>
      </c>
    </row>
    <row r="2261" spans="1:8" x14ac:dyDescent="0.2">
      <c r="A2261" s="6">
        <f t="shared" si="32"/>
        <v>609562</v>
      </c>
      <c r="B2261" s="6">
        <v>9</v>
      </c>
      <c r="C2261" s="112">
        <v>9</v>
      </c>
      <c r="D2261" s="7">
        <v>402</v>
      </c>
      <c r="E2261" s="6" t="s">
        <v>2677</v>
      </c>
      <c r="F2261" s="7"/>
      <c r="G2261" s="7"/>
      <c r="H2261" s="7">
        <f>IF('Раздел 2.1.2.2'!BG52&gt;='Раздел 2.1.2.2'!BG53,0,1)</f>
        <v>0</v>
      </c>
    </row>
    <row r="2262" spans="1:8" x14ac:dyDescent="0.2">
      <c r="A2262" s="6">
        <f t="shared" si="32"/>
        <v>609562</v>
      </c>
      <c r="B2262" s="6">
        <v>9</v>
      </c>
      <c r="C2262" s="112">
        <v>9</v>
      </c>
      <c r="D2262" s="7">
        <v>403</v>
      </c>
      <c r="E2262" s="7" t="s">
        <v>2678</v>
      </c>
      <c r="F2262" s="7"/>
      <c r="G2262" s="7"/>
      <c r="H2262" s="7">
        <f>IF('Раздел 2.1.2.2'!BH52&gt;='Раздел 2.1.2.2'!BH53,0,1)</f>
        <v>0</v>
      </c>
    </row>
    <row r="2263" spans="1:8" x14ac:dyDescent="0.2">
      <c r="A2263" s="6">
        <f t="shared" si="32"/>
        <v>609562</v>
      </c>
      <c r="B2263" s="6">
        <v>9</v>
      </c>
      <c r="C2263" s="112">
        <v>9</v>
      </c>
      <c r="D2263" s="7">
        <v>404</v>
      </c>
      <c r="E2263" s="7" t="s">
        <v>434</v>
      </c>
      <c r="F2263" s="7"/>
      <c r="G2263" s="7"/>
      <c r="H2263" s="7">
        <f>IF('Раздел 2.1.2.2'!BI52&gt;='Раздел 2.1.2.2'!BI53,0,1)</f>
        <v>0</v>
      </c>
    </row>
    <row r="2264" spans="1:8" x14ac:dyDescent="0.2">
      <c r="A2264" s="6">
        <f t="shared" si="32"/>
        <v>609562</v>
      </c>
      <c r="B2264" s="6">
        <v>9</v>
      </c>
      <c r="C2264" s="112">
        <v>9</v>
      </c>
      <c r="D2264" s="7">
        <v>405</v>
      </c>
      <c r="E2264" s="7" t="s">
        <v>435</v>
      </c>
      <c r="F2264" s="7"/>
      <c r="G2264" s="7"/>
      <c r="H2264" s="7">
        <f>IF('Раздел 2.1.2.2'!BJ52&gt;='Раздел 2.1.2.2'!BJ53,0,1)</f>
        <v>0</v>
      </c>
    </row>
    <row r="2265" spans="1:8" x14ac:dyDescent="0.2">
      <c r="A2265" s="6">
        <f t="shared" si="32"/>
        <v>609562</v>
      </c>
      <c r="B2265" s="6">
        <v>9</v>
      </c>
      <c r="C2265" s="112">
        <v>9</v>
      </c>
      <c r="D2265" s="7">
        <v>406</v>
      </c>
      <c r="E2265" s="7" t="s">
        <v>436</v>
      </c>
      <c r="F2265" s="7"/>
      <c r="G2265" s="7"/>
      <c r="H2265" s="7">
        <f>IF('Раздел 2.1.2.2'!BK52&gt;='Раздел 2.1.2.2'!BK53,0,1)</f>
        <v>0</v>
      </c>
    </row>
    <row r="2266" spans="1:8" x14ac:dyDescent="0.2">
      <c r="A2266" s="6">
        <f t="shared" si="32"/>
        <v>609562</v>
      </c>
      <c r="B2266" s="6">
        <v>9</v>
      </c>
      <c r="C2266" s="112">
        <v>9</v>
      </c>
      <c r="D2266" s="7">
        <v>407</v>
      </c>
      <c r="E2266" s="7" t="s">
        <v>437</v>
      </c>
      <c r="F2266" s="7"/>
      <c r="G2266" s="7"/>
      <c r="H2266" s="7">
        <f>IF('Раздел 2.1.2.2'!BL52&gt;='Раздел 2.1.2.2'!BL53,0,1)</f>
        <v>0</v>
      </c>
    </row>
    <row r="2267" spans="1:8" x14ac:dyDescent="0.2">
      <c r="A2267" s="6">
        <f t="shared" si="32"/>
        <v>609562</v>
      </c>
      <c r="B2267" s="6">
        <v>9</v>
      </c>
      <c r="C2267" s="113">
        <v>9</v>
      </c>
      <c r="D2267" s="7">
        <v>408</v>
      </c>
      <c r="E2267" s="109" t="s">
        <v>438</v>
      </c>
      <c r="F2267" s="109"/>
      <c r="G2267" s="109"/>
      <c r="H2267" s="109">
        <f>IF('Раздел 2.1.2.2'!BM52&gt;='Раздел 2.1.2.2'!BM53,0,1)</f>
        <v>0</v>
      </c>
    </row>
    <row r="2268" spans="1:8" x14ac:dyDescent="0.2">
      <c r="A2268" s="6">
        <f t="shared" si="32"/>
        <v>609562</v>
      </c>
      <c r="B2268" s="6">
        <v>9</v>
      </c>
      <c r="C2268" s="112">
        <v>10</v>
      </c>
      <c r="D2268" s="7">
        <v>409</v>
      </c>
      <c r="E2268" s="112" t="s">
        <v>11065</v>
      </c>
      <c r="H2268" s="6">
        <f>IF('Раздел 2.1.2.2'!P44&gt;='Раздел 2.1.2.2'!P50,0,1)</f>
        <v>0</v>
      </c>
    </row>
    <row r="2269" spans="1:8" x14ac:dyDescent="0.2">
      <c r="A2269" s="6">
        <f t="shared" si="32"/>
        <v>609562</v>
      </c>
      <c r="B2269" s="6">
        <v>9</v>
      </c>
      <c r="C2269" s="112">
        <v>10</v>
      </c>
      <c r="D2269" s="7">
        <v>410</v>
      </c>
      <c r="E2269" s="6" t="s">
        <v>2679</v>
      </c>
      <c r="H2269" s="6">
        <f>IF('Раздел 2.1.2.2'!Q44&gt;='Раздел 2.1.2.2'!Q50,0,1)</f>
        <v>0</v>
      </c>
    </row>
    <row r="2270" spans="1:8" x14ac:dyDescent="0.2">
      <c r="A2270" s="6">
        <f t="shared" si="32"/>
        <v>609562</v>
      </c>
      <c r="B2270" s="6">
        <v>9</v>
      </c>
      <c r="C2270" s="112">
        <v>10</v>
      </c>
      <c r="D2270" s="7">
        <v>411</v>
      </c>
      <c r="E2270" s="6" t="s">
        <v>1930</v>
      </c>
      <c r="H2270" s="6">
        <f>IF('Раздел 2.1.2.2'!R44&gt;='Раздел 2.1.2.2'!R50,0,1)</f>
        <v>0</v>
      </c>
    </row>
    <row r="2271" spans="1:8" x14ac:dyDescent="0.2">
      <c r="A2271" s="6">
        <f t="shared" si="32"/>
        <v>609562</v>
      </c>
      <c r="B2271" s="6">
        <v>9</v>
      </c>
      <c r="C2271" s="112">
        <v>10</v>
      </c>
      <c r="D2271" s="7">
        <v>412</v>
      </c>
      <c r="E2271" s="6" t="s">
        <v>1931</v>
      </c>
      <c r="H2271" s="6">
        <f>IF('Раздел 2.1.2.2'!S44&gt;='Раздел 2.1.2.2'!S50,0,1)</f>
        <v>0</v>
      </c>
    </row>
    <row r="2272" spans="1:8" x14ac:dyDescent="0.2">
      <c r="A2272" s="6">
        <f t="shared" si="32"/>
        <v>609562</v>
      </c>
      <c r="B2272" s="6">
        <v>9</v>
      </c>
      <c r="C2272" s="112">
        <v>10</v>
      </c>
      <c r="D2272" s="7">
        <v>413</v>
      </c>
      <c r="E2272" s="6" t="s">
        <v>1932</v>
      </c>
      <c r="H2272" s="6">
        <f>IF('Раздел 2.1.2.2'!T44&gt;='Раздел 2.1.2.2'!T50,0,1)</f>
        <v>0</v>
      </c>
    </row>
    <row r="2273" spans="1:8" x14ac:dyDescent="0.2">
      <c r="A2273" s="6">
        <f t="shared" si="32"/>
        <v>609562</v>
      </c>
      <c r="B2273" s="6">
        <v>9</v>
      </c>
      <c r="C2273" s="112">
        <v>10</v>
      </c>
      <c r="D2273" s="7">
        <v>414</v>
      </c>
      <c r="E2273" s="6" t="s">
        <v>1933</v>
      </c>
      <c r="H2273" s="6">
        <f>IF('Раздел 2.1.2.2'!U44&gt;='Раздел 2.1.2.2'!U50,0,1)</f>
        <v>0</v>
      </c>
    </row>
    <row r="2274" spans="1:8" x14ac:dyDescent="0.2">
      <c r="A2274" s="6">
        <f t="shared" si="32"/>
        <v>609562</v>
      </c>
      <c r="B2274" s="6">
        <v>9</v>
      </c>
      <c r="C2274" s="112">
        <v>10</v>
      </c>
      <c r="D2274" s="7">
        <v>415</v>
      </c>
      <c r="E2274" s="6" t="s">
        <v>1934</v>
      </c>
      <c r="H2274" s="6">
        <f>IF('Раздел 2.1.2.2'!V44&gt;='Раздел 2.1.2.2'!V50,0,1)</f>
        <v>0</v>
      </c>
    </row>
    <row r="2275" spans="1:8" x14ac:dyDescent="0.2">
      <c r="A2275" s="6">
        <f t="shared" si="32"/>
        <v>609562</v>
      </c>
      <c r="B2275" s="6">
        <v>9</v>
      </c>
      <c r="C2275" s="112">
        <v>10</v>
      </c>
      <c r="D2275" s="7">
        <v>416</v>
      </c>
      <c r="E2275" s="6" t="s">
        <v>1935</v>
      </c>
      <c r="H2275" s="6">
        <f>IF('Раздел 2.1.2.2'!W44&gt;='Раздел 2.1.2.2'!W50,0,1)</f>
        <v>0</v>
      </c>
    </row>
    <row r="2276" spans="1:8" x14ac:dyDescent="0.2">
      <c r="A2276" s="6">
        <f t="shared" si="32"/>
        <v>609562</v>
      </c>
      <c r="B2276" s="6">
        <v>9</v>
      </c>
      <c r="C2276" s="112">
        <v>10</v>
      </c>
      <c r="D2276" s="7">
        <v>417</v>
      </c>
      <c r="E2276" s="6" t="s">
        <v>1936</v>
      </c>
      <c r="H2276" s="6">
        <f>IF('Раздел 2.1.2.2'!X44&gt;='Раздел 2.1.2.2'!X50,0,1)</f>
        <v>0</v>
      </c>
    </row>
    <row r="2277" spans="1:8" x14ac:dyDescent="0.2">
      <c r="A2277" s="6">
        <f t="shared" si="32"/>
        <v>609562</v>
      </c>
      <c r="B2277" s="6">
        <v>9</v>
      </c>
      <c r="C2277" s="112">
        <v>10</v>
      </c>
      <c r="D2277" s="7">
        <v>418</v>
      </c>
      <c r="E2277" s="6" t="s">
        <v>1937</v>
      </c>
      <c r="H2277" s="6">
        <f>IF('Раздел 2.1.2.2'!Y44&gt;='Раздел 2.1.2.2'!Y50,0,1)</f>
        <v>0</v>
      </c>
    </row>
    <row r="2278" spans="1:8" x14ac:dyDescent="0.2">
      <c r="A2278" s="6">
        <f t="shared" si="32"/>
        <v>609562</v>
      </c>
      <c r="B2278" s="6">
        <v>9</v>
      </c>
      <c r="C2278" s="112">
        <v>10</v>
      </c>
      <c r="D2278" s="7">
        <v>419</v>
      </c>
      <c r="E2278" s="6" t="s">
        <v>1938</v>
      </c>
      <c r="H2278" s="6">
        <f>IF('Раздел 2.1.2.2'!Z44&gt;='Раздел 2.1.2.2'!Z50,0,1)</f>
        <v>0</v>
      </c>
    </row>
    <row r="2279" spans="1:8" x14ac:dyDescent="0.2">
      <c r="A2279" s="6">
        <f t="shared" si="32"/>
        <v>609562</v>
      </c>
      <c r="B2279" s="6">
        <v>9</v>
      </c>
      <c r="C2279" s="112">
        <v>10</v>
      </c>
      <c r="D2279" s="7">
        <v>420</v>
      </c>
      <c r="E2279" s="6" t="s">
        <v>1939</v>
      </c>
      <c r="H2279" s="6">
        <f>IF('Раздел 2.1.2.2'!AA44&gt;='Раздел 2.1.2.2'!AA50,0,1)</f>
        <v>0</v>
      </c>
    </row>
    <row r="2280" spans="1:8" x14ac:dyDescent="0.2">
      <c r="A2280" s="6">
        <f t="shared" si="32"/>
        <v>609562</v>
      </c>
      <c r="B2280" s="6">
        <v>9</v>
      </c>
      <c r="C2280" s="112">
        <v>10</v>
      </c>
      <c r="D2280" s="7">
        <v>421</v>
      </c>
      <c r="E2280" s="6" t="s">
        <v>1940</v>
      </c>
      <c r="H2280" s="6">
        <f>IF('Раздел 2.1.2.2'!AB44&gt;='Раздел 2.1.2.2'!AB50,0,1)</f>
        <v>0</v>
      </c>
    </row>
    <row r="2281" spans="1:8" x14ac:dyDescent="0.2">
      <c r="A2281" s="6">
        <f t="shared" si="32"/>
        <v>609562</v>
      </c>
      <c r="B2281" s="6">
        <v>9</v>
      </c>
      <c r="C2281" s="112">
        <v>10</v>
      </c>
      <c r="D2281" s="7">
        <v>422</v>
      </c>
      <c r="E2281" s="6" t="s">
        <v>1941</v>
      </c>
      <c r="H2281" s="6">
        <f>IF('Раздел 2.1.2.2'!AC44&gt;='Раздел 2.1.2.2'!AC50,0,1)</f>
        <v>0</v>
      </c>
    </row>
    <row r="2282" spans="1:8" x14ac:dyDescent="0.2">
      <c r="A2282" s="6">
        <f t="shared" si="32"/>
        <v>609562</v>
      </c>
      <c r="B2282" s="6">
        <v>9</v>
      </c>
      <c r="C2282" s="112">
        <v>10</v>
      </c>
      <c r="D2282" s="7">
        <v>423</v>
      </c>
      <c r="E2282" s="6" t="s">
        <v>1942</v>
      </c>
      <c r="H2282" s="6">
        <f>IF('Раздел 2.1.2.2'!AD44&gt;='Раздел 2.1.2.2'!AD50,0,1)</f>
        <v>0</v>
      </c>
    </row>
    <row r="2283" spans="1:8" x14ac:dyDescent="0.2">
      <c r="A2283" s="6">
        <f t="shared" si="32"/>
        <v>609562</v>
      </c>
      <c r="B2283" s="6">
        <v>9</v>
      </c>
      <c r="C2283" s="112">
        <v>10</v>
      </c>
      <c r="D2283" s="7">
        <v>424</v>
      </c>
      <c r="E2283" s="6" t="s">
        <v>1943</v>
      </c>
      <c r="H2283" s="6">
        <f>IF('Раздел 2.1.2.2'!AE44&gt;='Раздел 2.1.2.2'!AE50,0,1)</f>
        <v>0</v>
      </c>
    </row>
    <row r="2284" spans="1:8" x14ac:dyDescent="0.2">
      <c r="A2284" s="6">
        <f t="shared" si="32"/>
        <v>609562</v>
      </c>
      <c r="B2284" s="6">
        <v>9</v>
      </c>
      <c r="C2284" s="112">
        <v>10</v>
      </c>
      <c r="D2284" s="7">
        <v>425</v>
      </c>
      <c r="E2284" s="6" t="s">
        <v>1944</v>
      </c>
      <c r="H2284" s="6">
        <f>IF('Раздел 2.1.2.2'!AF44&gt;='Раздел 2.1.2.2'!AF50,0,1)</f>
        <v>0</v>
      </c>
    </row>
    <row r="2285" spans="1:8" x14ac:dyDescent="0.2">
      <c r="A2285" s="6">
        <f t="shared" si="32"/>
        <v>609562</v>
      </c>
      <c r="B2285" s="6">
        <v>9</v>
      </c>
      <c r="C2285" s="112">
        <v>10</v>
      </c>
      <c r="D2285" s="7">
        <v>426</v>
      </c>
      <c r="E2285" s="6" t="s">
        <v>1945</v>
      </c>
      <c r="H2285" s="6">
        <f>IF('Раздел 2.1.2.2'!AG44&gt;='Раздел 2.1.2.2'!AG50,0,1)</f>
        <v>0</v>
      </c>
    </row>
    <row r="2286" spans="1:8" x14ac:dyDescent="0.2">
      <c r="A2286" s="6">
        <f t="shared" si="32"/>
        <v>609562</v>
      </c>
      <c r="B2286" s="6">
        <v>9</v>
      </c>
      <c r="C2286" s="112">
        <v>10</v>
      </c>
      <c r="D2286" s="7">
        <v>427</v>
      </c>
      <c r="E2286" s="6" t="s">
        <v>1946</v>
      </c>
      <c r="H2286" s="6">
        <f>IF('Раздел 2.1.2.2'!AH44&gt;='Раздел 2.1.2.2'!AH50,0,1)</f>
        <v>0</v>
      </c>
    </row>
    <row r="2287" spans="1:8" x14ac:dyDescent="0.2">
      <c r="A2287" s="6">
        <f t="shared" si="32"/>
        <v>609562</v>
      </c>
      <c r="B2287" s="6">
        <v>9</v>
      </c>
      <c r="C2287" s="112">
        <v>10</v>
      </c>
      <c r="D2287" s="7">
        <v>428</v>
      </c>
      <c r="E2287" s="6" t="s">
        <v>1947</v>
      </c>
      <c r="H2287" s="6">
        <f>IF('Раздел 2.1.2.2'!AI44&gt;='Раздел 2.1.2.2'!AI50,0,1)</f>
        <v>0</v>
      </c>
    </row>
    <row r="2288" spans="1:8" x14ac:dyDescent="0.2">
      <c r="A2288" s="6">
        <f t="shared" si="32"/>
        <v>609562</v>
      </c>
      <c r="B2288" s="6">
        <v>9</v>
      </c>
      <c r="C2288" s="112">
        <v>10</v>
      </c>
      <c r="D2288" s="7">
        <v>429</v>
      </c>
      <c r="E2288" s="6" t="s">
        <v>1954</v>
      </c>
      <c r="H2288" s="6">
        <f>IF('Раздел 2.1.2.2'!AJ44&gt;='Раздел 2.1.2.2'!AJ50,0,1)</f>
        <v>0</v>
      </c>
    </row>
    <row r="2289" spans="1:8" x14ac:dyDescent="0.2">
      <c r="A2289" s="6">
        <f t="shared" si="32"/>
        <v>609562</v>
      </c>
      <c r="B2289" s="6">
        <v>9</v>
      </c>
      <c r="C2289" s="112">
        <v>10</v>
      </c>
      <c r="D2289" s="7">
        <v>430</v>
      </c>
      <c r="E2289" s="6" t="s">
        <v>1955</v>
      </c>
      <c r="H2289" s="6">
        <f>IF('Раздел 2.1.2.2'!AK44&gt;='Раздел 2.1.2.2'!AK50,0,1)</f>
        <v>0</v>
      </c>
    </row>
    <row r="2290" spans="1:8" x14ac:dyDescent="0.2">
      <c r="A2290" s="6">
        <f t="shared" si="32"/>
        <v>609562</v>
      </c>
      <c r="B2290" s="6">
        <v>9</v>
      </c>
      <c r="C2290" s="112">
        <v>10</v>
      </c>
      <c r="D2290" s="7">
        <v>431</v>
      </c>
      <c r="E2290" s="6" t="s">
        <v>1956</v>
      </c>
      <c r="H2290" s="6">
        <f>IF('Раздел 2.1.2.2'!AL44&gt;='Раздел 2.1.2.2'!AL50,0,1)</f>
        <v>0</v>
      </c>
    </row>
    <row r="2291" spans="1:8" x14ac:dyDescent="0.2">
      <c r="A2291" s="6">
        <f t="shared" si="32"/>
        <v>609562</v>
      </c>
      <c r="B2291" s="6">
        <v>9</v>
      </c>
      <c r="C2291" s="112">
        <v>10</v>
      </c>
      <c r="D2291" s="7">
        <v>432</v>
      </c>
      <c r="E2291" s="6" t="s">
        <v>1957</v>
      </c>
      <c r="H2291" s="6">
        <f>IF('Раздел 2.1.2.2'!AM44&gt;='Раздел 2.1.2.2'!AM50,0,1)</f>
        <v>0</v>
      </c>
    </row>
    <row r="2292" spans="1:8" x14ac:dyDescent="0.2">
      <c r="A2292" s="6">
        <f t="shared" si="32"/>
        <v>609562</v>
      </c>
      <c r="B2292" s="6">
        <v>9</v>
      </c>
      <c r="C2292" s="112">
        <v>10</v>
      </c>
      <c r="D2292" s="7">
        <v>433</v>
      </c>
      <c r="E2292" s="6" t="s">
        <v>1958</v>
      </c>
      <c r="H2292" s="6">
        <f>IF('Раздел 2.1.2.2'!AN44&gt;='Раздел 2.1.2.2'!AN50,0,1)</f>
        <v>0</v>
      </c>
    </row>
    <row r="2293" spans="1:8" x14ac:dyDescent="0.2">
      <c r="A2293" s="6">
        <f t="shared" si="32"/>
        <v>609562</v>
      </c>
      <c r="B2293" s="6">
        <v>9</v>
      </c>
      <c r="C2293" s="112">
        <v>10</v>
      </c>
      <c r="D2293" s="7">
        <v>434</v>
      </c>
      <c r="E2293" s="6" t="s">
        <v>1959</v>
      </c>
      <c r="H2293" s="6">
        <f>IF('Раздел 2.1.2.2'!AO44&gt;='Раздел 2.1.2.2'!AO50,0,1)</f>
        <v>0</v>
      </c>
    </row>
    <row r="2294" spans="1:8" x14ac:dyDescent="0.2">
      <c r="A2294" s="6">
        <f t="shared" si="32"/>
        <v>609562</v>
      </c>
      <c r="B2294" s="6">
        <v>9</v>
      </c>
      <c r="C2294" s="112">
        <v>10</v>
      </c>
      <c r="D2294" s="7">
        <v>435</v>
      </c>
      <c r="E2294" s="6" t="s">
        <v>1960</v>
      </c>
      <c r="H2294" s="6">
        <f>IF('Раздел 2.1.2.2'!AP44&gt;='Раздел 2.1.2.2'!AP50,0,1)</f>
        <v>0</v>
      </c>
    </row>
    <row r="2295" spans="1:8" x14ac:dyDescent="0.2">
      <c r="A2295" s="6">
        <f t="shared" si="32"/>
        <v>609562</v>
      </c>
      <c r="B2295" s="6">
        <v>9</v>
      </c>
      <c r="C2295" s="112">
        <v>10</v>
      </c>
      <c r="D2295" s="7">
        <v>436</v>
      </c>
      <c r="E2295" s="6" t="s">
        <v>1961</v>
      </c>
      <c r="H2295" s="6">
        <f>IF('Раздел 2.1.2.2'!AQ44&gt;='Раздел 2.1.2.2'!AQ50,0,1)</f>
        <v>0</v>
      </c>
    </row>
    <row r="2296" spans="1:8" x14ac:dyDescent="0.2">
      <c r="A2296" s="6">
        <f t="shared" si="32"/>
        <v>609562</v>
      </c>
      <c r="B2296" s="6">
        <v>9</v>
      </c>
      <c r="C2296" s="112">
        <v>10</v>
      </c>
      <c r="D2296" s="7">
        <v>437</v>
      </c>
      <c r="E2296" s="6" t="s">
        <v>1962</v>
      </c>
      <c r="H2296" s="6">
        <f>IF('Раздел 2.1.2.2'!AR44&gt;='Раздел 2.1.2.2'!AR50,0,1)</f>
        <v>0</v>
      </c>
    </row>
    <row r="2297" spans="1:8" x14ac:dyDescent="0.2">
      <c r="A2297" s="6">
        <f t="shared" ref="A2297:A2360" si="33">P_3</f>
        <v>609562</v>
      </c>
      <c r="B2297" s="6">
        <v>9</v>
      </c>
      <c r="C2297" s="112">
        <v>10</v>
      </c>
      <c r="D2297" s="7">
        <v>438</v>
      </c>
      <c r="E2297" s="6" t="s">
        <v>1963</v>
      </c>
      <c r="H2297" s="6">
        <f>IF('Раздел 2.1.2.2'!AS44&gt;='Раздел 2.1.2.2'!AS50,0,1)</f>
        <v>0</v>
      </c>
    </row>
    <row r="2298" spans="1:8" x14ac:dyDescent="0.2">
      <c r="A2298" s="6">
        <f t="shared" si="33"/>
        <v>609562</v>
      </c>
      <c r="B2298" s="6">
        <v>9</v>
      </c>
      <c r="C2298" s="112">
        <v>10</v>
      </c>
      <c r="D2298" s="7">
        <v>439</v>
      </c>
      <c r="E2298" s="6" t="s">
        <v>1964</v>
      </c>
      <c r="H2298" s="6">
        <f>IF('Раздел 2.1.2.2'!AT44&gt;='Раздел 2.1.2.2'!AT50,0,1)</f>
        <v>0</v>
      </c>
    </row>
    <row r="2299" spans="1:8" x14ac:dyDescent="0.2">
      <c r="A2299" s="6">
        <f t="shared" si="33"/>
        <v>609562</v>
      </c>
      <c r="B2299" s="6">
        <v>9</v>
      </c>
      <c r="C2299" s="112">
        <v>10</v>
      </c>
      <c r="D2299" s="7">
        <v>440</v>
      </c>
      <c r="E2299" s="6" t="s">
        <v>1965</v>
      </c>
      <c r="H2299" s="6">
        <f>IF('Раздел 2.1.2.2'!AU44&gt;='Раздел 2.1.2.2'!AU50,0,1)</f>
        <v>0</v>
      </c>
    </row>
    <row r="2300" spans="1:8" x14ac:dyDescent="0.2">
      <c r="A2300" s="6">
        <f t="shared" si="33"/>
        <v>609562</v>
      </c>
      <c r="B2300" s="6">
        <v>9</v>
      </c>
      <c r="C2300" s="112">
        <v>10</v>
      </c>
      <c r="D2300" s="7">
        <v>441</v>
      </c>
      <c r="E2300" s="6" t="s">
        <v>1966</v>
      </c>
      <c r="H2300" s="6">
        <f>IF('Раздел 2.1.2.2'!AV44&gt;='Раздел 2.1.2.2'!AV50,0,1)</f>
        <v>0</v>
      </c>
    </row>
    <row r="2301" spans="1:8" x14ac:dyDescent="0.2">
      <c r="A2301" s="6">
        <f t="shared" si="33"/>
        <v>609562</v>
      </c>
      <c r="B2301" s="6">
        <v>9</v>
      </c>
      <c r="C2301" s="112">
        <v>10</v>
      </c>
      <c r="D2301" s="7">
        <v>442</v>
      </c>
      <c r="E2301" s="6" t="s">
        <v>1967</v>
      </c>
      <c r="H2301" s="6">
        <f>IF('Раздел 2.1.2.2'!AW44&gt;='Раздел 2.1.2.2'!AW50,0,1)</f>
        <v>0</v>
      </c>
    </row>
    <row r="2302" spans="1:8" x14ac:dyDescent="0.2">
      <c r="A2302" s="6">
        <f t="shared" si="33"/>
        <v>609562</v>
      </c>
      <c r="B2302" s="6">
        <v>9</v>
      </c>
      <c r="C2302" s="112">
        <v>10</v>
      </c>
      <c r="D2302" s="7">
        <v>443</v>
      </c>
      <c r="E2302" s="6" t="s">
        <v>1968</v>
      </c>
      <c r="H2302" s="6">
        <f>IF('Раздел 2.1.2.2'!AX44&gt;='Раздел 2.1.2.2'!AX50,0,1)</f>
        <v>0</v>
      </c>
    </row>
    <row r="2303" spans="1:8" x14ac:dyDescent="0.2">
      <c r="A2303" s="6">
        <f t="shared" si="33"/>
        <v>609562</v>
      </c>
      <c r="B2303" s="6">
        <v>9</v>
      </c>
      <c r="C2303" s="112">
        <v>10</v>
      </c>
      <c r="D2303" s="7">
        <v>444</v>
      </c>
      <c r="E2303" s="6" t="s">
        <v>1969</v>
      </c>
      <c r="H2303" s="6">
        <f>IF('Раздел 2.1.2.2'!AY44&gt;='Раздел 2.1.2.2'!AY50,0,1)</f>
        <v>0</v>
      </c>
    </row>
    <row r="2304" spans="1:8" x14ac:dyDescent="0.2">
      <c r="A2304" s="6">
        <f t="shared" si="33"/>
        <v>609562</v>
      </c>
      <c r="B2304" s="6">
        <v>9</v>
      </c>
      <c r="C2304" s="112">
        <v>10</v>
      </c>
      <c r="D2304" s="7">
        <v>445</v>
      </c>
      <c r="E2304" s="6" t="s">
        <v>1970</v>
      </c>
      <c r="H2304" s="6">
        <f>IF('Раздел 2.1.2.2'!AZ44&gt;='Раздел 2.1.2.2'!AZ50,0,1)</f>
        <v>0</v>
      </c>
    </row>
    <row r="2305" spans="1:8" x14ac:dyDescent="0.2">
      <c r="A2305" s="6">
        <f t="shared" si="33"/>
        <v>609562</v>
      </c>
      <c r="B2305" s="6">
        <v>9</v>
      </c>
      <c r="C2305" s="112">
        <v>10</v>
      </c>
      <c r="D2305" s="7">
        <v>446</v>
      </c>
      <c r="E2305" s="6" t="s">
        <v>1971</v>
      </c>
      <c r="H2305" s="6">
        <f>IF('Раздел 2.1.2.2'!BA44&gt;='Раздел 2.1.2.2'!BA50,0,1)</f>
        <v>0</v>
      </c>
    </row>
    <row r="2306" spans="1:8" x14ac:dyDescent="0.2">
      <c r="A2306" s="6">
        <f t="shared" si="33"/>
        <v>609562</v>
      </c>
      <c r="B2306" s="6">
        <v>9</v>
      </c>
      <c r="C2306" s="112">
        <v>10</v>
      </c>
      <c r="D2306" s="7">
        <v>447</v>
      </c>
      <c r="E2306" s="6" t="s">
        <v>1972</v>
      </c>
      <c r="H2306" s="6">
        <f>IF('Раздел 2.1.2.2'!BB44&gt;='Раздел 2.1.2.2'!BB50,0,1)</f>
        <v>0</v>
      </c>
    </row>
    <row r="2307" spans="1:8" x14ac:dyDescent="0.2">
      <c r="A2307" s="6">
        <f t="shared" si="33"/>
        <v>609562</v>
      </c>
      <c r="B2307" s="6">
        <v>9</v>
      </c>
      <c r="C2307" s="112">
        <v>10</v>
      </c>
      <c r="D2307" s="7">
        <v>448</v>
      </c>
      <c r="E2307" s="6" t="s">
        <v>1973</v>
      </c>
      <c r="H2307" s="6">
        <f>IF('Раздел 2.1.2.2'!BC44&gt;='Раздел 2.1.2.2'!BC50,0,1)</f>
        <v>0</v>
      </c>
    </row>
    <row r="2308" spans="1:8" x14ac:dyDescent="0.2">
      <c r="A2308" s="6">
        <f t="shared" si="33"/>
        <v>609562</v>
      </c>
      <c r="B2308" s="6">
        <v>9</v>
      </c>
      <c r="C2308" s="112">
        <v>10</v>
      </c>
      <c r="D2308" s="7">
        <v>449</v>
      </c>
      <c r="E2308" s="6" t="s">
        <v>1974</v>
      </c>
      <c r="H2308" s="6">
        <f>IF('Раздел 2.1.2.2'!BD44&gt;='Раздел 2.1.2.2'!BD50,0,1)</f>
        <v>0</v>
      </c>
    </row>
    <row r="2309" spans="1:8" x14ac:dyDescent="0.2">
      <c r="A2309" s="6">
        <f t="shared" si="33"/>
        <v>609562</v>
      </c>
      <c r="B2309" s="6">
        <v>9</v>
      </c>
      <c r="C2309" s="112">
        <v>10</v>
      </c>
      <c r="D2309" s="7">
        <v>450</v>
      </c>
      <c r="E2309" s="6" t="s">
        <v>1975</v>
      </c>
      <c r="H2309" s="6">
        <f>IF('Раздел 2.1.2.2'!BE44&gt;='Раздел 2.1.2.2'!BE50,0,1)</f>
        <v>0</v>
      </c>
    </row>
    <row r="2310" spans="1:8" x14ac:dyDescent="0.2">
      <c r="A2310" s="6">
        <f t="shared" si="33"/>
        <v>609562</v>
      </c>
      <c r="B2310" s="6">
        <v>9</v>
      </c>
      <c r="C2310" s="112">
        <v>10</v>
      </c>
      <c r="D2310" s="7">
        <v>451</v>
      </c>
      <c r="E2310" s="6" t="s">
        <v>1976</v>
      </c>
      <c r="H2310" s="6">
        <f>IF('Раздел 2.1.2.2'!BF44&gt;='Раздел 2.1.2.2'!BF50,0,1)</f>
        <v>0</v>
      </c>
    </row>
    <row r="2311" spans="1:8" x14ac:dyDescent="0.2">
      <c r="A2311" s="6">
        <f t="shared" si="33"/>
        <v>609562</v>
      </c>
      <c r="B2311" s="6">
        <v>9</v>
      </c>
      <c r="C2311" s="112">
        <v>10</v>
      </c>
      <c r="D2311" s="7">
        <v>452</v>
      </c>
      <c r="E2311" s="6" t="s">
        <v>1977</v>
      </c>
      <c r="F2311" s="7"/>
      <c r="G2311" s="7"/>
      <c r="H2311" s="6">
        <f>IF('Раздел 2.1.2.2'!BG44&gt;='Раздел 2.1.2.2'!BG50,0,1)</f>
        <v>0</v>
      </c>
    </row>
    <row r="2312" spans="1:8" x14ac:dyDescent="0.2">
      <c r="A2312" s="6">
        <f t="shared" si="33"/>
        <v>609562</v>
      </c>
      <c r="B2312" s="6">
        <v>9</v>
      </c>
      <c r="C2312" s="113">
        <v>10</v>
      </c>
      <c r="D2312" s="7">
        <v>453</v>
      </c>
      <c r="E2312" s="109" t="s">
        <v>1978</v>
      </c>
      <c r="F2312" s="109"/>
      <c r="G2312" s="109"/>
      <c r="H2312" s="109">
        <f>IF('Раздел 2.1.2.2'!BH44&gt;='Раздел 2.1.2.2'!BH50,0,1)</f>
        <v>0</v>
      </c>
    </row>
    <row r="2313" spans="1:8" x14ac:dyDescent="0.2">
      <c r="A2313" s="6">
        <f t="shared" si="33"/>
        <v>609562</v>
      </c>
      <c r="B2313" s="6">
        <v>9</v>
      </c>
      <c r="C2313" s="112">
        <v>11</v>
      </c>
      <c r="D2313" s="7">
        <v>454</v>
      </c>
      <c r="E2313" s="112" t="s">
        <v>11066</v>
      </c>
      <c r="H2313" s="6">
        <f>IF('Раздел 2.1.2.2'!P44&gt;='Раздел 2.1.2.2'!P51,0,1)</f>
        <v>0</v>
      </c>
    </row>
    <row r="2314" spans="1:8" x14ac:dyDescent="0.2">
      <c r="A2314" s="6">
        <f t="shared" si="33"/>
        <v>609562</v>
      </c>
      <c r="B2314" s="6">
        <v>9</v>
      </c>
      <c r="C2314" s="112">
        <v>11</v>
      </c>
      <c r="D2314" s="7">
        <v>455</v>
      </c>
      <c r="E2314" s="6" t="s">
        <v>1979</v>
      </c>
      <c r="H2314" s="6">
        <f>IF('Раздел 2.1.2.2'!Q44&gt;='Раздел 2.1.2.2'!Q51,0,1)</f>
        <v>0</v>
      </c>
    </row>
    <row r="2315" spans="1:8" x14ac:dyDescent="0.2">
      <c r="A2315" s="6">
        <f t="shared" si="33"/>
        <v>609562</v>
      </c>
      <c r="B2315" s="6">
        <v>9</v>
      </c>
      <c r="C2315" s="112">
        <v>11</v>
      </c>
      <c r="D2315" s="7">
        <v>456</v>
      </c>
      <c r="E2315" s="6" t="s">
        <v>1980</v>
      </c>
      <c r="H2315" s="6">
        <f>IF('Раздел 2.1.2.2'!R44&gt;='Раздел 2.1.2.2'!R51,0,1)</f>
        <v>0</v>
      </c>
    </row>
    <row r="2316" spans="1:8" x14ac:dyDescent="0.2">
      <c r="A2316" s="6">
        <f t="shared" si="33"/>
        <v>609562</v>
      </c>
      <c r="B2316" s="6">
        <v>9</v>
      </c>
      <c r="C2316" s="112">
        <v>11</v>
      </c>
      <c r="D2316" s="7">
        <v>457</v>
      </c>
      <c r="E2316" s="6" t="s">
        <v>1227</v>
      </c>
      <c r="H2316" s="6">
        <f>IF('Раздел 2.1.2.2'!S44&gt;='Раздел 2.1.2.2'!S51,0,1)</f>
        <v>0</v>
      </c>
    </row>
    <row r="2317" spans="1:8" x14ac:dyDescent="0.2">
      <c r="A2317" s="6">
        <f t="shared" si="33"/>
        <v>609562</v>
      </c>
      <c r="B2317" s="6">
        <v>9</v>
      </c>
      <c r="C2317" s="112">
        <v>11</v>
      </c>
      <c r="D2317" s="7">
        <v>458</v>
      </c>
      <c r="E2317" s="6" t="s">
        <v>1228</v>
      </c>
      <c r="H2317" s="6">
        <f>IF('Раздел 2.1.2.2'!T44&gt;='Раздел 2.1.2.2'!T51,0,1)</f>
        <v>0</v>
      </c>
    </row>
    <row r="2318" spans="1:8" x14ac:dyDescent="0.2">
      <c r="A2318" s="6">
        <f t="shared" si="33"/>
        <v>609562</v>
      </c>
      <c r="B2318" s="6">
        <v>9</v>
      </c>
      <c r="C2318" s="112">
        <v>11</v>
      </c>
      <c r="D2318" s="7">
        <v>459</v>
      </c>
      <c r="E2318" s="6" t="s">
        <v>1229</v>
      </c>
      <c r="H2318" s="6">
        <f>IF('Раздел 2.1.2.2'!U44&gt;='Раздел 2.1.2.2'!U51,0,1)</f>
        <v>0</v>
      </c>
    </row>
    <row r="2319" spans="1:8" x14ac:dyDescent="0.2">
      <c r="A2319" s="6">
        <f t="shared" si="33"/>
        <v>609562</v>
      </c>
      <c r="B2319" s="6">
        <v>9</v>
      </c>
      <c r="C2319" s="112">
        <v>11</v>
      </c>
      <c r="D2319" s="7">
        <v>460</v>
      </c>
      <c r="E2319" s="6" t="s">
        <v>463</v>
      </c>
      <c r="H2319" s="6">
        <f>IF('Раздел 2.1.2.2'!V44&gt;='Раздел 2.1.2.2'!V51,0,1)</f>
        <v>0</v>
      </c>
    </row>
    <row r="2320" spans="1:8" x14ac:dyDescent="0.2">
      <c r="A2320" s="6">
        <f t="shared" si="33"/>
        <v>609562</v>
      </c>
      <c r="B2320" s="6">
        <v>9</v>
      </c>
      <c r="C2320" s="112">
        <v>11</v>
      </c>
      <c r="D2320" s="7">
        <v>461</v>
      </c>
      <c r="E2320" s="6" t="s">
        <v>464</v>
      </c>
      <c r="H2320" s="6">
        <f>IF('Раздел 2.1.2.2'!W44&gt;='Раздел 2.1.2.2'!W51,0,1)</f>
        <v>0</v>
      </c>
    </row>
    <row r="2321" spans="1:8" x14ac:dyDescent="0.2">
      <c r="A2321" s="6">
        <f t="shared" si="33"/>
        <v>609562</v>
      </c>
      <c r="B2321" s="6">
        <v>9</v>
      </c>
      <c r="C2321" s="112">
        <v>11</v>
      </c>
      <c r="D2321" s="7">
        <v>462</v>
      </c>
      <c r="E2321" s="6" t="s">
        <v>465</v>
      </c>
      <c r="H2321" s="6">
        <f>IF('Раздел 2.1.2.2'!X44&gt;='Раздел 2.1.2.2'!X51,0,1)</f>
        <v>0</v>
      </c>
    </row>
    <row r="2322" spans="1:8" x14ac:dyDescent="0.2">
      <c r="A2322" s="6">
        <f t="shared" si="33"/>
        <v>609562</v>
      </c>
      <c r="B2322" s="6">
        <v>9</v>
      </c>
      <c r="C2322" s="112">
        <v>11</v>
      </c>
      <c r="D2322" s="7">
        <v>463</v>
      </c>
      <c r="E2322" s="6" t="s">
        <v>466</v>
      </c>
      <c r="H2322" s="6">
        <f>IF('Раздел 2.1.2.2'!Y44&gt;='Раздел 2.1.2.2'!Y51,0,1)</f>
        <v>0</v>
      </c>
    </row>
    <row r="2323" spans="1:8" x14ac:dyDescent="0.2">
      <c r="A2323" s="6">
        <f t="shared" si="33"/>
        <v>609562</v>
      </c>
      <c r="B2323" s="6">
        <v>9</v>
      </c>
      <c r="C2323" s="112">
        <v>11</v>
      </c>
      <c r="D2323" s="7">
        <v>464</v>
      </c>
      <c r="E2323" s="6" t="s">
        <v>467</v>
      </c>
      <c r="H2323" s="6">
        <f>IF('Раздел 2.1.2.2'!Z44&gt;='Раздел 2.1.2.2'!Z51,0,1)</f>
        <v>0</v>
      </c>
    </row>
    <row r="2324" spans="1:8" x14ac:dyDescent="0.2">
      <c r="A2324" s="6">
        <f t="shared" si="33"/>
        <v>609562</v>
      </c>
      <c r="B2324" s="6">
        <v>9</v>
      </c>
      <c r="C2324" s="112">
        <v>11</v>
      </c>
      <c r="D2324" s="7">
        <v>465</v>
      </c>
      <c r="E2324" s="6" t="s">
        <v>468</v>
      </c>
      <c r="H2324" s="6">
        <f>IF('Раздел 2.1.2.2'!AA44&gt;='Раздел 2.1.2.2'!AA51,0,1)</f>
        <v>0</v>
      </c>
    </row>
    <row r="2325" spans="1:8" x14ac:dyDescent="0.2">
      <c r="A2325" s="6">
        <f t="shared" si="33"/>
        <v>609562</v>
      </c>
      <c r="B2325" s="6">
        <v>9</v>
      </c>
      <c r="C2325" s="112">
        <v>11</v>
      </c>
      <c r="D2325" s="7">
        <v>466</v>
      </c>
      <c r="E2325" s="6" t="s">
        <v>469</v>
      </c>
      <c r="H2325" s="6">
        <f>IF('Раздел 2.1.2.2'!AB44&gt;='Раздел 2.1.2.2'!AB51,0,1)</f>
        <v>0</v>
      </c>
    </row>
    <row r="2326" spans="1:8" x14ac:dyDescent="0.2">
      <c r="A2326" s="6">
        <f t="shared" si="33"/>
        <v>609562</v>
      </c>
      <c r="B2326" s="6">
        <v>9</v>
      </c>
      <c r="C2326" s="112">
        <v>11</v>
      </c>
      <c r="D2326" s="7">
        <v>467</v>
      </c>
      <c r="E2326" s="6" t="s">
        <v>470</v>
      </c>
      <c r="H2326" s="6">
        <f>IF('Раздел 2.1.2.2'!AC44&gt;='Раздел 2.1.2.2'!AC51,0,1)</f>
        <v>0</v>
      </c>
    </row>
    <row r="2327" spans="1:8" x14ac:dyDescent="0.2">
      <c r="A2327" s="6">
        <f t="shared" si="33"/>
        <v>609562</v>
      </c>
      <c r="B2327" s="6">
        <v>9</v>
      </c>
      <c r="C2327" s="112">
        <v>11</v>
      </c>
      <c r="D2327" s="7">
        <v>468</v>
      </c>
      <c r="E2327" s="6" t="s">
        <v>471</v>
      </c>
      <c r="H2327" s="6">
        <f>IF('Раздел 2.1.2.2'!AD44&gt;='Раздел 2.1.2.2'!AD51,0,1)</f>
        <v>0</v>
      </c>
    </row>
    <row r="2328" spans="1:8" x14ac:dyDescent="0.2">
      <c r="A2328" s="6">
        <f t="shared" si="33"/>
        <v>609562</v>
      </c>
      <c r="B2328" s="6">
        <v>9</v>
      </c>
      <c r="C2328" s="112">
        <v>11</v>
      </c>
      <c r="D2328" s="7">
        <v>469</v>
      </c>
      <c r="E2328" s="6" t="s">
        <v>472</v>
      </c>
      <c r="H2328" s="6">
        <f>IF('Раздел 2.1.2.2'!AE44&gt;='Раздел 2.1.2.2'!AE51,0,1)</f>
        <v>0</v>
      </c>
    </row>
    <row r="2329" spans="1:8" x14ac:dyDescent="0.2">
      <c r="A2329" s="6">
        <f t="shared" si="33"/>
        <v>609562</v>
      </c>
      <c r="B2329" s="6">
        <v>9</v>
      </c>
      <c r="C2329" s="112">
        <v>11</v>
      </c>
      <c r="D2329" s="7">
        <v>470</v>
      </c>
      <c r="E2329" s="6" t="s">
        <v>473</v>
      </c>
      <c r="H2329" s="6">
        <f>IF('Раздел 2.1.2.2'!AF44&gt;='Раздел 2.1.2.2'!AF51,0,1)</f>
        <v>0</v>
      </c>
    </row>
    <row r="2330" spans="1:8" x14ac:dyDescent="0.2">
      <c r="A2330" s="6">
        <f t="shared" si="33"/>
        <v>609562</v>
      </c>
      <c r="B2330" s="6">
        <v>9</v>
      </c>
      <c r="C2330" s="112">
        <v>11</v>
      </c>
      <c r="D2330" s="7">
        <v>471</v>
      </c>
      <c r="E2330" s="6" t="s">
        <v>474</v>
      </c>
      <c r="H2330" s="6">
        <f>IF('Раздел 2.1.2.2'!AG44&gt;='Раздел 2.1.2.2'!AG51,0,1)</f>
        <v>0</v>
      </c>
    </row>
    <row r="2331" spans="1:8" x14ac:dyDescent="0.2">
      <c r="A2331" s="6">
        <f t="shared" si="33"/>
        <v>609562</v>
      </c>
      <c r="B2331" s="6">
        <v>9</v>
      </c>
      <c r="C2331" s="112">
        <v>11</v>
      </c>
      <c r="D2331" s="7">
        <v>472</v>
      </c>
      <c r="E2331" s="6" t="s">
        <v>475</v>
      </c>
      <c r="H2331" s="6">
        <f>IF('Раздел 2.1.2.2'!AH44&gt;='Раздел 2.1.2.2'!AH51,0,1)</f>
        <v>0</v>
      </c>
    </row>
    <row r="2332" spans="1:8" x14ac:dyDescent="0.2">
      <c r="A2332" s="6">
        <f t="shared" si="33"/>
        <v>609562</v>
      </c>
      <c r="B2332" s="6">
        <v>9</v>
      </c>
      <c r="C2332" s="112">
        <v>11</v>
      </c>
      <c r="D2332" s="7">
        <v>473</v>
      </c>
      <c r="E2332" s="6" t="s">
        <v>476</v>
      </c>
      <c r="H2332" s="6">
        <f>IF('Раздел 2.1.2.2'!AI44&gt;='Раздел 2.1.2.2'!AI51,0,1)</f>
        <v>0</v>
      </c>
    </row>
    <row r="2333" spans="1:8" x14ac:dyDescent="0.2">
      <c r="A2333" s="6">
        <f t="shared" si="33"/>
        <v>609562</v>
      </c>
      <c r="B2333" s="6">
        <v>9</v>
      </c>
      <c r="C2333" s="112">
        <v>11</v>
      </c>
      <c r="D2333" s="7">
        <v>474</v>
      </c>
      <c r="E2333" s="6" t="s">
        <v>477</v>
      </c>
      <c r="H2333" s="6">
        <f>IF('Раздел 2.1.2.2'!AJ44&gt;='Раздел 2.1.2.2'!AJ51,0,1)</f>
        <v>0</v>
      </c>
    </row>
    <row r="2334" spans="1:8" x14ac:dyDescent="0.2">
      <c r="A2334" s="6">
        <f t="shared" si="33"/>
        <v>609562</v>
      </c>
      <c r="B2334" s="6">
        <v>9</v>
      </c>
      <c r="C2334" s="112">
        <v>11</v>
      </c>
      <c r="D2334" s="7">
        <v>475</v>
      </c>
      <c r="E2334" s="6" t="s">
        <v>478</v>
      </c>
      <c r="H2334" s="6">
        <f>IF('Раздел 2.1.2.2'!AK44&gt;='Раздел 2.1.2.2'!AK51,0,1)</f>
        <v>0</v>
      </c>
    </row>
    <row r="2335" spans="1:8" x14ac:dyDescent="0.2">
      <c r="A2335" s="6">
        <f t="shared" si="33"/>
        <v>609562</v>
      </c>
      <c r="B2335" s="6">
        <v>9</v>
      </c>
      <c r="C2335" s="112">
        <v>11</v>
      </c>
      <c r="D2335" s="7">
        <v>476</v>
      </c>
      <c r="E2335" s="6" t="s">
        <v>479</v>
      </c>
      <c r="H2335" s="6">
        <f>IF('Раздел 2.1.2.2'!AL44&gt;='Раздел 2.1.2.2'!AL51,0,1)</f>
        <v>0</v>
      </c>
    </row>
    <row r="2336" spans="1:8" x14ac:dyDescent="0.2">
      <c r="A2336" s="6">
        <f t="shared" si="33"/>
        <v>609562</v>
      </c>
      <c r="B2336" s="6">
        <v>9</v>
      </c>
      <c r="C2336" s="112">
        <v>11</v>
      </c>
      <c r="D2336" s="7">
        <v>477</v>
      </c>
      <c r="E2336" s="6" t="s">
        <v>1998</v>
      </c>
      <c r="H2336" s="6">
        <f>IF('Раздел 2.1.2.2'!AM44&gt;='Раздел 2.1.2.2'!AM51,0,1)</f>
        <v>0</v>
      </c>
    </row>
    <row r="2337" spans="1:8" x14ac:dyDescent="0.2">
      <c r="A2337" s="6">
        <f t="shared" si="33"/>
        <v>609562</v>
      </c>
      <c r="B2337" s="6">
        <v>9</v>
      </c>
      <c r="C2337" s="112">
        <v>11</v>
      </c>
      <c r="D2337" s="7">
        <v>478</v>
      </c>
      <c r="E2337" s="6" t="s">
        <v>1999</v>
      </c>
      <c r="H2337" s="6">
        <f>IF('Раздел 2.1.2.2'!AN44&gt;='Раздел 2.1.2.2'!AN51,0,1)</f>
        <v>0</v>
      </c>
    </row>
    <row r="2338" spans="1:8" x14ac:dyDescent="0.2">
      <c r="A2338" s="6">
        <f t="shared" si="33"/>
        <v>609562</v>
      </c>
      <c r="B2338" s="6">
        <v>9</v>
      </c>
      <c r="C2338" s="112">
        <v>11</v>
      </c>
      <c r="D2338" s="7">
        <v>479</v>
      </c>
      <c r="E2338" s="6" t="s">
        <v>2000</v>
      </c>
      <c r="H2338" s="6">
        <f>IF('Раздел 2.1.2.2'!AO44&gt;='Раздел 2.1.2.2'!AO51,0,1)</f>
        <v>0</v>
      </c>
    </row>
    <row r="2339" spans="1:8" x14ac:dyDescent="0.2">
      <c r="A2339" s="6">
        <f t="shared" si="33"/>
        <v>609562</v>
      </c>
      <c r="B2339" s="6">
        <v>9</v>
      </c>
      <c r="C2339" s="112">
        <v>11</v>
      </c>
      <c r="D2339" s="7">
        <v>480</v>
      </c>
      <c r="E2339" s="6" t="s">
        <v>2001</v>
      </c>
      <c r="H2339" s="6">
        <f>IF('Раздел 2.1.2.2'!AP44&gt;='Раздел 2.1.2.2'!AP51,0,1)</f>
        <v>0</v>
      </c>
    </row>
    <row r="2340" spans="1:8" x14ac:dyDescent="0.2">
      <c r="A2340" s="6">
        <f t="shared" si="33"/>
        <v>609562</v>
      </c>
      <c r="B2340" s="6">
        <v>9</v>
      </c>
      <c r="C2340" s="112">
        <v>11</v>
      </c>
      <c r="D2340" s="7">
        <v>481</v>
      </c>
      <c r="E2340" s="6" t="s">
        <v>2002</v>
      </c>
      <c r="H2340" s="6">
        <f>IF('Раздел 2.1.2.2'!AQ44&gt;='Раздел 2.1.2.2'!AQ51,0,1)</f>
        <v>0</v>
      </c>
    </row>
    <row r="2341" spans="1:8" x14ac:dyDescent="0.2">
      <c r="A2341" s="6">
        <f t="shared" si="33"/>
        <v>609562</v>
      </c>
      <c r="B2341" s="6">
        <v>9</v>
      </c>
      <c r="C2341" s="112">
        <v>11</v>
      </c>
      <c r="D2341" s="7">
        <v>482</v>
      </c>
      <c r="E2341" s="6" t="s">
        <v>2003</v>
      </c>
      <c r="H2341" s="6">
        <f>IF('Раздел 2.1.2.2'!AR44&gt;='Раздел 2.1.2.2'!AR51,0,1)</f>
        <v>0</v>
      </c>
    </row>
    <row r="2342" spans="1:8" x14ac:dyDescent="0.2">
      <c r="A2342" s="6">
        <f t="shared" si="33"/>
        <v>609562</v>
      </c>
      <c r="B2342" s="6">
        <v>9</v>
      </c>
      <c r="C2342" s="112">
        <v>11</v>
      </c>
      <c r="D2342" s="7">
        <v>483</v>
      </c>
      <c r="E2342" s="6" t="s">
        <v>2004</v>
      </c>
      <c r="H2342" s="6">
        <f>IF('Раздел 2.1.2.2'!AS44&gt;='Раздел 2.1.2.2'!AS51,0,1)</f>
        <v>0</v>
      </c>
    </row>
    <row r="2343" spans="1:8" x14ac:dyDescent="0.2">
      <c r="A2343" s="6">
        <f t="shared" si="33"/>
        <v>609562</v>
      </c>
      <c r="B2343" s="6">
        <v>9</v>
      </c>
      <c r="C2343" s="112">
        <v>11</v>
      </c>
      <c r="D2343" s="7">
        <v>484</v>
      </c>
      <c r="E2343" s="6" t="s">
        <v>2752</v>
      </c>
      <c r="H2343" s="6">
        <f>IF('Раздел 2.1.2.2'!AT44&gt;='Раздел 2.1.2.2'!AT51,0,1)</f>
        <v>0</v>
      </c>
    </row>
    <row r="2344" spans="1:8" x14ac:dyDescent="0.2">
      <c r="A2344" s="6">
        <f t="shared" si="33"/>
        <v>609562</v>
      </c>
      <c r="B2344" s="6">
        <v>9</v>
      </c>
      <c r="C2344" s="112">
        <v>11</v>
      </c>
      <c r="D2344" s="7">
        <v>485</v>
      </c>
      <c r="E2344" s="6" t="s">
        <v>2753</v>
      </c>
      <c r="H2344" s="6">
        <f>IF('Раздел 2.1.2.2'!AU44&gt;='Раздел 2.1.2.2'!AU51,0,1)</f>
        <v>0</v>
      </c>
    </row>
    <row r="2345" spans="1:8" x14ac:dyDescent="0.2">
      <c r="A2345" s="6">
        <f t="shared" si="33"/>
        <v>609562</v>
      </c>
      <c r="B2345" s="6">
        <v>9</v>
      </c>
      <c r="C2345" s="112">
        <v>11</v>
      </c>
      <c r="D2345" s="7">
        <v>486</v>
      </c>
      <c r="E2345" s="6" t="s">
        <v>2754</v>
      </c>
      <c r="H2345" s="6">
        <f>IF('Раздел 2.1.2.2'!AV44&gt;='Раздел 2.1.2.2'!AV51,0,1)</f>
        <v>0</v>
      </c>
    </row>
    <row r="2346" spans="1:8" x14ac:dyDescent="0.2">
      <c r="A2346" s="6">
        <f t="shared" si="33"/>
        <v>609562</v>
      </c>
      <c r="B2346" s="6">
        <v>9</v>
      </c>
      <c r="C2346" s="112">
        <v>11</v>
      </c>
      <c r="D2346" s="7">
        <v>487</v>
      </c>
      <c r="E2346" s="6" t="s">
        <v>2755</v>
      </c>
      <c r="H2346" s="6">
        <f>IF('Раздел 2.1.2.2'!AW44&gt;='Раздел 2.1.2.2'!AW51,0,1)</f>
        <v>0</v>
      </c>
    </row>
    <row r="2347" spans="1:8" x14ac:dyDescent="0.2">
      <c r="A2347" s="6">
        <f t="shared" si="33"/>
        <v>609562</v>
      </c>
      <c r="B2347" s="6">
        <v>9</v>
      </c>
      <c r="C2347" s="112">
        <v>11</v>
      </c>
      <c r="D2347" s="7">
        <v>488</v>
      </c>
      <c r="E2347" s="6" t="s">
        <v>2756</v>
      </c>
      <c r="H2347" s="6">
        <f>IF('Раздел 2.1.2.2'!AX44&gt;='Раздел 2.1.2.2'!AX51,0,1)</f>
        <v>0</v>
      </c>
    </row>
    <row r="2348" spans="1:8" x14ac:dyDescent="0.2">
      <c r="A2348" s="6">
        <f t="shared" si="33"/>
        <v>609562</v>
      </c>
      <c r="B2348" s="6">
        <v>9</v>
      </c>
      <c r="C2348" s="112">
        <v>11</v>
      </c>
      <c r="D2348" s="7">
        <v>489</v>
      </c>
      <c r="E2348" s="6" t="s">
        <v>2757</v>
      </c>
      <c r="H2348" s="6">
        <f>IF('Раздел 2.1.2.2'!AY44&gt;='Раздел 2.1.2.2'!AY51,0,1)</f>
        <v>0</v>
      </c>
    </row>
    <row r="2349" spans="1:8" x14ac:dyDescent="0.2">
      <c r="A2349" s="6">
        <f t="shared" si="33"/>
        <v>609562</v>
      </c>
      <c r="B2349" s="6">
        <v>9</v>
      </c>
      <c r="C2349" s="112">
        <v>11</v>
      </c>
      <c r="D2349" s="7">
        <v>490</v>
      </c>
      <c r="E2349" s="6" t="s">
        <v>2758</v>
      </c>
      <c r="H2349" s="6">
        <f>IF('Раздел 2.1.2.2'!AZ44&gt;='Раздел 2.1.2.2'!AZ51,0,1)</f>
        <v>0</v>
      </c>
    </row>
    <row r="2350" spans="1:8" x14ac:dyDescent="0.2">
      <c r="A2350" s="6">
        <f t="shared" si="33"/>
        <v>609562</v>
      </c>
      <c r="B2350" s="6">
        <v>9</v>
      </c>
      <c r="C2350" s="112">
        <v>11</v>
      </c>
      <c r="D2350" s="7">
        <v>491</v>
      </c>
      <c r="E2350" s="6" t="s">
        <v>2012</v>
      </c>
      <c r="H2350" s="6">
        <f>IF('Раздел 2.1.2.2'!BA44&gt;='Раздел 2.1.2.2'!BA51,0,1)</f>
        <v>0</v>
      </c>
    </row>
    <row r="2351" spans="1:8" x14ac:dyDescent="0.2">
      <c r="A2351" s="6">
        <f t="shared" si="33"/>
        <v>609562</v>
      </c>
      <c r="B2351" s="6">
        <v>9</v>
      </c>
      <c r="C2351" s="112">
        <v>11</v>
      </c>
      <c r="D2351" s="7">
        <v>492</v>
      </c>
      <c r="E2351" s="6" t="s">
        <v>2013</v>
      </c>
      <c r="H2351" s="6">
        <f>IF('Раздел 2.1.2.2'!BB44&gt;='Раздел 2.1.2.2'!BB51,0,1)</f>
        <v>0</v>
      </c>
    </row>
    <row r="2352" spans="1:8" x14ac:dyDescent="0.2">
      <c r="A2352" s="6">
        <f t="shared" si="33"/>
        <v>609562</v>
      </c>
      <c r="B2352" s="6">
        <v>9</v>
      </c>
      <c r="C2352" s="112">
        <v>11</v>
      </c>
      <c r="D2352" s="7">
        <v>493</v>
      </c>
      <c r="E2352" s="6" t="s">
        <v>2014</v>
      </c>
      <c r="H2352" s="6">
        <f>IF('Раздел 2.1.2.2'!BC44&gt;='Раздел 2.1.2.2'!BC51,0,1)</f>
        <v>0</v>
      </c>
    </row>
    <row r="2353" spans="1:8" x14ac:dyDescent="0.2">
      <c r="A2353" s="6">
        <f t="shared" si="33"/>
        <v>609562</v>
      </c>
      <c r="B2353" s="6">
        <v>9</v>
      </c>
      <c r="C2353" s="112">
        <v>11</v>
      </c>
      <c r="D2353" s="7">
        <v>494</v>
      </c>
      <c r="E2353" s="6" t="s">
        <v>2015</v>
      </c>
      <c r="H2353" s="6">
        <f>IF('Раздел 2.1.2.2'!BD44&gt;='Раздел 2.1.2.2'!BD51,0,1)</f>
        <v>0</v>
      </c>
    </row>
    <row r="2354" spans="1:8" x14ac:dyDescent="0.2">
      <c r="A2354" s="6">
        <f t="shared" si="33"/>
        <v>609562</v>
      </c>
      <c r="B2354" s="6">
        <v>9</v>
      </c>
      <c r="C2354" s="112">
        <v>11</v>
      </c>
      <c r="D2354" s="7">
        <v>495</v>
      </c>
      <c r="E2354" s="6" t="s">
        <v>2016</v>
      </c>
      <c r="H2354" s="6">
        <f>IF('Раздел 2.1.2.2'!BE44&gt;='Раздел 2.1.2.2'!BE51,0,1)</f>
        <v>0</v>
      </c>
    </row>
    <row r="2355" spans="1:8" x14ac:dyDescent="0.2">
      <c r="A2355" s="6">
        <f t="shared" si="33"/>
        <v>609562</v>
      </c>
      <c r="B2355" s="6">
        <v>9</v>
      </c>
      <c r="C2355" s="112">
        <v>11</v>
      </c>
      <c r="D2355" s="7">
        <v>496</v>
      </c>
      <c r="E2355" s="6" t="s">
        <v>2017</v>
      </c>
      <c r="H2355" s="6">
        <f>IF('Раздел 2.1.2.2'!BF44&gt;='Раздел 2.1.2.2'!BF51,0,1)</f>
        <v>0</v>
      </c>
    </row>
    <row r="2356" spans="1:8" x14ac:dyDescent="0.2">
      <c r="A2356" s="6">
        <f t="shared" si="33"/>
        <v>609562</v>
      </c>
      <c r="B2356" s="6">
        <v>9</v>
      </c>
      <c r="C2356" s="112">
        <v>11</v>
      </c>
      <c r="D2356" s="7">
        <v>497</v>
      </c>
      <c r="E2356" s="6" t="s">
        <v>2018</v>
      </c>
      <c r="H2356" s="6">
        <f>IF('Раздел 2.1.2.2'!BG44&gt;='Раздел 2.1.2.2'!BG51,0,1)</f>
        <v>0</v>
      </c>
    </row>
    <row r="2357" spans="1:8" x14ac:dyDescent="0.2">
      <c r="A2357" s="6">
        <f t="shared" si="33"/>
        <v>609562</v>
      </c>
      <c r="B2357" s="6">
        <v>9</v>
      </c>
      <c r="C2357" s="113">
        <v>11</v>
      </c>
      <c r="D2357" s="7">
        <v>498</v>
      </c>
      <c r="E2357" s="109" t="s">
        <v>2019</v>
      </c>
      <c r="F2357" s="109"/>
      <c r="G2357" s="109"/>
      <c r="H2357" s="109">
        <f>IF('Раздел 2.1.2.2'!BH44&gt;='Раздел 2.1.2.2'!BH51,0,1)</f>
        <v>0</v>
      </c>
    </row>
    <row r="2358" spans="1:8" x14ac:dyDescent="0.2">
      <c r="A2358" s="6">
        <f t="shared" si="33"/>
        <v>609562</v>
      </c>
      <c r="B2358" s="6">
        <v>9</v>
      </c>
      <c r="C2358" s="112">
        <v>12</v>
      </c>
      <c r="D2358" s="7">
        <v>499</v>
      </c>
      <c r="E2358" s="112" t="s">
        <v>11067</v>
      </c>
      <c r="H2358" s="6">
        <f>IF('Раздел 2.1.2.2'!P44&gt;='Раздел 2.1.2.2'!P52,0,1)</f>
        <v>0</v>
      </c>
    </row>
    <row r="2359" spans="1:8" x14ac:dyDescent="0.2">
      <c r="A2359" s="6">
        <f t="shared" si="33"/>
        <v>609562</v>
      </c>
      <c r="B2359" s="6">
        <v>9</v>
      </c>
      <c r="C2359" s="112">
        <v>12</v>
      </c>
      <c r="D2359" s="7">
        <v>500</v>
      </c>
      <c r="E2359" s="6" t="s">
        <v>2020</v>
      </c>
      <c r="H2359" s="6">
        <f>IF('Раздел 2.1.2.2'!Q44&gt;='Раздел 2.1.2.2'!Q52,0,1)</f>
        <v>0</v>
      </c>
    </row>
    <row r="2360" spans="1:8" x14ac:dyDescent="0.2">
      <c r="A2360" s="6">
        <f t="shared" si="33"/>
        <v>609562</v>
      </c>
      <c r="B2360" s="6">
        <v>9</v>
      </c>
      <c r="C2360" s="112">
        <v>12</v>
      </c>
      <c r="D2360" s="7">
        <v>501</v>
      </c>
      <c r="E2360" s="6" t="s">
        <v>2021</v>
      </c>
      <c r="H2360" s="6">
        <f>IF('Раздел 2.1.2.2'!R44&gt;='Раздел 2.1.2.2'!R52,0,1)</f>
        <v>0</v>
      </c>
    </row>
    <row r="2361" spans="1:8" x14ac:dyDescent="0.2">
      <c r="A2361" s="6">
        <f t="shared" ref="A2361:A2429" si="34">P_3</f>
        <v>609562</v>
      </c>
      <c r="B2361" s="6">
        <v>9</v>
      </c>
      <c r="C2361" s="112">
        <v>12</v>
      </c>
      <c r="D2361" s="7">
        <v>502</v>
      </c>
      <c r="E2361" s="6" t="s">
        <v>2022</v>
      </c>
      <c r="H2361" s="6">
        <f>IF('Раздел 2.1.2.2'!S44&gt;='Раздел 2.1.2.2'!S52,0,1)</f>
        <v>0</v>
      </c>
    </row>
    <row r="2362" spans="1:8" x14ac:dyDescent="0.2">
      <c r="A2362" s="6">
        <f t="shared" si="34"/>
        <v>609562</v>
      </c>
      <c r="B2362" s="6">
        <v>9</v>
      </c>
      <c r="C2362" s="112">
        <v>12</v>
      </c>
      <c r="D2362" s="7">
        <v>503</v>
      </c>
      <c r="E2362" s="6" t="s">
        <v>2023</v>
      </c>
      <c r="H2362" s="6">
        <f>IF('Раздел 2.1.2.2'!T44&gt;='Раздел 2.1.2.2'!T52,0,1)</f>
        <v>0</v>
      </c>
    </row>
    <row r="2363" spans="1:8" x14ac:dyDescent="0.2">
      <c r="A2363" s="6">
        <f t="shared" si="34"/>
        <v>609562</v>
      </c>
      <c r="B2363" s="6">
        <v>9</v>
      </c>
      <c r="C2363" s="112">
        <v>12</v>
      </c>
      <c r="D2363" s="7">
        <v>504</v>
      </c>
      <c r="E2363" s="6" t="s">
        <v>2024</v>
      </c>
      <c r="H2363" s="6">
        <f>IF('Раздел 2.1.2.2'!U44&gt;='Раздел 2.1.2.2'!U52,0,1)</f>
        <v>0</v>
      </c>
    </row>
    <row r="2364" spans="1:8" x14ac:dyDescent="0.2">
      <c r="A2364" s="6">
        <f t="shared" si="34"/>
        <v>609562</v>
      </c>
      <c r="B2364" s="6">
        <v>9</v>
      </c>
      <c r="C2364" s="112">
        <v>12</v>
      </c>
      <c r="D2364" s="7">
        <v>505</v>
      </c>
      <c r="E2364" s="6" t="s">
        <v>2025</v>
      </c>
      <c r="H2364" s="6">
        <f>IF('Раздел 2.1.2.2'!V44&gt;='Раздел 2.1.2.2'!V52,0,1)</f>
        <v>0</v>
      </c>
    </row>
    <row r="2365" spans="1:8" x14ac:dyDescent="0.2">
      <c r="A2365" s="6">
        <f t="shared" si="34"/>
        <v>609562</v>
      </c>
      <c r="B2365" s="6">
        <v>9</v>
      </c>
      <c r="C2365" s="112">
        <v>12</v>
      </c>
      <c r="D2365" s="7">
        <v>506</v>
      </c>
      <c r="E2365" s="6" t="s">
        <v>2026</v>
      </c>
      <c r="H2365" s="6">
        <f>IF('Раздел 2.1.2.2'!W44&gt;='Раздел 2.1.2.2'!W52,0,1)</f>
        <v>0</v>
      </c>
    </row>
    <row r="2366" spans="1:8" x14ac:dyDescent="0.2">
      <c r="A2366" s="6">
        <f t="shared" si="34"/>
        <v>609562</v>
      </c>
      <c r="B2366" s="6">
        <v>9</v>
      </c>
      <c r="C2366" s="112">
        <v>12</v>
      </c>
      <c r="D2366" s="7">
        <v>507</v>
      </c>
      <c r="E2366" s="6" t="s">
        <v>2027</v>
      </c>
      <c r="H2366" s="6">
        <f>IF('Раздел 2.1.2.2'!X44&gt;='Раздел 2.1.2.2'!X52,0,1)</f>
        <v>0</v>
      </c>
    </row>
    <row r="2367" spans="1:8" x14ac:dyDescent="0.2">
      <c r="A2367" s="6">
        <f t="shared" si="34"/>
        <v>609562</v>
      </c>
      <c r="B2367" s="6">
        <v>9</v>
      </c>
      <c r="C2367" s="112">
        <v>12</v>
      </c>
      <c r="D2367" s="7">
        <v>508</v>
      </c>
      <c r="E2367" s="6" t="s">
        <v>1264</v>
      </c>
      <c r="H2367" s="6">
        <f>IF('Раздел 2.1.2.2'!Y44&gt;='Раздел 2.1.2.2'!Y52,0,1)</f>
        <v>0</v>
      </c>
    </row>
    <row r="2368" spans="1:8" x14ac:dyDescent="0.2">
      <c r="A2368" s="6">
        <f t="shared" si="34"/>
        <v>609562</v>
      </c>
      <c r="B2368" s="6">
        <v>9</v>
      </c>
      <c r="C2368" s="112">
        <v>12</v>
      </c>
      <c r="D2368" s="7">
        <v>509</v>
      </c>
      <c r="E2368" s="6" t="s">
        <v>1265</v>
      </c>
      <c r="H2368" s="6">
        <f>IF('Раздел 2.1.2.2'!Z44&gt;='Раздел 2.1.2.2'!Z52,0,1)</f>
        <v>0</v>
      </c>
    </row>
    <row r="2369" spans="1:8" x14ac:dyDescent="0.2">
      <c r="A2369" s="6">
        <f t="shared" si="34"/>
        <v>609562</v>
      </c>
      <c r="B2369" s="6">
        <v>9</v>
      </c>
      <c r="C2369" s="112">
        <v>12</v>
      </c>
      <c r="D2369" s="7">
        <v>510</v>
      </c>
      <c r="E2369" s="6" t="s">
        <v>1266</v>
      </c>
      <c r="H2369" s="6">
        <f>IF('Раздел 2.1.2.2'!AA44&gt;='Раздел 2.1.2.2'!AA52,0,1)</f>
        <v>0</v>
      </c>
    </row>
    <row r="2370" spans="1:8" x14ac:dyDescent="0.2">
      <c r="A2370" s="6">
        <f t="shared" si="34"/>
        <v>609562</v>
      </c>
      <c r="B2370" s="6">
        <v>9</v>
      </c>
      <c r="C2370" s="112">
        <v>12</v>
      </c>
      <c r="D2370" s="7">
        <v>511</v>
      </c>
      <c r="E2370" s="6" t="s">
        <v>1267</v>
      </c>
      <c r="H2370" s="6">
        <f>IF('Раздел 2.1.2.2'!AB44&gt;='Раздел 2.1.2.2'!AB52,0,1)</f>
        <v>0</v>
      </c>
    </row>
    <row r="2371" spans="1:8" x14ac:dyDescent="0.2">
      <c r="A2371" s="6">
        <f t="shared" si="34"/>
        <v>609562</v>
      </c>
      <c r="B2371" s="6">
        <v>9</v>
      </c>
      <c r="C2371" s="112">
        <v>12</v>
      </c>
      <c r="D2371" s="7">
        <v>512</v>
      </c>
      <c r="E2371" s="6" t="s">
        <v>1268</v>
      </c>
      <c r="H2371" s="6">
        <f>IF('Раздел 2.1.2.2'!AC44&gt;='Раздел 2.1.2.2'!AC52,0,1)</f>
        <v>0</v>
      </c>
    </row>
    <row r="2372" spans="1:8" x14ac:dyDescent="0.2">
      <c r="A2372" s="6">
        <f t="shared" si="34"/>
        <v>609562</v>
      </c>
      <c r="B2372" s="6">
        <v>9</v>
      </c>
      <c r="C2372" s="112">
        <v>12</v>
      </c>
      <c r="D2372" s="7">
        <v>513</v>
      </c>
      <c r="E2372" s="6" t="s">
        <v>1269</v>
      </c>
      <c r="H2372" s="6">
        <f>IF('Раздел 2.1.2.2'!AD44&gt;='Раздел 2.1.2.2'!AD52,0,1)</f>
        <v>0</v>
      </c>
    </row>
    <row r="2373" spans="1:8" x14ac:dyDescent="0.2">
      <c r="A2373" s="6">
        <f t="shared" si="34"/>
        <v>609562</v>
      </c>
      <c r="B2373" s="6">
        <v>9</v>
      </c>
      <c r="C2373" s="112">
        <v>12</v>
      </c>
      <c r="D2373" s="7">
        <v>514</v>
      </c>
      <c r="E2373" s="6" t="s">
        <v>1270</v>
      </c>
      <c r="H2373" s="6">
        <f>IF('Раздел 2.1.2.2'!AE44&gt;='Раздел 2.1.2.2'!AE52,0,1)</f>
        <v>0</v>
      </c>
    </row>
    <row r="2374" spans="1:8" x14ac:dyDescent="0.2">
      <c r="A2374" s="6">
        <f t="shared" si="34"/>
        <v>609562</v>
      </c>
      <c r="B2374" s="6">
        <v>9</v>
      </c>
      <c r="C2374" s="112">
        <v>12</v>
      </c>
      <c r="D2374" s="7">
        <v>515</v>
      </c>
      <c r="E2374" s="6" t="s">
        <v>524</v>
      </c>
      <c r="H2374" s="6">
        <f>IF('Раздел 2.1.2.2'!AF44&gt;='Раздел 2.1.2.2'!AF52,0,1)</f>
        <v>0</v>
      </c>
    </row>
    <row r="2375" spans="1:8" x14ac:dyDescent="0.2">
      <c r="A2375" s="6">
        <f t="shared" si="34"/>
        <v>609562</v>
      </c>
      <c r="B2375" s="6">
        <v>9</v>
      </c>
      <c r="C2375" s="112">
        <v>12</v>
      </c>
      <c r="D2375" s="7">
        <v>516</v>
      </c>
      <c r="E2375" s="6" t="s">
        <v>525</v>
      </c>
      <c r="H2375" s="6">
        <f>IF('Раздел 2.1.2.2'!AG44&gt;='Раздел 2.1.2.2'!AG52,0,1)</f>
        <v>0</v>
      </c>
    </row>
    <row r="2376" spans="1:8" x14ac:dyDescent="0.2">
      <c r="A2376" s="6">
        <f t="shared" si="34"/>
        <v>609562</v>
      </c>
      <c r="B2376" s="6">
        <v>9</v>
      </c>
      <c r="C2376" s="112">
        <v>12</v>
      </c>
      <c r="D2376" s="7">
        <v>517</v>
      </c>
      <c r="E2376" s="6" t="s">
        <v>526</v>
      </c>
      <c r="H2376" s="6">
        <f>IF('Раздел 2.1.2.2'!AH44&gt;='Раздел 2.1.2.2'!AH52,0,1)</f>
        <v>0</v>
      </c>
    </row>
    <row r="2377" spans="1:8" x14ac:dyDescent="0.2">
      <c r="A2377" s="6">
        <f t="shared" si="34"/>
        <v>609562</v>
      </c>
      <c r="B2377" s="6">
        <v>9</v>
      </c>
      <c r="C2377" s="112">
        <v>12</v>
      </c>
      <c r="D2377" s="7">
        <v>518</v>
      </c>
      <c r="E2377" s="6" t="s">
        <v>0</v>
      </c>
      <c r="H2377" s="6">
        <f>IF('Раздел 2.1.2.2'!AI44&gt;='Раздел 2.1.2.2'!AI52,0,1)</f>
        <v>0</v>
      </c>
    </row>
    <row r="2378" spans="1:8" x14ac:dyDescent="0.2">
      <c r="A2378" s="6">
        <f t="shared" si="34"/>
        <v>609562</v>
      </c>
      <c r="B2378" s="6">
        <v>9</v>
      </c>
      <c r="C2378" s="112">
        <v>12</v>
      </c>
      <c r="D2378" s="7">
        <v>519</v>
      </c>
      <c r="E2378" s="6" t="s">
        <v>1</v>
      </c>
      <c r="H2378" s="6">
        <f>IF('Раздел 2.1.2.2'!AJ44&gt;='Раздел 2.1.2.2'!AJ52,0,1)</f>
        <v>0</v>
      </c>
    </row>
    <row r="2379" spans="1:8" x14ac:dyDescent="0.2">
      <c r="A2379" s="6">
        <f t="shared" si="34"/>
        <v>609562</v>
      </c>
      <c r="B2379" s="6">
        <v>9</v>
      </c>
      <c r="C2379" s="112">
        <v>12</v>
      </c>
      <c r="D2379" s="7">
        <v>520</v>
      </c>
      <c r="E2379" s="6" t="s">
        <v>2</v>
      </c>
      <c r="H2379" s="6">
        <f>IF('Раздел 2.1.2.2'!AK44&gt;='Раздел 2.1.2.2'!AK52,0,1)</f>
        <v>0</v>
      </c>
    </row>
    <row r="2380" spans="1:8" x14ac:dyDescent="0.2">
      <c r="A2380" s="6">
        <f t="shared" si="34"/>
        <v>609562</v>
      </c>
      <c r="B2380" s="6">
        <v>9</v>
      </c>
      <c r="C2380" s="112">
        <v>12</v>
      </c>
      <c r="D2380" s="7">
        <v>521</v>
      </c>
      <c r="E2380" s="6" t="s">
        <v>3</v>
      </c>
      <c r="H2380" s="6">
        <f>IF('Раздел 2.1.2.2'!AL44&gt;='Раздел 2.1.2.2'!AL52,0,1)</f>
        <v>0</v>
      </c>
    </row>
    <row r="2381" spans="1:8" x14ac:dyDescent="0.2">
      <c r="A2381" s="6">
        <f t="shared" si="34"/>
        <v>609562</v>
      </c>
      <c r="B2381" s="6">
        <v>9</v>
      </c>
      <c r="C2381" s="112">
        <v>12</v>
      </c>
      <c r="D2381" s="7">
        <v>522</v>
      </c>
      <c r="E2381" s="6" t="s">
        <v>4</v>
      </c>
      <c r="H2381" s="6">
        <f>IF('Раздел 2.1.2.2'!AM44&gt;='Раздел 2.1.2.2'!AM52,0,1)</f>
        <v>0</v>
      </c>
    </row>
    <row r="2382" spans="1:8" x14ac:dyDescent="0.2">
      <c r="A2382" s="6">
        <f t="shared" si="34"/>
        <v>609562</v>
      </c>
      <c r="B2382" s="6">
        <v>9</v>
      </c>
      <c r="C2382" s="112">
        <v>12</v>
      </c>
      <c r="D2382" s="7">
        <v>523</v>
      </c>
      <c r="E2382" s="6" t="s">
        <v>5</v>
      </c>
      <c r="H2382" s="6">
        <f>IF('Раздел 2.1.2.2'!AN44&gt;='Раздел 2.1.2.2'!AN52,0,1)</f>
        <v>0</v>
      </c>
    </row>
    <row r="2383" spans="1:8" x14ac:dyDescent="0.2">
      <c r="A2383" s="6">
        <f t="shared" si="34"/>
        <v>609562</v>
      </c>
      <c r="B2383" s="6">
        <v>9</v>
      </c>
      <c r="C2383" s="112">
        <v>12</v>
      </c>
      <c r="D2383" s="7">
        <v>524</v>
      </c>
      <c r="E2383" s="6" t="s">
        <v>6</v>
      </c>
      <c r="H2383" s="6">
        <f>IF('Раздел 2.1.2.2'!AO44&gt;='Раздел 2.1.2.2'!AO52,0,1)</f>
        <v>0</v>
      </c>
    </row>
    <row r="2384" spans="1:8" x14ac:dyDescent="0.2">
      <c r="A2384" s="6">
        <f t="shared" si="34"/>
        <v>609562</v>
      </c>
      <c r="B2384" s="6">
        <v>9</v>
      </c>
      <c r="C2384" s="112">
        <v>12</v>
      </c>
      <c r="D2384" s="7">
        <v>525</v>
      </c>
      <c r="E2384" s="6" t="s">
        <v>7</v>
      </c>
      <c r="H2384" s="6">
        <f>IF('Раздел 2.1.2.2'!AP44&gt;='Раздел 2.1.2.2'!AP52,0,1)</f>
        <v>0</v>
      </c>
    </row>
    <row r="2385" spans="1:8" x14ac:dyDescent="0.2">
      <c r="A2385" s="6">
        <f t="shared" si="34"/>
        <v>609562</v>
      </c>
      <c r="B2385" s="6">
        <v>9</v>
      </c>
      <c r="C2385" s="112">
        <v>12</v>
      </c>
      <c r="D2385" s="7">
        <v>526</v>
      </c>
      <c r="E2385" s="6" t="s">
        <v>8</v>
      </c>
      <c r="H2385" s="6">
        <f>IF('Раздел 2.1.2.2'!AQ44&gt;='Раздел 2.1.2.2'!AQ52,0,1)</f>
        <v>0</v>
      </c>
    </row>
    <row r="2386" spans="1:8" x14ac:dyDescent="0.2">
      <c r="A2386" s="6">
        <f t="shared" si="34"/>
        <v>609562</v>
      </c>
      <c r="B2386" s="6">
        <v>9</v>
      </c>
      <c r="C2386" s="112">
        <v>12</v>
      </c>
      <c r="D2386" s="7">
        <v>527</v>
      </c>
      <c r="E2386" s="6" t="s">
        <v>9</v>
      </c>
      <c r="H2386" s="6">
        <f>IF('Раздел 2.1.2.2'!AR44&gt;='Раздел 2.1.2.2'!AR52,0,1)</f>
        <v>0</v>
      </c>
    </row>
    <row r="2387" spans="1:8" x14ac:dyDescent="0.2">
      <c r="A2387" s="6">
        <f t="shared" si="34"/>
        <v>609562</v>
      </c>
      <c r="B2387" s="6">
        <v>9</v>
      </c>
      <c r="C2387" s="112">
        <v>12</v>
      </c>
      <c r="D2387" s="7">
        <v>528</v>
      </c>
      <c r="E2387" s="6" t="s">
        <v>10</v>
      </c>
      <c r="H2387" s="6">
        <f>IF('Раздел 2.1.2.2'!AS44&gt;='Раздел 2.1.2.2'!AS52,0,1)</f>
        <v>0</v>
      </c>
    </row>
    <row r="2388" spans="1:8" x14ac:dyDescent="0.2">
      <c r="A2388" s="6">
        <f t="shared" si="34"/>
        <v>609562</v>
      </c>
      <c r="B2388" s="6">
        <v>9</v>
      </c>
      <c r="C2388" s="112">
        <v>12</v>
      </c>
      <c r="D2388" s="7">
        <v>529</v>
      </c>
      <c r="E2388" s="6" t="s">
        <v>11</v>
      </c>
      <c r="H2388" s="6">
        <f>IF('Раздел 2.1.2.2'!AT44&gt;='Раздел 2.1.2.2'!AT52,0,1)</f>
        <v>0</v>
      </c>
    </row>
    <row r="2389" spans="1:8" x14ac:dyDescent="0.2">
      <c r="A2389" s="6">
        <f t="shared" si="34"/>
        <v>609562</v>
      </c>
      <c r="B2389" s="6">
        <v>9</v>
      </c>
      <c r="C2389" s="112">
        <v>12</v>
      </c>
      <c r="D2389" s="7">
        <v>530</v>
      </c>
      <c r="E2389" s="6" t="s">
        <v>12</v>
      </c>
      <c r="H2389" s="6">
        <f>IF('Раздел 2.1.2.2'!AU44&gt;='Раздел 2.1.2.2'!AU52,0,1)</f>
        <v>0</v>
      </c>
    </row>
    <row r="2390" spans="1:8" x14ac:dyDescent="0.2">
      <c r="A2390" s="6">
        <f t="shared" si="34"/>
        <v>609562</v>
      </c>
      <c r="B2390" s="6">
        <v>9</v>
      </c>
      <c r="C2390" s="112">
        <v>12</v>
      </c>
      <c r="D2390" s="7">
        <v>531</v>
      </c>
      <c r="E2390" s="6" t="s">
        <v>13</v>
      </c>
      <c r="H2390" s="6">
        <f>IF('Раздел 2.1.2.2'!AV44&gt;='Раздел 2.1.2.2'!AV52,0,1)</f>
        <v>0</v>
      </c>
    </row>
    <row r="2391" spans="1:8" x14ac:dyDescent="0.2">
      <c r="A2391" s="6">
        <f t="shared" si="34"/>
        <v>609562</v>
      </c>
      <c r="B2391" s="6">
        <v>9</v>
      </c>
      <c r="C2391" s="112">
        <v>12</v>
      </c>
      <c r="D2391" s="7">
        <v>532</v>
      </c>
      <c r="E2391" s="6" t="s">
        <v>14</v>
      </c>
      <c r="H2391" s="6">
        <f>IF('Раздел 2.1.2.2'!AW44&gt;='Раздел 2.1.2.2'!AW52,0,1)</f>
        <v>0</v>
      </c>
    </row>
    <row r="2392" spans="1:8" x14ac:dyDescent="0.2">
      <c r="A2392" s="6">
        <f t="shared" si="34"/>
        <v>609562</v>
      </c>
      <c r="B2392" s="6">
        <v>9</v>
      </c>
      <c r="C2392" s="112">
        <v>12</v>
      </c>
      <c r="D2392" s="7">
        <v>533</v>
      </c>
      <c r="E2392" s="6" t="s">
        <v>15</v>
      </c>
      <c r="H2392" s="6">
        <f>IF('Раздел 2.1.2.2'!AX44&gt;='Раздел 2.1.2.2'!AX52,0,1)</f>
        <v>0</v>
      </c>
    </row>
    <row r="2393" spans="1:8" x14ac:dyDescent="0.2">
      <c r="A2393" s="6">
        <f t="shared" si="34"/>
        <v>609562</v>
      </c>
      <c r="B2393" s="6">
        <v>9</v>
      </c>
      <c r="C2393" s="112">
        <v>12</v>
      </c>
      <c r="D2393" s="7">
        <v>534</v>
      </c>
      <c r="E2393" s="6" t="s">
        <v>16</v>
      </c>
      <c r="H2393" s="6">
        <f>IF('Раздел 2.1.2.2'!AY44&gt;='Раздел 2.1.2.2'!AY52,0,1)</f>
        <v>0</v>
      </c>
    </row>
    <row r="2394" spans="1:8" x14ac:dyDescent="0.2">
      <c r="A2394" s="6">
        <f t="shared" si="34"/>
        <v>609562</v>
      </c>
      <c r="B2394" s="6">
        <v>9</v>
      </c>
      <c r="C2394" s="112">
        <v>12</v>
      </c>
      <c r="D2394" s="7">
        <v>535</v>
      </c>
      <c r="E2394" s="6" t="s">
        <v>17</v>
      </c>
      <c r="H2394" s="6">
        <f>IF('Раздел 2.1.2.2'!AZ44&gt;='Раздел 2.1.2.2'!AZ52,0,1)</f>
        <v>0</v>
      </c>
    </row>
    <row r="2395" spans="1:8" x14ac:dyDescent="0.2">
      <c r="A2395" s="6">
        <f t="shared" si="34"/>
        <v>609562</v>
      </c>
      <c r="B2395" s="6">
        <v>9</v>
      </c>
      <c r="C2395" s="112">
        <v>12</v>
      </c>
      <c r="D2395" s="7">
        <v>536</v>
      </c>
      <c r="E2395" s="6" t="s">
        <v>18</v>
      </c>
      <c r="H2395" s="6">
        <f>IF('Раздел 2.1.2.2'!BA44&gt;='Раздел 2.1.2.2'!BA52,0,1)</f>
        <v>0</v>
      </c>
    </row>
    <row r="2396" spans="1:8" x14ac:dyDescent="0.2">
      <c r="A2396" s="6">
        <f t="shared" si="34"/>
        <v>609562</v>
      </c>
      <c r="B2396" s="6">
        <v>9</v>
      </c>
      <c r="C2396" s="112">
        <v>12</v>
      </c>
      <c r="D2396" s="7">
        <v>537</v>
      </c>
      <c r="E2396" s="6" t="s">
        <v>19</v>
      </c>
      <c r="H2396" s="6">
        <f>IF('Раздел 2.1.2.2'!BB44&gt;='Раздел 2.1.2.2'!BB52,0,1)</f>
        <v>0</v>
      </c>
    </row>
    <row r="2397" spans="1:8" x14ac:dyDescent="0.2">
      <c r="A2397" s="6">
        <f t="shared" si="34"/>
        <v>609562</v>
      </c>
      <c r="B2397" s="6">
        <v>9</v>
      </c>
      <c r="C2397" s="112">
        <v>12</v>
      </c>
      <c r="D2397" s="7">
        <v>538</v>
      </c>
      <c r="E2397" s="6" t="s">
        <v>20</v>
      </c>
      <c r="H2397" s="6">
        <f>IF('Раздел 2.1.2.2'!BC44&gt;='Раздел 2.1.2.2'!BC52,0,1)</f>
        <v>0</v>
      </c>
    </row>
    <row r="2398" spans="1:8" x14ac:dyDescent="0.2">
      <c r="A2398" s="6">
        <f t="shared" si="34"/>
        <v>609562</v>
      </c>
      <c r="B2398" s="6">
        <v>9</v>
      </c>
      <c r="C2398" s="112">
        <v>12</v>
      </c>
      <c r="D2398" s="7">
        <v>539</v>
      </c>
      <c r="E2398" s="6" t="s">
        <v>21</v>
      </c>
      <c r="H2398" s="6">
        <f>IF('Раздел 2.1.2.2'!BD44&gt;='Раздел 2.1.2.2'!BD52,0,1)</f>
        <v>0</v>
      </c>
    </row>
    <row r="2399" spans="1:8" x14ac:dyDescent="0.2">
      <c r="A2399" s="6">
        <f t="shared" si="34"/>
        <v>609562</v>
      </c>
      <c r="B2399" s="6">
        <v>9</v>
      </c>
      <c r="C2399" s="112">
        <v>12</v>
      </c>
      <c r="D2399" s="7">
        <v>540</v>
      </c>
      <c r="E2399" s="6" t="s">
        <v>22</v>
      </c>
      <c r="H2399" s="6">
        <f>IF('Раздел 2.1.2.2'!BE44&gt;='Раздел 2.1.2.2'!BE52,0,1)</f>
        <v>0</v>
      </c>
    </row>
    <row r="2400" spans="1:8" x14ac:dyDescent="0.2">
      <c r="A2400" s="6">
        <f t="shared" si="34"/>
        <v>609562</v>
      </c>
      <c r="B2400" s="6">
        <v>9</v>
      </c>
      <c r="C2400" s="112">
        <v>12</v>
      </c>
      <c r="D2400" s="7">
        <v>541</v>
      </c>
      <c r="E2400" s="6" t="s">
        <v>23</v>
      </c>
      <c r="H2400" s="6">
        <f>IF('Раздел 2.1.2.2'!BF44&gt;='Раздел 2.1.2.2'!BF52,0,1)</f>
        <v>0</v>
      </c>
    </row>
    <row r="2401" spans="1:8" x14ac:dyDescent="0.2">
      <c r="A2401" s="6">
        <f t="shared" si="34"/>
        <v>609562</v>
      </c>
      <c r="B2401" s="6">
        <v>9</v>
      </c>
      <c r="C2401" s="112">
        <v>12</v>
      </c>
      <c r="D2401" s="7">
        <v>542</v>
      </c>
      <c r="E2401" s="6" t="s">
        <v>1300</v>
      </c>
      <c r="H2401" s="6">
        <f>IF('Раздел 2.1.2.2'!BG44&gt;='Раздел 2.1.2.2'!BG52,0,1)</f>
        <v>0</v>
      </c>
    </row>
    <row r="2402" spans="1:8" x14ac:dyDescent="0.2">
      <c r="A2402" s="6">
        <f t="shared" si="34"/>
        <v>609562</v>
      </c>
      <c r="B2402" s="6">
        <v>9</v>
      </c>
      <c r="C2402" s="112">
        <v>12</v>
      </c>
      <c r="D2402" s="7">
        <v>543</v>
      </c>
      <c r="E2402" s="7" t="s">
        <v>1301</v>
      </c>
      <c r="F2402" s="7"/>
      <c r="G2402" s="7"/>
      <c r="H2402" s="7">
        <f>IF('Раздел 2.1.2.2'!BH44&gt;='Раздел 2.1.2.2'!BH52,0,1)</f>
        <v>0</v>
      </c>
    </row>
    <row r="2403" spans="1:8" x14ac:dyDescent="0.2">
      <c r="A2403" s="6">
        <f t="shared" si="34"/>
        <v>609562</v>
      </c>
      <c r="B2403" s="6">
        <v>9</v>
      </c>
      <c r="C2403" s="112">
        <v>12</v>
      </c>
      <c r="D2403" s="7">
        <v>544</v>
      </c>
      <c r="E2403" s="7" t="s">
        <v>439</v>
      </c>
      <c r="F2403" s="7"/>
      <c r="G2403" s="7"/>
      <c r="H2403" s="7">
        <f>IF('Раздел 2.1.2.2'!BI44&gt;='Раздел 2.1.2.2'!BI52,0,1)</f>
        <v>0</v>
      </c>
    </row>
    <row r="2404" spans="1:8" x14ac:dyDescent="0.2">
      <c r="A2404" s="6">
        <f t="shared" si="34"/>
        <v>609562</v>
      </c>
      <c r="B2404" s="6">
        <v>9</v>
      </c>
      <c r="C2404" s="112">
        <v>12</v>
      </c>
      <c r="D2404" s="7">
        <v>545</v>
      </c>
      <c r="E2404" s="7" t="s">
        <v>440</v>
      </c>
      <c r="F2404" s="7"/>
      <c r="G2404" s="7"/>
      <c r="H2404" s="7">
        <f>IF('Раздел 2.1.2.2'!BJ44&gt;='Раздел 2.1.2.2'!BJ52,0,1)</f>
        <v>0</v>
      </c>
    </row>
    <row r="2405" spans="1:8" x14ac:dyDescent="0.2">
      <c r="A2405" s="6">
        <f t="shared" si="34"/>
        <v>609562</v>
      </c>
      <c r="B2405" s="6">
        <v>9</v>
      </c>
      <c r="C2405" s="112">
        <v>12</v>
      </c>
      <c r="D2405" s="7">
        <v>546</v>
      </c>
      <c r="E2405" s="7" t="s">
        <v>441</v>
      </c>
      <c r="F2405" s="7"/>
      <c r="G2405" s="7"/>
      <c r="H2405" s="7">
        <f>IF('Раздел 2.1.2.2'!BK44&gt;='Раздел 2.1.2.2'!BK52,0,1)</f>
        <v>0</v>
      </c>
    </row>
    <row r="2406" spans="1:8" x14ac:dyDescent="0.2">
      <c r="A2406" s="6">
        <f t="shared" si="34"/>
        <v>609562</v>
      </c>
      <c r="B2406" s="6">
        <v>9</v>
      </c>
      <c r="C2406" s="112">
        <v>12</v>
      </c>
      <c r="D2406" s="7">
        <v>547</v>
      </c>
      <c r="E2406" s="7" t="s">
        <v>442</v>
      </c>
      <c r="F2406" s="7"/>
      <c r="G2406" s="7"/>
      <c r="H2406" s="7">
        <f>IF('Раздел 2.1.2.2'!BL44&gt;='Раздел 2.1.2.2'!BL52,0,1)</f>
        <v>0</v>
      </c>
    </row>
    <row r="2407" spans="1:8" x14ac:dyDescent="0.2">
      <c r="A2407" s="6">
        <f t="shared" si="34"/>
        <v>609562</v>
      </c>
      <c r="B2407" s="6">
        <v>9</v>
      </c>
      <c r="C2407" s="113">
        <v>12</v>
      </c>
      <c r="D2407" s="7">
        <v>548</v>
      </c>
      <c r="E2407" s="109" t="s">
        <v>443</v>
      </c>
      <c r="F2407" s="109"/>
      <c r="G2407" s="109"/>
      <c r="H2407" s="109">
        <f>IF('Раздел 2.1.2.2'!BM44&gt;='Раздел 2.1.2.2'!BM52,0,1)</f>
        <v>0</v>
      </c>
    </row>
    <row r="2408" spans="1:8" x14ac:dyDescent="0.2">
      <c r="A2408" s="6">
        <f t="shared" si="34"/>
        <v>609562</v>
      </c>
      <c r="B2408" s="6">
        <v>9</v>
      </c>
      <c r="C2408" s="112">
        <v>13</v>
      </c>
      <c r="D2408" s="7">
        <v>549</v>
      </c>
      <c r="E2408" s="112" t="s">
        <v>11078</v>
      </c>
      <c r="H2408" s="6">
        <f>IF('Раздел 2.1.2.2'!P21&gt;='Раздел 2.1.2.2'!BI21,0,1)</f>
        <v>0</v>
      </c>
    </row>
    <row r="2409" spans="1:8" x14ac:dyDescent="0.2">
      <c r="A2409" s="6">
        <f t="shared" si="34"/>
        <v>609562</v>
      </c>
      <c r="B2409" s="6">
        <v>9</v>
      </c>
      <c r="C2409" s="112">
        <v>13</v>
      </c>
      <c r="D2409" s="7">
        <v>550</v>
      </c>
      <c r="E2409" s="112" t="s">
        <v>11079</v>
      </c>
      <c r="H2409" s="6">
        <f>IF('Раздел 2.1.2.2'!P22&gt;='Раздел 2.1.2.2'!BI22,0,1)</f>
        <v>0</v>
      </c>
    </row>
    <row r="2410" spans="1:8" x14ac:dyDescent="0.2">
      <c r="A2410" s="6">
        <f t="shared" si="34"/>
        <v>609562</v>
      </c>
      <c r="B2410" s="6">
        <v>9</v>
      </c>
      <c r="C2410" s="112">
        <v>13</v>
      </c>
      <c r="D2410" s="7">
        <v>551</v>
      </c>
      <c r="E2410" s="112" t="s">
        <v>11080</v>
      </c>
      <c r="H2410" s="6">
        <f>IF('Раздел 2.1.2.2'!P23&gt;='Раздел 2.1.2.2'!BI23,0,1)</f>
        <v>0</v>
      </c>
    </row>
    <row r="2411" spans="1:8" x14ac:dyDescent="0.2">
      <c r="A2411" s="6">
        <f t="shared" si="34"/>
        <v>609562</v>
      </c>
      <c r="B2411" s="6">
        <v>9</v>
      </c>
      <c r="C2411" s="112">
        <v>13</v>
      </c>
      <c r="D2411" s="7">
        <v>552</v>
      </c>
      <c r="E2411" s="112" t="s">
        <v>11081</v>
      </c>
      <c r="H2411" s="6">
        <f>IF('Раздел 2.1.2.2'!P24&gt;='Раздел 2.1.2.2'!BI24,0,1)</f>
        <v>0</v>
      </c>
    </row>
    <row r="2412" spans="1:8" x14ac:dyDescent="0.2">
      <c r="A2412" s="6">
        <f t="shared" si="34"/>
        <v>609562</v>
      </c>
      <c r="B2412" s="6">
        <v>9</v>
      </c>
      <c r="C2412" s="112">
        <v>13</v>
      </c>
      <c r="D2412" s="7">
        <v>553</v>
      </c>
      <c r="E2412" s="112" t="s">
        <v>11082</v>
      </c>
      <c r="H2412" s="6">
        <f>IF('Раздел 2.1.2.2'!P25&gt;='Раздел 2.1.2.2'!BI25,0,1)</f>
        <v>0</v>
      </c>
    </row>
    <row r="2413" spans="1:8" x14ac:dyDescent="0.2">
      <c r="A2413" s="6">
        <f t="shared" si="34"/>
        <v>609562</v>
      </c>
      <c r="B2413" s="6">
        <v>9</v>
      </c>
      <c r="C2413" s="112">
        <v>13</v>
      </c>
      <c r="D2413" s="7">
        <v>554</v>
      </c>
      <c r="E2413" s="112" t="s">
        <v>11083</v>
      </c>
      <c r="H2413" s="6">
        <f>IF('Раздел 2.1.2.2'!P26&gt;='Раздел 2.1.2.2'!BI26,0,1)</f>
        <v>0</v>
      </c>
    </row>
    <row r="2414" spans="1:8" x14ac:dyDescent="0.2">
      <c r="A2414" s="6">
        <f t="shared" si="34"/>
        <v>609562</v>
      </c>
      <c r="B2414" s="6">
        <v>9</v>
      </c>
      <c r="C2414" s="112">
        <v>13</v>
      </c>
      <c r="D2414" s="7">
        <v>555</v>
      </c>
      <c r="E2414" s="112" t="s">
        <v>11084</v>
      </c>
      <c r="H2414" s="6">
        <f>IF('Раздел 2.1.2.2'!P27&gt;='Раздел 2.1.2.2'!BI27,0,1)</f>
        <v>0</v>
      </c>
    </row>
    <row r="2415" spans="1:8" x14ac:dyDescent="0.2">
      <c r="A2415" s="6">
        <f t="shared" si="34"/>
        <v>609562</v>
      </c>
      <c r="B2415" s="6">
        <v>9</v>
      </c>
      <c r="C2415" s="112">
        <v>13</v>
      </c>
      <c r="D2415" s="7">
        <v>556</v>
      </c>
      <c r="E2415" s="112" t="s">
        <v>9881</v>
      </c>
      <c r="H2415" s="6">
        <f>IF('Раздел 2.1.2.2'!P28&gt;='Раздел 2.1.2.2'!BI28,0,1)</f>
        <v>0</v>
      </c>
    </row>
    <row r="2416" spans="1:8" x14ac:dyDescent="0.2">
      <c r="A2416" s="6">
        <f t="shared" si="34"/>
        <v>609562</v>
      </c>
      <c r="B2416" s="6">
        <v>9</v>
      </c>
      <c r="C2416" s="112">
        <v>13</v>
      </c>
      <c r="D2416" s="7">
        <v>557</v>
      </c>
      <c r="E2416" s="112" t="s">
        <v>9882</v>
      </c>
      <c r="H2416" s="6">
        <f>IF('Раздел 2.1.2.2'!P29&gt;='Раздел 2.1.2.2'!BI29,0,1)</f>
        <v>0</v>
      </c>
    </row>
    <row r="2417" spans="1:8" x14ac:dyDescent="0.2">
      <c r="A2417" s="6">
        <f t="shared" si="34"/>
        <v>609562</v>
      </c>
      <c r="B2417" s="6">
        <v>9</v>
      </c>
      <c r="C2417" s="112">
        <v>13</v>
      </c>
      <c r="D2417" s="7">
        <v>558</v>
      </c>
      <c r="E2417" s="112" t="s">
        <v>9883</v>
      </c>
      <c r="H2417" s="6">
        <f>IF('Раздел 2.1.2.2'!P30&gt;='Раздел 2.1.2.2'!BI30,0,1)</f>
        <v>0</v>
      </c>
    </row>
    <row r="2418" spans="1:8" x14ac:dyDescent="0.2">
      <c r="A2418" s="6">
        <f t="shared" si="34"/>
        <v>609562</v>
      </c>
      <c r="B2418" s="6">
        <v>9</v>
      </c>
      <c r="C2418" s="112">
        <v>13</v>
      </c>
      <c r="D2418" s="7">
        <v>559</v>
      </c>
      <c r="E2418" s="112" t="s">
        <v>11098</v>
      </c>
      <c r="H2418" s="6">
        <f>IF('Раздел 2.1.2.2'!P31&gt;='Раздел 2.1.2.2'!BI31,0,1)</f>
        <v>0</v>
      </c>
    </row>
    <row r="2419" spans="1:8" x14ac:dyDescent="0.2">
      <c r="A2419" s="6">
        <f t="shared" si="34"/>
        <v>609562</v>
      </c>
      <c r="B2419" s="6">
        <v>9</v>
      </c>
      <c r="C2419" s="112">
        <v>13</v>
      </c>
      <c r="D2419" s="7">
        <v>560</v>
      </c>
      <c r="E2419" s="112" t="s">
        <v>11099</v>
      </c>
      <c r="H2419" s="6">
        <f>IF('Раздел 2.1.2.2'!P32&gt;='Раздел 2.1.2.2'!BI32,0,1)</f>
        <v>0</v>
      </c>
    </row>
    <row r="2420" spans="1:8" x14ac:dyDescent="0.2">
      <c r="A2420" s="6">
        <f t="shared" si="34"/>
        <v>609562</v>
      </c>
      <c r="B2420" s="6">
        <v>9</v>
      </c>
      <c r="C2420" s="112">
        <v>13</v>
      </c>
      <c r="D2420" s="7">
        <v>561</v>
      </c>
      <c r="E2420" s="112" t="s">
        <v>9879</v>
      </c>
      <c r="H2420" s="6">
        <f>IF('Раздел 2.1.2.2'!P33&gt;='Раздел 2.1.2.2'!BI33,0,1)</f>
        <v>0</v>
      </c>
    </row>
    <row r="2421" spans="1:8" x14ac:dyDescent="0.2">
      <c r="A2421" s="6">
        <f t="shared" si="34"/>
        <v>609562</v>
      </c>
      <c r="B2421" s="6">
        <v>9</v>
      </c>
      <c r="C2421" s="112">
        <v>13</v>
      </c>
      <c r="D2421" s="7">
        <v>562</v>
      </c>
      <c r="E2421" s="112" t="s">
        <v>9880</v>
      </c>
      <c r="H2421" s="6">
        <f>IF('Раздел 2.1.2.2'!P34&gt;='Раздел 2.1.2.2'!BI34,0,1)</f>
        <v>0</v>
      </c>
    </row>
    <row r="2422" spans="1:8" x14ac:dyDescent="0.2">
      <c r="A2422" s="6">
        <f t="shared" si="34"/>
        <v>609562</v>
      </c>
      <c r="B2422" s="6">
        <v>9</v>
      </c>
      <c r="C2422" s="112">
        <v>13</v>
      </c>
      <c r="D2422" s="7">
        <v>563</v>
      </c>
      <c r="E2422" s="112" t="s">
        <v>8994</v>
      </c>
      <c r="H2422" s="6">
        <f>IF('Раздел 2.1.2.2'!P35&gt;='Раздел 2.1.2.2'!BI35,0,1)</f>
        <v>0</v>
      </c>
    </row>
    <row r="2423" spans="1:8" x14ac:dyDescent="0.2">
      <c r="A2423" s="6">
        <f t="shared" si="34"/>
        <v>609562</v>
      </c>
      <c r="B2423" s="6">
        <v>9</v>
      </c>
      <c r="C2423" s="112">
        <v>13</v>
      </c>
      <c r="D2423" s="7">
        <v>564</v>
      </c>
      <c r="E2423" s="112" t="s">
        <v>8995</v>
      </c>
      <c r="H2423" s="6">
        <f>IF('Раздел 2.1.2.2'!P36&gt;='Раздел 2.1.2.2'!BI36,0,1)</f>
        <v>0</v>
      </c>
    </row>
    <row r="2424" spans="1:8" x14ac:dyDescent="0.2">
      <c r="A2424" s="6">
        <f t="shared" si="34"/>
        <v>609562</v>
      </c>
      <c r="B2424" s="6">
        <v>9</v>
      </c>
      <c r="C2424" s="112">
        <v>13</v>
      </c>
      <c r="D2424" s="7">
        <v>565</v>
      </c>
      <c r="E2424" s="112" t="s">
        <v>9884</v>
      </c>
      <c r="H2424" s="6">
        <f>IF('Раздел 2.1.2.2'!P37&gt;='Раздел 2.1.2.2'!BI37,0,1)</f>
        <v>0</v>
      </c>
    </row>
    <row r="2425" spans="1:8" x14ac:dyDescent="0.2">
      <c r="A2425" s="6">
        <f t="shared" si="34"/>
        <v>609562</v>
      </c>
      <c r="B2425" s="6">
        <v>9</v>
      </c>
      <c r="C2425" s="112">
        <v>13</v>
      </c>
      <c r="D2425" s="7">
        <v>566</v>
      </c>
      <c r="E2425" s="112" t="s">
        <v>10491</v>
      </c>
      <c r="H2425" s="6">
        <f>IF('Раздел 2.1.2.2'!P38&gt;='Раздел 2.1.2.2'!BI38,0,1)</f>
        <v>0</v>
      </c>
    </row>
    <row r="2426" spans="1:8" x14ac:dyDescent="0.2">
      <c r="A2426" s="6">
        <f t="shared" si="34"/>
        <v>609562</v>
      </c>
      <c r="B2426" s="6">
        <v>9</v>
      </c>
      <c r="C2426" s="112">
        <v>13</v>
      </c>
      <c r="D2426" s="7">
        <v>567</v>
      </c>
      <c r="E2426" s="112" t="s">
        <v>9143</v>
      </c>
      <c r="H2426" s="6">
        <f>IF('Раздел 2.1.2.2'!P39&gt;='Раздел 2.1.2.2'!BI39,0,1)</f>
        <v>0</v>
      </c>
    </row>
    <row r="2427" spans="1:8" x14ac:dyDescent="0.2">
      <c r="A2427" s="6">
        <f t="shared" si="34"/>
        <v>609562</v>
      </c>
      <c r="B2427" s="6">
        <v>9</v>
      </c>
      <c r="C2427" s="112">
        <v>13</v>
      </c>
      <c r="D2427" s="7">
        <v>568</v>
      </c>
      <c r="E2427" s="112" t="s">
        <v>9144</v>
      </c>
      <c r="H2427" s="6">
        <f>IF('Раздел 2.1.2.2'!P40&gt;='Раздел 2.1.2.2'!BI40,0,1)</f>
        <v>0</v>
      </c>
    </row>
    <row r="2428" spans="1:8" x14ac:dyDescent="0.2">
      <c r="A2428" s="6">
        <f t="shared" si="34"/>
        <v>609562</v>
      </c>
      <c r="B2428" s="6">
        <v>9</v>
      </c>
      <c r="C2428" s="112">
        <v>13</v>
      </c>
      <c r="D2428" s="7">
        <v>569</v>
      </c>
      <c r="E2428" s="112" t="s">
        <v>10093</v>
      </c>
      <c r="H2428" s="6">
        <f>IF('Раздел 2.1.2.2'!P41&gt;='Раздел 2.1.2.2'!BI41,0,1)</f>
        <v>0</v>
      </c>
    </row>
    <row r="2429" spans="1:8" x14ac:dyDescent="0.2">
      <c r="A2429" s="6">
        <f t="shared" si="34"/>
        <v>609562</v>
      </c>
      <c r="B2429" s="6">
        <v>9</v>
      </c>
      <c r="C2429" s="112">
        <v>13</v>
      </c>
      <c r="D2429" s="7">
        <v>570</v>
      </c>
      <c r="E2429" s="112" t="s">
        <v>10094</v>
      </c>
      <c r="H2429" s="6">
        <f>IF('Раздел 2.1.2.2'!P42&gt;='Раздел 2.1.2.2'!BI42,0,1)</f>
        <v>0</v>
      </c>
    </row>
    <row r="2430" spans="1:8" x14ac:dyDescent="0.2">
      <c r="A2430" s="6">
        <f t="shared" ref="A2430:A2493" si="35">P_3</f>
        <v>609562</v>
      </c>
      <c r="B2430" s="6">
        <v>9</v>
      </c>
      <c r="C2430" s="112">
        <v>13</v>
      </c>
      <c r="D2430" s="7">
        <v>571</v>
      </c>
      <c r="E2430" s="112" t="s">
        <v>10095</v>
      </c>
      <c r="H2430" s="6">
        <f>IF('Раздел 2.1.2.2'!P43&gt;='Раздел 2.1.2.2'!BI43,0,1)</f>
        <v>0</v>
      </c>
    </row>
    <row r="2431" spans="1:8" x14ac:dyDescent="0.2">
      <c r="A2431" s="6">
        <f t="shared" si="35"/>
        <v>609562</v>
      </c>
      <c r="B2431" s="6">
        <v>9</v>
      </c>
      <c r="C2431" s="112">
        <v>13</v>
      </c>
      <c r="D2431" s="7">
        <v>572</v>
      </c>
      <c r="E2431" s="112" t="s">
        <v>10096</v>
      </c>
      <c r="H2431" s="6">
        <f>IF('Раздел 2.1.2.2'!P44&gt;='Раздел 2.1.2.2'!BI44,0,1)</f>
        <v>0</v>
      </c>
    </row>
    <row r="2432" spans="1:8" x14ac:dyDescent="0.2">
      <c r="A2432" s="6">
        <f t="shared" si="35"/>
        <v>609562</v>
      </c>
      <c r="B2432" s="6">
        <v>9</v>
      </c>
      <c r="C2432" s="112">
        <v>13</v>
      </c>
      <c r="D2432" s="7">
        <v>573</v>
      </c>
      <c r="E2432" s="112" t="s">
        <v>10097</v>
      </c>
      <c r="H2432" s="6">
        <f>IF('Раздел 2.1.2.2'!P45&gt;='Раздел 2.1.2.2'!BI45,0,1)</f>
        <v>0</v>
      </c>
    </row>
    <row r="2433" spans="1:8" x14ac:dyDescent="0.2">
      <c r="A2433" s="6">
        <f t="shared" si="35"/>
        <v>609562</v>
      </c>
      <c r="B2433" s="6">
        <v>9</v>
      </c>
      <c r="C2433" s="112">
        <v>13</v>
      </c>
      <c r="D2433" s="7">
        <v>574</v>
      </c>
      <c r="E2433" s="112" t="s">
        <v>10098</v>
      </c>
      <c r="H2433" s="6">
        <f>IF('Раздел 2.1.2.2'!P46&gt;='Раздел 2.1.2.2'!BI46,0,1)</f>
        <v>0</v>
      </c>
    </row>
    <row r="2434" spans="1:8" x14ac:dyDescent="0.2">
      <c r="A2434" s="6">
        <f t="shared" si="35"/>
        <v>609562</v>
      </c>
      <c r="B2434" s="6">
        <v>9</v>
      </c>
      <c r="C2434" s="112">
        <v>13</v>
      </c>
      <c r="D2434" s="7">
        <v>575</v>
      </c>
      <c r="E2434" s="112" t="s">
        <v>10099</v>
      </c>
      <c r="H2434" s="6">
        <f>IF('Раздел 2.1.2.2'!P47&gt;='Раздел 2.1.2.2'!BI47,0,1)</f>
        <v>0</v>
      </c>
    </row>
    <row r="2435" spans="1:8" x14ac:dyDescent="0.2">
      <c r="A2435" s="6">
        <f t="shared" si="35"/>
        <v>609562</v>
      </c>
      <c r="B2435" s="6">
        <v>9</v>
      </c>
      <c r="C2435" s="112">
        <v>13</v>
      </c>
      <c r="D2435" s="7">
        <v>576</v>
      </c>
      <c r="E2435" s="112" t="s">
        <v>10100</v>
      </c>
      <c r="H2435" s="6">
        <f>IF('Раздел 2.1.2.2'!P48&gt;='Раздел 2.1.2.2'!BI48,0,1)</f>
        <v>0</v>
      </c>
    </row>
    <row r="2436" spans="1:8" x14ac:dyDescent="0.2">
      <c r="A2436" s="6">
        <f t="shared" si="35"/>
        <v>609562</v>
      </c>
      <c r="B2436" s="6">
        <v>9</v>
      </c>
      <c r="C2436" s="112">
        <v>13</v>
      </c>
      <c r="D2436" s="7">
        <v>577</v>
      </c>
      <c r="E2436" s="112" t="s">
        <v>10101</v>
      </c>
      <c r="H2436" s="6">
        <f>IF('Раздел 2.1.2.2'!P49&gt;='Раздел 2.1.2.2'!BI49,0,1)</f>
        <v>0</v>
      </c>
    </row>
    <row r="2437" spans="1:8" x14ac:dyDescent="0.2">
      <c r="A2437" s="6">
        <f t="shared" si="35"/>
        <v>609562</v>
      </c>
      <c r="B2437" s="6">
        <v>9</v>
      </c>
      <c r="C2437" s="112">
        <v>13</v>
      </c>
      <c r="D2437" s="7">
        <v>578</v>
      </c>
      <c r="E2437" s="112" t="s">
        <v>10102</v>
      </c>
      <c r="H2437" s="6">
        <f>IF('Раздел 2.1.2.2'!P50&gt;='Раздел 2.1.2.2'!BI50,0,1)</f>
        <v>0</v>
      </c>
    </row>
    <row r="2438" spans="1:8" x14ac:dyDescent="0.2">
      <c r="A2438" s="6">
        <f t="shared" si="35"/>
        <v>609562</v>
      </c>
      <c r="B2438" s="6">
        <v>9</v>
      </c>
      <c r="C2438" s="112">
        <v>13</v>
      </c>
      <c r="D2438" s="7">
        <v>579</v>
      </c>
      <c r="E2438" s="112" t="s">
        <v>10103</v>
      </c>
      <c r="H2438" s="6">
        <f>IF('Раздел 2.1.2.2'!P51&gt;='Раздел 2.1.2.2'!BI51,0,1)</f>
        <v>0</v>
      </c>
    </row>
    <row r="2439" spans="1:8" x14ac:dyDescent="0.2">
      <c r="A2439" s="6">
        <f t="shared" si="35"/>
        <v>609562</v>
      </c>
      <c r="B2439" s="6">
        <v>9</v>
      </c>
      <c r="C2439" s="112">
        <v>13</v>
      </c>
      <c r="D2439" s="7">
        <v>580</v>
      </c>
      <c r="E2439" s="112" t="s">
        <v>10104</v>
      </c>
      <c r="H2439" s="6">
        <f>IF('Раздел 2.1.2.2'!P52&gt;='Раздел 2.1.2.2'!BI52,0,1)</f>
        <v>0</v>
      </c>
    </row>
    <row r="2440" spans="1:8" x14ac:dyDescent="0.2">
      <c r="A2440" s="6">
        <f t="shared" si="35"/>
        <v>609562</v>
      </c>
      <c r="B2440" s="6">
        <v>9</v>
      </c>
      <c r="C2440" s="113">
        <v>13</v>
      </c>
      <c r="D2440" s="7">
        <v>581</v>
      </c>
      <c r="E2440" s="113" t="s">
        <v>10105</v>
      </c>
      <c r="F2440" s="109"/>
      <c r="G2440" s="109"/>
      <c r="H2440" s="109">
        <f>IF('Раздел 2.1.2.2'!P53&gt;='Раздел 2.1.2.2'!BI53,0,1)</f>
        <v>0</v>
      </c>
    </row>
    <row r="2441" spans="1:8" x14ac:dyDescent="0.2">
      <c r="A2441" s="6">
        <f t="shared" si="35"/>
        <v>609562</v>
      </c>
      <c r="B2441" s="6">
        <v>9</v>
      </c>
      <c r="C2441" s="112">
        <v>14</v>
      </c>
      <c r="D2441" s="7">
        <v>582</v>
      </c>
      <c r="E2441" s="112" t="s">
        <v>10106</v>
      </c>
      <c r="H2441" s="6">
        <f>IF('Раздел 2.1.2.2'!P21&gt;='Раздел 2.1.2.2'!BL21,0,1)</f>
        <v>0</v>
      </c>
    </row>
    <row r="2442" spans="1:8" x14ac:dyDescent="0.2">
      <c r="A2442" s="6">
        <f t="shared" si="35"/>
        <v>609562</v>
      </c>
      <c r="B2442" s="6">
        <v>9</v>
      </c>
      <c r="C2442" s="112">
        <v>14</v>
      </c>
      <c r="D2442" s="7">
        <v>583</v>
      </c>
      <c r="E2442" s="112" t="s">
        <v>10107</v>
      </c>
      <c r="H2442" s="6">
        <f>IF('Раздел 2.1.2.2'!P22&gt;='Раздел 2.1.2.2'!BL22,0,1)</f>
        <v>0</v>
      </c>
    </row>
    <row r="2443" spans="1:8" x14ac:dyDescent="0.2">
      <c r="A2443" s="6">
        <f t="shared" si="35"/>
        <v>609562</v>
      </c>
      <c r="B2443" s="6">
        <v>9</v>
      </c>
      <c r="C2443" s="112">
        <v>14</v>
      </c>
      <c r="D2443" s="7">
        <v>584</v>
      </c>
      <c r="E2443" s="112" t="s">
        <v>10108</v>
      </c>
      <c r="H2443" s="6">
        <f>IF('Раздел 2.1.2.2'!P23&gt;='Раздел 2.1.2.2'!BL23,0,1)</f>
        <v>0</v>
      </c>
    </row>
    <row r="2444" spans="1:8" x14ac:dyDescent="0.2">
      <c r="A2444" s="6">
        <f t="shared" si="35"/>
        <v>609562</v>
      </c>
      <c r="B2444" s="6">
        <v>9</v>
      </c>
      <c r="C2444" s="112">
        <v>14</v>
      </c>
      <c r="D2444" s="7">
        <v>585</v>
      </c>
      <c r="E2444" s="112" t="s">
        <v>10109</v>
      </c>
      <c r="H2444" s="6">
        <f>IF('Раздел 2.1.2.2'!P24&gt;='Раздел 2.1.2.2'!BL24,0,1)</f>
        <v>0</v>
      </c>
    </row>
    <row r="2445" spans="1:8" x14ac:dyDescent="0.2">
      <c r="A2445" s="6">
        <f t="shared" si="35"/>
        <v>609562</v>
      </c>
      <c r="B2445" s="6">
        <v>9</v>
      </c>
      <c r="C2445" s="112">
        <v>14</v>
      </c>
      <c r="D2445" s="7">
        <v>586</v>
      </c>
      <c r="E2445" s="112" t="s">
        <v>10110</v>
      </c>
      <c r="H2445" s="6">
        <f>IF('Раздел 2.1.2.2'!P25&gt;='Раздел 2.1.2.2'!BL25,0,1)</f>
        <v>0</v>
      </c>
    </row>
    <row r="2446" spans="1:8" x14ac:dyDescent="0.2">
      <c r="A2446" s="6">
        <f t="shared" si="35"/>
        <v>609562</v>
      </c>
      <c r="B2446" s="6">
        <v>9</v>
      </c>
      <c r="C2446" s="112">
        <v>14</v>
      </c>
      <c r="D2446" s="7">
        <v>587</v>
      </c>
      <c r="E2446" s="112" t="s">
        <v>9164</v>
      </c>
      <c r="H2446" s="6">
        <f>IF('Раздел 2.1.2.2'!P26&gt;='Раздел 2.1.2.2'!BL26,0,1)</f>
        <v>0</v>
      </c>
    </row>
    <row r="2447" spans="1:8" x14ac:dyDescent="0.2">
      <c r="A2447" s="6">
        <f t="shared" si="35"/>
        <v>609562</v>
      </c>
      <c r="B2447" s="6">
        <v>9</v>
      </c>
      <c r="C2447" s="112">
        <v>14</v>
      </c>
      <c r="D2447" s="7">
        <v>588</v>
      </c>
      <c r="E2447" s="112" t="s">
        <v>10113</v>
      </c>
      <c r="H2447" s="6">
        <f>IF('Раздел 2.1.2.2'!P27&gt;='Раздел 2.1.2.2'!BL27,0,1)</f>
        <v>0</v>
      </c>
    </row>
    <row r="2448" spans="1:8" x14ac:dyDescent="0.2">
      <c r="A2448" s="6">
        <f t="shared" si="35"/>
        <v>609562</v>
      </c>
      <c r="B2448" s="6">
        <v>9</v>
      </c>
      <c r="C2448" s="112">
        <v>14</v>
      </c>
      <c r="D2448" s="7">
        <v>589</v>
      </c>
      <c r="E2448" s="112" t="s">
        <v>10114</v>
      </c>
      <c r="H2448" s="6">
        <f>IF('Раздел 2.1.2.2'!P28&gt;='Раздел 2.1.2.2'!BL28,0,1)</f>
        <v>0</v>
      </c>
    </row>
    <row r="2449" spans="1:8" x14ac:dyDescent="0.2">
      <c r="A2449" s="6">
        <f t="shared" si="35"/>
        <v>609562</v>
      </c>
      <c r="B2449" s="6">
        <v>9</v>
      </c>
      <c r="C2449" s="112">
        <v>14</v>
      </c>
      <c r="D2449" s="7">
        <v>590</v>
      </c>
      <c r="E2449" s="112" t="s">
        <v>10115</v>
      </c>
      <c r="H2449" s="6">
        <f>IF('Раздел 2.1.2.2'!P29&gt;='Раздел 2.1.2.2'!BL29,0,1)</f>
        <v>0</v>
      </c>
    </row>
    <row r="2450" spans="1:8" x14ac:dyDescent="0.2">
      <c r="A2450" s="6">
        <f t="shared" si="35"/>
        <v>609562</v>
      </c>
      <c r="B2450" s="6">
        <v>9</v>
      </c>
      <c r="C2450" s="112">
        <v>14</v>
      </c>
      <c r="D2450" s="7">
        <v>591</v>
      </c>
      <c r="E2450" s="112" t="s">
        <v>10116</v>
      </c>
      <c r="H2450" s="6">
        <f>IF('Раздел 2.1.2.2'!P30&gt;='Раздел 2.1.2.2'!BL30,0,1)</f>
        <v>0</v>
      </c>
    </row>
    <row r="2451" spans="1:8" x14ac:dyDescent="0.2">
      <c r="A2451" s="6">
        <f t="shared" si="35"/>
        <v>609562</v>
      </c>
      <c r="B2451" s="6">
        <v>9</v>
      </c>
      <c r="C2451" s="112">
        <v>14</v>
      </c>
      <c r="D2451" s="7">
        <v>592</v>
      </c>
      <c r="E2451" s="112" t="s">
        <v>10117</v>
      </c>
      <c r="H2451" s="6">
        <f>IF('Раздел 2.1.2.2'!P31&gt;='Раздел 2.1.2.2'!BL31,0,1)</f>
        <v>0</v>
      </c>
    </row>
    <row r="2452" spans="1:8" x14ac:dyDescent="0.2">
      <c r="A2452" s="6">
        <f t="shared" si="35"/>
        <v>609562</v>
      </c>
      <c r="B2452" s="6">
        <v>9</v>
      </c>
      <c r="C2452" s="112">
        <v>14</v>
      </c>
      <c r="D2452" s="7">
        <v>593</v>
      </c>
      <c r="E2452" s="112" t="s">
        <v>11424</v>
      </c>
      <c r="H2452" s="6">
        <f>IF('Раздел 2.1.2.2'!P32&gt;='Раздел 2.1.2.2'!BL32,0,1)</f>
        <v>0</v>
      </c>
    </row>
    <row r="2453" spans="1:8" x14ac:dyDescent="0.2">
      <c r="A2453" s="6">
        <f t="shared" si="35"/>
        <v>609562</v>
      </c>
      <c r="B2453" s="6">
        <v>9</v>
      </c>
      <c r="C2453" s="112">
        <v>14</v>
      </c>
      <c r="D2453" s="7">
        <v>594</v>
      </c>
      <c r="E2453" s="112" t="s">
        <v>11425</v>
      </c>
      <c r="H2453" s="6">
        <f>IF('Раздел 2.1.2.2'!P33&gt;='Раздел 2.1.2.2'!BL33,0,1)</f>
        <v>0</v>
      </c>
    </row>
    <row r="2454" spans="1:8" x14ac:dyDescent="0.2">
      <c r="A2454" s="6">
        <f t="shared" si="35"/>
        <v>609562</v>
      </c>
      <c r="B2454" s="6">
        <v>9</v>
      </c>
      <c r="C2454" s="112">
        <v>14</v>
      </c>
      <c r="D2454" s="7">
        <v>595</v>
      </c>
      <c r="E2454" s="112" t="s">
        <v>11426</v>
      </c>
      <c r="H2454" s="6">
        <f>IF('Раздел 2.1.2.2'!P34&gt;='Раздел 2.1.2.2'!BL34,0,1)</f>
        <v>0</v>
      </c>
    </row>
    <row r="2455" spans="1:8" x14ac:dyDescent="0.2">
      <c r="A2455" s="6">
        <f t="shared" si="35"/>
        <v>609562</v>
      </c>
      <c r="B2455" s="6">
        <v>9</v>
      </c>
      <c r="C2455" s="112">
        <v>14</v>
      </c>
      <c r="D2455" s="7">
        <v>596</v>
      </c>
      <c r="E2455" s="112" t="s">
        <v>10138</v>
      </c>
      <c r="H2455" s="6">
        <f>IF('Раздел 2.1.2.2'!P35&gt;='Раздел 2.1.2.2'!BL35,0,1)</f>
        <v>0</v>
      </c>
    </row>
    <row r="2456" spans="1:8" x14ac:dyDescent="0.2">
      <c r="A2456" s="6">
        <f t="shared" si="35"/>
        <v>609562</v>
      </c>
      <c r="B2456" s="6">
        <v>9</v>
      </c>
      <c r="C2456" s="112">
        <v>14</v>
      </c>
      <c r="D2456" s="7">
        <v>597</v>
      </c>
      <c r="E2456" s="112" t="s">
        <v>10139</v>
      </c>
      <c r="H2456" s="6">
        <f>IF('Раздел 2.1.2.2'!P36&gt;='Раздел 2.1.2.2'!BL36,0,1)</f>
        <v>0</v>
      </c>
    </row>
    <row r="2457" spans="1:8" x14ac:dyDescent="0.2">
      <c r="A2457" s="6">
        <f t="shared" si="35"/>
        <v>609562</v>
      </c>
      <c r="B2457" s="6">
        <v>9</v>
      </c>
      <c r="C2457" s="112">
        <v>14</v>
      </c>
      <c r="D2457" s="7">
        <v>598</v>
      </c>
      <c r="E2457" s="112" t="s">
        <v>10140</v>
      </c>
      <c r="H2457" s="6">
        <f>IF('Раздел 2.1.2.2'!P37&gt;='Раздел 2.1.2.2'!BL37,0,1)</f>
        <v>0</v>
      </c>
    </row>
    <row r="2458" spans="1:8" x14ac:dyDescent="0.2">
      <c r="A2458" s="6">
        <f t="shared" si="35"/>
        <v>609562</v>
      </c>
      <c r="B2458" s="6">
        <v>9</v>
      </c>
      <c r="C2458" s="112">
        <v>14</v>
      </c>
      <c r="D2458" s="7">
        <v>599</v>
      </c>
      <c r="E2458" s="112" t="s">
        <v>10141</v>
      </c>
      <c r="H2458" s="6">
        <f>IF('Раздел 2.1.2.2'!P38&gt;='Раздел 2.1.2.2'!BL38,0,1)</f>
        <v>0</v>
      </c>
    </row>
    <row r="2459" spans="1:8" x14ac:dyDescent="0.2">
      <c r="A2459" s="6">
        <f t="shared" si="35"/>
        <v>609562</v>
      </c>
      <c r="B2459" s="6">
        <v>9</v>
      </c>
      <c r="C2459" s="112">
        <v>14</v>
      </c>
      <c r="D2459" s="7">
        <v>600</v>
      </c>
      <c r="E2459" s="112" t="s">
        <v>11441</v>
      </c>
      <c r="H2459" s="6">
        <f>IF('Раздел 2.1.2.2'!P39&gt;='Раздел 2.1.2.2'!BL39,0,1)</f>
        <v>0</v>
      </c>
    </row>
    <row r="2460" spans="1:8" x14ac:dyDescent="0.2">
      <c r="A2460" s="6">
        <f t="shared" si="35"/>
        <v>609562</v>
      </c>
      <c r="B2460" s="6">
        <v>9</v>
      </c>
      <c r="C2460" s="112">
        <v>14</v>
      </c>
      <c r="D2460" s="7">
        <v>601</v>
      </c>
      <c r="E2460" s="112" t="s">
        <v>11442</v>
      </c>
      <c r="H2460" s="6">
        <f>IF('Раздел 2.1.2.2'!P40&gt;='Раздел 2.1.2.2'!BL40,0,1)</f>
        <v>0</v>
      </c>
    </row>
    <row r="2461" spans="1:8" x14ac:dyDescent="0.2">
      <c r="A2461" s="6">
        <f t="shared" si="35"/>
        <v>609562</v>
      </c>
      <c r="B2461" s="6">
        <v>9</v>
      </c>
      <c r="C2461" s="112">
        <v>14</v>
      </c>
      <c r="D2461" s="7">
        <v>602</v>
      </c>
      <c r="E2461" s="112" t="s">
        <v>11443</v>
      </c>
      <c r="H2461" s="6">
        <f>IF('Раздел 2.1.2.2'!P41&gt;='Раздел 2.1.2.2'!BL41,0,1)</f>
        <v>0</v>
      </c>
    </row>
    <row r="2462" spans="1:8" x14ac:dyDescent="0.2">
      <c r="A2462" s="6">
        <f t="shared" si="35"/>
        <v>609562</v>
      </c>
      <c r="B2462" s="6">
        <v>9</v>
      </c>
      <c r="C2462" s="112">
        <v>14</v>
      </c>
      <c r="D2462" s="7">
        <v>603</v>
      </c>
      <c r="E2462" s="112" t="s">
        <v>10553</v>
      </c>
      <c r="H2462" s="6">
        <f>IF('Раздел 2.1.2.2'!P42&gt;='Раздел 2.1.2.2'!BL42,0,1)</f>
        <v>0</v>
      </c>
    </row>
    <row r="2463" spans="1:8" x14ac:dyDescent="0.2">
      <c r="A2463" s="6">
        <f t="shared" si="35"/>
        <v>609562</v>
      </c>
      <c r="B2463" s="6">
        <v>9</v>
      </c>
      <c r="C2463" s="112">
        <v>14</v>
      </c>
      <c r="D2463" s="7">
        <v>604</v>
      </c>
      <c r="E2463" s="112" t="s">
        <v>10554</v>
      </c>
      <c r="H2463" s="6">
        <f>IF('Раздел 2.1.2.2'!P43&gt;='Раздел 2.1.2.2'!BL43,0,1)</f>
        <v>0</v>
      </c>
    </row>
    <row r="2464" spans="1:8" x14ac:dyDescent="0.2">
      <c r="A2464" s="6">
        <f t="shared" si="35"/>
        <v>609562</v>
      </c>
      <c r="B2464" s="6">
        <v>9</v>
      </c>
      <c r="C2464" s="112">
        <v>14</v>
      </c>
      <c r="D2464" s="7">
        <v>605</v>
      </c>
      <c r="E2464" s="112" t="s">
        <v>10555</v>
      </c>
      <c r="H2464" s="6">
        <f>IF('Раздел 2.1.2.2'!P44&gt;='Раздел 2.1.2.2'!BL44,0,1)</f>
        <v>0</v>
      </c>
    </row>
    <row r="2465" spans="1:8" x14ac:dyDescent="0.2">
      <c r="A2465" s="6">
        <f t="shared" si="35"/>
        <v>609562</v>
      </c>
      <c r="B2465" s="6">
        <v>9</v>
      </c>
      <c r="C2465" s="112">
        <v>14</v>
      </c>
      <c r="D2465" s="7">
        <v>606</v>
      </c>
      <c r="E2465" s="112" t="s">
        <v>10556</v>
      </c>
      <c r="H2465" s="6">
        <f>IF('Раздел 2.1.2.2'!P45&gt;='Раздел 2.1.2.2'!BL45,0,1)</f>
        <v>0</v>
      </c>
    </row>
    <row r="2466" spans="1:8" x14ac:dyDescent="0.2">
      <c r="A2466" s="6">
        <f t="shared" si="35"/>
        <v>609562</v>
      </c>
      <c r="B2466" s="6">
        <v>9</v>
      </c>
      <c r="C2466" s="112">
        <v>14</v>
      </c>
      <c r="D2466" s="7">
        <v>607</v>
      </c>
      <c r="E2466" s="112" t="s">
        <v>9544</v>
      </c>
      <c r="H2466" s="6">
        <f>IF('Раздел 2.1.2.2'!P46&gt;='Раздел 2.1.2.2'!BL46,0,1)</f>
        <v>0</v>
      </c>
    </row>
    <row r="2467" spans="1:8" x14ac:dyDescent="0.2">
      <c r="A2467" s="6">
        <f t="shared" si="35"/>
        <v>609562</v>
      </c>
      <c r="B2467" s="6">
        <v>9</v>
      </c>
      <c r="C2467" s="112">
        <v>14</v>
      </c>
      <c r="D2467" s="7">
        <v>608</v>
      </c>
      <c r="E2467" s="112" t="s">
        <v>11942</v>
      </c>
      <c r="H2467" s="6">
        <f>IF('Раздел 2.1.2.2'!P47&gt;='Раздел 2.1.2.2'!BL47,0,1)</f>
        <v>0</v>
      </c>
    </row>
    <row r="2468" spans="1:8" x14ac:dyDescent="0.2">
      <c r="A2468" s="6">
        <f t="shared" si="35"/>
        <v>609562</v>
      </c>
      <c r="B2468" s="6">
        <v>9</v>
      </c>
      <c r="C2468" s="112">
        <v>14</v>
      </c>
      <c r="D2468" s="7">
        <v>609</v>
      </c>
      <c r="E2468" s="112" t="s">
        <v>10557</v>
      </c>
      <c r="H2468" s="6">
        <f>IF('Раздел 2.1.2.2'!P48&gt;='Раздел 2.1.2.2'!BL48,0,1)</f>
        <v>0</v>
      </c>
    </row>
    <row r="2469" spans="1:8" x14ac:dyDescent="0.2">
      <c r="A2469" s="6">
        <f t="shared" si="35"/>
        <v>609562</v>
      </c>
      <c r="B2469" s="6">
        <v>9</v>
      </c>
      <c r="C2469" s="112">
        <v>14</v>
      </c>
      <c r="D2469" s="7">
        <v>610</v>
      </c>
      <c r="E2469" s="112" t="s">
        <v>10558</v>
      </c>
      <c r="H2469" s="6">
        <f>IF('Раздел 2.1.2.2'!P49&gt;='Раздел 2.1.2.2'!BL49,0,1)</f>
        <v>0</v>
      </c>
    </row>
    <row r="2470" spans="1:8" x14ac:dyDescent="0.2">
      <c r="A2470" s="6">
        <f t="shared" si="35"/>
        <v>609562</v>
      </c>
      <c r="B2470" s="6">
        <v>9</v>
      </c>
      <c r="C2470" s="112">
        <v>14</v>
      </c>
      <c r="D2470" s="7">
        <v>611</v>
      </c>
      <c r="E2470" s="112" t="s">
        <v>10559</v>
      </c>
      <c r="H2470" s="6">
        <f>IF('Раздел 2.1.2.2'!P50&gt;='Раздел 2.1.2.2'!BL50,0,1)</f>
        <v>0</v>
      </c>
    </row>
    <row r="2471" spans="1:8" x14ac:dyDescent="0.2">
      <c r="A2471" s="6">
        <f t="shared" si="35"/>
        <v>609562</v>
      </c>
      <c r="B2471" s="6">
        <v>9</v>
      </c>
      <c r="C2471" s="112">
        <v>14</v>
      </c>
      <c r="D2471" s="7">
        <v>612</v>
      </c>
      <c r="E2471" s="112" t="s">
        <v>10560</v>
      </c>
      <c r="H2471" s="6">
        <f>IF('Раздел 2.1.2.2'!P51&gt;='Раздел 2.1.2.2'!BL51,0,1)</f>
        <v>0</v>
      </c>
    </row>
    <row r="2472" spans="1:8" x14ac:dyDescent="0.2">
      <c r="A2472" s="6">
        <f t="shared" si="35"/>
        <v>609562</v>
      </c>
      <c r="B2472" s="6">
        <v>9</v>
      </c>
      <c r="C2472" s="112">
        <v>14</v>
      </c>
      <c r="D2472" s="7">
        <v>613</v>
      </c>
      <c r="E2472" s="112" t="s">
        <v>9029</v>
      </c>
      <c r="H2472" s="6">
        <f>IF('Раздел 2.1.2.2'!P52&gt;='Раздел 2.1.2.2'!BL52,0,1)</f>
        <v>0</v>
      </c>
    </row>
    <row r="2473" spans="1:8" x14ac:dyDescent="0.2">
      <c r="A2473" s="6">
        <f t="shared" si="35"/>
        <v>609562</v>
      </c>
      <c r="B2473" s="6">
        <v>9</v>
      </c>
      <c r="C2473" s="113">
        <v>14</v>
      </c>
      <c r="D2473" s="7">
        <v>614</v>
      </c>
      <c r="E2473" s="113" t="s">
        <v>9030</v>
      </c>
      <c r="F2473" s="109"/>
      <c r="G2473" s="109"/>
      <c r="H2473" s="109">
        <f>IF('Раздел 2.1.2.2'!P53&gt;='Раздел 2.1.2.2'!BL53,0,1)</f>
        <v>0</v>
      </c>
    </row>
    <row r="2474" spans="1:8" x14ac:dyDescent="0.2">
      <c r="A2474" s="6">
        <f t="shared" si="35"/>
        <v>609562</v>
      </c>
      <c r="B2474" s="6">
        <v>9</v>
      </c>
      <c r="C2474" s="112">
        <v>15</v>
      </c>
      <c r="D2474" s="7">
        <v>615</v>
      </c>
      <c r="E2474" s="112" t="s">
        <v>9031</v>
      </c>
      <c r="H2474" s="6">
        <f>IF('Раздел 2.1.2.2'!P21&gt;='Раздел 2.1.2.2'!BM21,0,1)</f>
        <v>0</v>
      </c>
    </row>
    <row r="2475" spans="1:8" x14ac:dyDescent="0.2">
      <c r="A2475" s="6">
        <f t="shared" si="35"/>
        <v>609562</v>
      </c>
      <c r="B2475" s="6">
        <v>9</v>
      </c>
      <c r="C2475" s="112">
        <v>15</v>
      </c>
      <c r="D2475" s="7">
        <v>616</v>
      </c>
      <c r="E2475" s="112" t="s">
        <v>9032</v>
      </c>
      <c r="H2475" s="6">
        <f>IF('Раздел 2.1.2.2'!P22&gt;='Раздел 2.1.2.2'!BM22,0,1)</f>
        <v>0</v>
      </c>
    </row>
    <row r="2476" spans="1:8" x14ac:dyDescent="0.2">
      <c r="A2476" s="6">
        <f t="shared" si="35"/>
        <v>609562</v>
      </c>
      <c r="B2476" s="6">
        <v>9</v>
      </c>
      <c r="C2476" s="112">
        <v>15</v>
      </c>
      <c r="D2476" s="7">
        <v>617</v>
      </c>
      <c r="E2476" s="112" t="s">
        <v>9033</v>
      </c>
      <c r="H2476" s="6">
        <f>IF('Раздел 2.1.2.2'!P23&gt;='Раздел 2.1.2.2'!BM23,0,1)</f>
        <v>0</v>
      </c>
    </row>
    <row r="2477" spans="1:8" x14ac:dyDescent="0.2">
      <c r="A2477" s="6">
        <f t="shared" si="35"/>
        <v>609562</v>
      </c>
      <c r="B2477" s="6">
        <v>9</v>
      </c>
      <c r="C2477" s="112">
        <v>15</v>
      </c>
      <c r="D2477" s="7">
        <v>618</v>
      </c>
      <c r="E2477" s="112" t="s">
        <v>9034</v>
      </c>
      <c r="H2477" s="6">
        <f>IF('Раздел 2.1.2.2'!P24&gt;='Раздел 2.1.2.2'!BM24,0,1)</f>
        <v>0</v>
      </c>
    </row>
    <row r="2478" spans="1:8" x14ac:dyDescent="0.2">
      <c r="A2478" s="6">
        <f t="shared" si="35"/>
        <v>609562</v>
      </c>
      <c r="B2478" s="6">
        <v>9</v>
      </c>
      <c r="C2478" s="112">
        <v>15</v>
      </c>
      <c r="D2478" s="7">
        <v>619</v>
      </c>
      <c r="E2478" s="112" t="s">
        <v>9943</v>
      </c>
      <c r="H2478" s="6">
        <f>IF('Раздел 2.1.2.2'!P25&gt;='Раздел 2.1.2.2'!BM25,0,1)</f>
        <v>0</v>
      </c>
    </row>
    <row r="2479" spans="1:8" x14ac:dyDescent="0.2">
      <c r="A2479" s="6">
        <f t="shared" si="35"/>
        <v>609562</v>
      </c>
      <c r="B2479" s="6">
        <v>9</v>
      </c>
      <c r="C2479" s="112">
        <v>15</v>
      </c>
      <c r="D2479" s="7">
        <v>620</v>
      </c>
      <c r="E2479" s="112" t="s">
        <v>9944</v>
      </c>
      <c r="H2479" s="6">
        <f>IF('Раздел 2.1.2.2'!P26&gt;='Раздел 2.1.2.2'!BM26,0,1)</f>
        <v>0</v>
      </c>
    </row>
    <row r="2480" spans="1:8" x14ac:dyDescent="0.2">
      <c r="A2480" s="6">
        <f t="shared" si="35"/>
        <v>609562</v>
      </c>
      <c r="B2480" s="6">
        <v>9</v>
      </c>
      <c r="C2480" s="112">
        <v>15</v>
      </c>
      <c r="D2480" s="7">
        <v>621</v>
      </c>
      <c r="E2480" s="112" t="s">
        <v>9945</v>
      </c>
      <c r="H2480" s="6">
        <f>IF('Раздел 2.1.2.2'!P27&gt;='Раздел 2.1.2.2'!BM27,0,1)</f>
        <v>0</v>
      </c>
    </row>
    <row r="2481" spans="1:8" x14ac:dyDescent="0.2">
      <c r="A2481" s="6">
        <f t="shared" si="35"/>
        <v>609562</v>
      </c>
      <c r="B2481" s="6">
        <v>9</v>
      </c>
      <c r="C2481" s="112">
        <v>15</v>
      </c>
      <c r="D2481" s="7">
        <v>622</v>
      </c>
      <c r="E2481" s="112" t="s">
        <v>9946</v>
      </c>
      <c r="H2481" s="6">
        <f>IF('Раздел 2.1.2.2'!P28&gt;='Раздел 2.1.2.2'!BM28,0,1)</f>
        <v>0</v>
      </c>
    </row>
    <row r="2482" spans="1:8" x14ac:dyDescent="0.2">
      <c r="A2482" s="6">
        <f t="shared" si="35"/>
        <v>609562</v>
      </c>
      <c r="B2482" s="6">
        <v>9</v>
      </c>
      <c r="C2482" s="112">
        <v>15</v>
      </c>
      <c r="D2482" s="7">
        <v>623</v>
      </c>
      <c r="E2482" s="112" t="s">
        <v>9947</v>
      </c>
      <c r="H2482" s="6">
        <f>IF('Раздел 2.1.2.2'!P29&gt;='Раздел 2.1.2.2'!BM29,0,1)</f>
        <v>0</v>
      </c>
    </row>
    <row r="2483" spans="1:8" x14ac:dyDescent="0.2">
      <c r="A2483" s="6">
        <f t="shared" si="35"/>
        <v>609562</v>
      </c>
      <c r="B2483" s="6">
        <v>9</v>
      </c>
      <c r="C2483" s="112">
        <v>15</v>
      </c>
      <c r="D2483" s="7">
        <v>624</v>
      </c>
      <c r="E2483" s="112" t="s">
        <v>9948</v>
      </c>
      <c r="H2483" s="6">
        <f>IF('Раздел 2.1.2.2'!P30&gt;='Раздел 2.1.2.2'!BM30,0,1)</f>
        <v>0</v>
      </c>
    </row>
    <row r="2484" spans="1:8" x14ac:dyDescent="0.2">
      <c r="A2484" s="6">
        <f t="shared" si="35"/>
        <v>609562</v>
      </c>
      <c r="B2484" s="6">
        <v>9</v>
      </c>
      <c r="C2484" s="112">
        <v>15</v>
      </c>
      <c r="D2484" s="7">
        <v>625</v>
      </c>
      <c r="E2484" s="112" t="s">
        <v>9949</v>
      </c>
      <c r="H2484" s="6">
        <f>IF('Раздел 2.1.2.2'!P31&gt;='Раздел 2.1.2.2'!BM31,0,1)</f>
        <v>0</v>
      </c>
    </row>
    <row r="2485" spans="1:8" x14ac:dyDescent="0.2">
      <c r="A2485" s="6">
        <f t="shared" si="35"/>
        <v>609562</v>
      </c>
      <c r="B2485" s="6">
        <v>9</v>
      </c>
      <c r="C2485" s="112">
        <v>15</v>
      </c>
      <c r="D2485" s="7">
        <v>626</v>
      </c>
      <c r="E2485" s="112" t="s">
        <v>9950</v>
      </c>
      <c r="H2485" s="6">
        <f>IF('Раздел 2.1.2.2'!P32&gt;='Раздел 2.1.2.2'!BM32,0,1)</f>
        <v>0</v>
      </c>
    </row>
    <row r="2486" spans="1:8" x14ac:dyDescent="0.2">
      <c r="A2486" s="6">
        <f t="shared" si="35"/>
        <v>609562</v>
      </c>
      <c r="B2486" s="6">
        <v>9</v>
      </c>
      <c r="C2486" s="112">
        <v>15</v>
      </c>
      <c r="D2486" s="7">
        <v>627</v>
      </c>
      <c r="E2486" s="112" t="s">
        <v>9951</v>
      </c>
      <c r="H2486" s="6">
        <f>IF('Раздел 2.1.2.2'!P33&gt;='Раздел 2.1.2.2'!BM33,0,1)</f>
        <v>0</v>
      </c>
    </row>
    <row r="2487" spans="1:8" x14ac:dyDescent="0.2">
      <c r="A2487" s="6">
        <f t="shared" si="35"/>
        <v>609562</v>
      </c>
      <c r="B2487" s="6">
        <v>9</v>
      </c>
      <c r="C2487" s="112">
        <v>15</v>
      </c>
      <c r="D2487" s="7">
        <v>628</v>
      </c>
      <c r="E2487" s="112" t="s">
        <v>9952</v>
      </c>
      <c r="H2487" s="6">
        <f>IF('Раздел 2.1.2.2'!P34&gt;='Раздел 2.1.2.2'!BM34,0,1)</f>
        <v>0</v>
      </c>
    </row>
    <row r="2488" spans="1:8" x14ac:dyDescent="0.2">
      <c r="A2488" s="6">
        <f t="shared" si="35"/>
        <v>609562</v>
      </c>
      <c r="B2488" s="6">
        <v>9</v>
      </c>
      <c r="C2488" s="112">
        <v>15</v>
      </c>
      <c r="D2488" s="7">
        <v>629</v>
      </c>
      <c r="E2488" s="112" t="s">
        <v>9045</v>
      </c>
      <c r="H2488" s="6">
        <f>IF('Раздел 2.1.2.2'!P35&gt;='Раздел 2.1.2.2'!BM35,0,1)</f>
        <v>0</v>
      </c>
    </row>
    <row r="2489" spans="1:8" x14ac:dyDescent="0.2">
      <c r="A2489" s="6">
        <f t="shared" si="35"/>
        <v>609562</v>
      </c>
      <c r="B2489" s="6">
        <v>9</v>
      </c>
      <c r="C2489" s="112">
        <v>15</v>
      </c>
      <c r="D2489" s="7">
        <v>630</v>
      </c>
      <c r="E2489" s="112" t="s">
        <v>9046</v>
      </c>
      <c r="H2489" s="6">
        <f>IF('Раздел 2.1.2.2'!P36&gt;='Раздел 2.1.2.2'!BM36,0,1)</f>
        <v>0</v>
      </c>
    </row>
    <row r="2490" spans="1:8" x14ac:dyDescent="0.2">
      <c r="A2490" s="6">
        <f t="shared" si="35"/>
        <v>609562</v>
      </c>
      <c r="B2490" s="6">
        <v>9</v>
      </c>
      <c r="C2490" s="112">
        <v>15</v>
      </c>
      <c r="D2490" s="7">
        <v>631</v>
      </c>
      <c r="E2490" s="112" t="s">
        <v>9966</v>
      </c>
      <c r="H2490" s="6">
        <f>IF('Раздел 2.1.2.2'!P37&gt;='Раздел 2.1.2.2'!BM37,0,1)</f>
        <v>0</v>
      </c>
    </row>
    <row r="2491" spans="1:8" x14ac:dyDescent="0.2">
      <c r="A2491" s="6">
        <f t="shared" si="35"/>
        <v>609562</v>
      </c>
      <c r="B2491" s="6">
        <v>9</v>
      </c>
      <c r="C2491" s="112">
        <v>15</v>
      </c>
      <c r="D2491" s="7">
        <v>632</v>
      </c>
      <c r="E2491" s="112" t="s">
        <v>9967</v>
      </c>
      <c r="H2491" s="6">
        <f>IF('Раздел 2.1.2.2'!P38&gt;='Раздел 2.1.2.2'!BM38,0,1)</f>
        <v>0</v>
      </c>
    </row>
    <row r="2492" spans="1:8" x14ac:dyDescent="0.2">
      <c r="A2492" s="6">
        <f t="shared" si="35"/>
        <v>609562</v>
      </c>
      <c r="B2492" s="6">
        <v>9</v>
      </c>
      <c r="C2492" s="112">
        <v>15</v>
      </c>
      <c r="D2492" s="7">
        <v>633</v>
      </c>
      <c r="E2492" s="112" t="s">
        <v>9968</v>
      </c>
      <c r="H2492" s="6">
        <f>IF('Раздел 2.1.2.2'!P39&gt;='Раздел 2.1.2.2'!BM39,0,1)</f>
        <v>0</v>
      </c>
    </row>
    <row r="2493" spans="1:8" x14ac:dyDescent="0.2">
      <c r="A2493" s="6">
        <f t="shared" si="35"/>
        <v>609562</v>
      </c>
      <c r="B2493" s="6">
        <v>9</v>
      </c>
      <c r="C2493" s="112">
        <v>15</v>
      </c>
      <c r="D2493" s="7">
        <v>634</v>
      </c>
      <c r="E2493" s="112" t="s">
        <v>9969</v>
      </c>
      <c r="H2493" s="6">
        <f>IF('Раздел 2.1.2.2'!P40&gt;='Раздел 2.1.2.2'!BM40,0,1)</f>
        <v>0</v>
      </c>
    </row>
    <row r="2494" spans="1:8" x14ac:dyDescent="0.2">
      <c r="A2494" s="6">
        <f t="shared" ref="A2494:A2557" si="36">P_3</f>
        <v>609562</v>
      </c>
      <c r="B2494" s="6">
        <v>9</v>
      </c>
      <c r="C2494" s="112">
        <v>15</v>
      </c>
      <c r="D2494" s="7">
        <v>635</v>
      </c>
      <c r="E2494" s="112" t="s">
        <v>9970</v>
      </c>
      <c r="H2494" s="6">
        <f>IF('Раздел 2.1.2.2'!P41&gt;='Раздел 2.1.2.2'!BM41,0,1)</f>
        <v>0</v>
      </c>
    </row>
    <row r="2495" spans="1:8" x14ac:dyDescent="0.2">
      <c r="A2495" s="6">
        <f t="shared" si="36"/>
        <v>609562</v>
      </c>
      <c r="B2495" s="6">
        <v>9</v>
      </c>
      <c r="C2495" s="112">
        <v>15</v>
      </c>
      <c r="D2495" s="7">
        <v>636</v>
      </c>
      <c r="E2495" s="112" t="s">
        <v>9971</v>
      </c>
      <c r="H2495" s="6">
        <f>IF('Раздел 2.1.2.2'!P42&gt;='Раздел 2.1.2.2'!BM42,0,1)</f>
        <v>0</v>
      </c>
    </row>
    <row r="2496" spans="1:8" x14ac:dyDescent="0.2">
      <c r="A2496" s="6">
        <f t="shared" si="36"/>
        <v>609562</v>
      </c>
      <c r="B2496" s="6">
        <v>9</v>
      </c>
      <c r="C2496" s="112">
        <v>15</v>
      </c>
      <c r="D2496" s="7">
        <v>637</v>
      </c>
      <c r="E2496" s="112" t="s">
        <v>9972</v>
      </c>
      <c r="H2496" s="6">
        <f>IF('Раздел 2.1.2.2'!P43&gt;='Раздел 2.1.2.2'!BM43,0,1)</f>
        <v>0</v>
      </c>
    </row>
    <row r="2497" spans="1:8" x14ac:dyDescent="0.2">
      <c r="A2497" s="6">
        <f t="shared" si="36"/>
        <v>609562</v>
      </c>
      <c r="B2497" s="6">
        <v>9</v>
      </c>
      <c r="C2497" s="112">
        <v>15</v>
      </c>
      <c r="D2497" s="7">
        <v>638</v>
      </c>
      <c r="E2497" s="112" t="s">
        <v>9973</v>
      </c>
      <c r="H2497" s="6">
        <f>IF('Раздел 2.1.2.2'!P44&gt;='Раздел 2.1.2.2'!BM44,0,1)</f>
        <v>0</v>
      </c>
    </row>
    <row r="2498" spans="1:8" x14ac:dyDescent="0.2">
      <c r="A2498" s="6">
        <f t="shared" si="36"/>
        <v>609562</v>
      </c>
      <c r="B2498" s="6">
        <v>9</v>
      </c>
      <c r="C2498" s="112">
        <v>15</v>
      </c>
      <c r="D2498" s="7">
        <v>639</v>
      </c>
      <c r="E2498" s="112" t="s">
        <v>9974</v>
      </c>
      <c r="H2498" s="6">
        <f>IF('Раздел 2.1.2.2'!P45&gt;='Раздел 2.1.2.2'!BM45,0,1)</f>
        <v>0</v>
      </c>
    </row>
    <row r="2499" spans="1:8" x14ac:dyDescent="0.2">
      <c r="A2499" s="6">
        <f t="shared" si="36"/>
        <v>609562</v>
      </c>
      <c r="B2499" s="6">
        <v>9</v>
      </c>
      <c r="C2499" s="112">
        <v>15</v>
      </c>
      <c r="D2499" s="7">
        <v>640</v>
      </c>
      <c r="E2499" s="112" t="s">
        <v>10561</v>
      </c>
      <c r="H2499" s="6">
        <f>IF('Раздел 2.1.2.2'!P46&gt;='Раздел 2.1.2.2'!BM46,0,1)</f>
        <v>0</v>
      </c>
    </row>
    <row r="2500" spans="1:8" x14ac:dyDescent="0.2">
      <c r="A2500" s="6">
        <f t="shared" si="36"/>
        <v>609562</v>
      </c>
      <c r="B2500" s="6">
        <v>9</v>
      </c>
      <c r="C2500" s="112">
        <v>15</v>
      </c>
      <c r="D2500" s="7">
        <v>641</v>
      </c>
      <c r="E2500" s="112" t="s">
        <v>10562</v>
      </c>
      <c r="H2500" s="6">
        <f>IF('Раздел 2.1.2.2'!P47&gt;='Раздел 2.1.2.2'!BM47,0,1)</f>
        <v>0</v>
      </c>
    </row>
    <row r="2501" spans="1:8" x14ac:dyDescent="0.2">
      <c r="A2501" s="6">
        <f t="shared" si="36"/>
        <v>609562</v>
      </c>
      <c r="B2501" s="6">
        <v>9</v>
      </c>
      <c r="C2501" s="112">
        <v>15</v>
      </c>
      <c r="D2501" s="7">
        <v>642</v>
      </c>
      <c r="E2501" s="112" t="s">
        <v>10563</v>
      </c>
      <c r="H2501" s="6">
        <f>IF('Раздел 2.1.2.2'!P48&gt;='Раздел 2.1.2.2'!BM48,0,1)</f>
        <v>0</v>
      </c>
    </row>
    <row r="2502" spans="1:8" x14ac:dyDescent="0.2">
      <c r="A2502" s="6">
        <f t="shared" si="36"/>
        <v>609562</v>
      </c>
      <c r="B2502" s="6">
        <v>9</v>
      </c>
      <c r="C2502" s="112">
        <v>15</v>
      </c>
      <c r="D2502" s="7">
        <v>643</v>
      </c>
      <c r="E2502" s="112" t="s">
        <v>9546</v>
      </c>
      <c r="H2502" s="6">
        <f>IF('Раздел 2.1.2.2'!P49&gt;='Раздел 2.1.2.2'!BM49,0,1)</f>
        <v>0</v>
      </c>
    </row>
    <row r="2503" spans="1:8" x14ac:dyDescent="0.2">
      <c r="A2503" s="6">
        <f t="shared" si="36"/>
        <v>609562</v>
      </c>
      <c r="B2503" s="6">
        <v>9</v>
      </c>
      <c r="C2503" s="112">
        <v>15</v>
      </c>
      <c r="D2503" s="7">
        <v>644</v>
      </c>
      <c r="E2503" s="112" t="s">
        <v>9547</v>
      </c>
      <c r="H2503" s="6">
        <f>IF('Раздел 2.1.2.2'!P50&gt;='Раздел 2.1.2.2'!BM50,0,1)</f>
        <v>0</v>
      </c>
    </row>
    <row r="2504" spans="1:8" x14ac:dyDescent="0.2">
      <c r="A2504" s="6">
        <f t="shared" si="36"/>
        <v>609562</v>
      </c>
      <c r="B2504" s="6">
        <v>9</v>
      </c>
      <c r="C2504" s="112">
        <v>15</v>
      </c>
      <c r="D2504" s="7">
        <v>645</v>
      </c>
      <c r="E2504" s="112" t="s">
        <v>9548</v>
      </c>
      <c r="H2504" s="6">
        <f>IF('Раздел 2.1.2.2'!P51&gt;='Раздел 2.1.2.2'!BM51,0,1)</f>
        <v>0</v>
      </c>
    </row>
    <row r="2505" spans="1:8" x14ac:dyDescent="0.2">
      <c r="A2505" s="6">
        <f t="shared" si="36"/>
        <v>609562</v>
      </c>
      <c r="B2505" s="6">
        <v>9</v>
      </c>
      <c r="C2505" s="112">
        <v>15</v>
      </c>
      <c r="D2505" s="7">
        <v>646</v>
      </c>
      <c r="E2505" s="112" t="s">
        <v>9549</v>
      </c>
      <c r="H2505" s="6">
        <f>IF('Раздел 2.1.2.2'!P52&gt;='Раздел 2.1.2.2'!BM52,0,1)</f>
        <v>0</v>
      </c>
    </row>
    <row r="2506" spans="1:8" x14ac:dyDescent="0.2">
      <c r="A2506" s="6">
        <f t="shared" si="36"/>
        <v>609562</v>
      </c>
      <c r="B2506" s="6">
        <v>9</v>
      </c>
      <c r="C2506" s="113">
        <v>15</v>
      </c>
      <c r="D2506" s="7">
        <v>647</v>
      </c>
      <c r="E2506" s="113" t="s">
        <v>9550</v>
      </c>
      <c r="F2506" s="109"/>
      <c r="G2506" s="109"/>
      <c r="H2506" s="109">
        <f>IF('Раздел 2.1.2.2'!P53&gt;='Раздел 2.1.2.2'!BM53,0,1)</f>
        <v>0</v>
      </c>
    </row>
    <row r="2507" spans="1:8" x14ac:dyDescent="0.2">
      <c r="A2507" s="6">
        <f t="shared" si="36"/>
        <v>609562</v>
      </c>
      <c r="B2507" s="6">
        <v>9</v>
      </c>
      <c r="C2507" s="112">
        <v>16</v>
      </c>
      <c r="D2507" s="7">
        <v>648</v>
      </c>
      <c r="E2507" s="112" t="s">
        <v>9551</v>
      </c>
      <c r="H2507" s="6">
        <f>IF('Раздел 2.1.2.2'!BI21&gt;='Раздел 2.1.2.2'!BJ21,0,1)</f>
        <v>0</v>
      </c>
    </row>
    <row r="2508" spans="1:8" x14ac:dyDescent="0.2">
      <c r="A2508" s="6">
        <f t="shared" si="36"/>
        <v>609562</v>
      </c>
      <c r="B2508" s="6">
        <v>9</v>
      </c>
      <c r="C2508" s="112">
        <v>16</v>
      </c>
      <c r="D2508" s="7">
        <v>649</v>
      </c>
      <c r="E2508" s="112" t="s">
        <v>9552</v>
      </c>
      <c r="H2508" s="6">
        <f>IF('Раздел 2.1.2.2'!BI22&gt;='Раздел 2.1.2.2'!BJ22,0,1)</f>
        <v>0</v>
      </c>
    </row>
    <row r="2509" spans="1:8" x14ac:dyDescent="0.2">
      <c r="A2509" s="6">
        <f t="shared" si="36"/>
        <v>609562</v>
      </c>
      <c r="B2509" s="6">
        <v>9</v>
      </c>
      <c r="C2509" s="112">
        <v>16</v>
      </c>
      <c r="D2509" s="7">
        <v>650</v>
      </c>
      <c r="E2509" s="112" t="s">
        <v>9553</v>
      </c>
      <c r="H2509" s="6">
        <f>IF('Раздел 2.1.2.2'!BI23&gt;='Раздел 2.1.2.2'!BJ23,0,1)</f>
        <v>0</v>
      </c>
    </row>
    <row r="2510" spans="1:8" x14ac:dyDescent="0.2">
      <c r="A2510" s="6">
        <f t="shared" si="36"/>
        <v>609562</v>
      </c>
      <c r="B2510" s="6">
        <v>9</v>
      </c>
      <c r="C2510" s="112">
        <v>16</v>
      </c>
      <c r="D2510" s="7">
        <v>651</v>
      </c>
      <c r="E2510" s="112" t="s">
        <v>11472</v>
      </c>
      <c r="H2510" s="6">
        <f>IF('Раздел 2.1.2.2'!BI24&gt;='Раздел 2.1.2.2'!BJ24,0,1)</f>
        <v>0</v>
      </c>
    </row>
    <row r="2511" spans="1:8" x14ac:dyDescent="0.2">
      <c r="A2511" s="6">
        <f t="shared" si="36"/>
        <v>609562</v>
      </c>
      <c r="B2511" s="6">
        <v>9</v>
      </c>
      <c r="C2511" s="112">
        <v>16</v>
      </c>
      <c r="D2511" s="7">
        <v>652</v>
      </c>
      <c r="E2511" s="112" t="s">
        <v>11473</v>
      </c>
      <c r="H2511" s="6">
        <f>IF('Раздел 2.1.2.2'!BI25&gt;='Раздел 2.1.2.2'!BJ25,0,1)</f>
        <v>0</v>
      </c>
    </row>
    <row r="2512" spans="1:8" x14ac:dyDescent="0.2">
      <c r="A2512" s="6">
        <f t="shared" si="36"/>
        <v>609562</v>
      </c>
      <c r="B2512" s="6">
        <v>9</v>
      </c>
      <c r="C2512" s="112">
        <v>16</v>
      </c>
      <c r="D2512" s="7">
        <v>653</v>
      </c>
      <c r="E2512" s="112" t="s">
        <v>11474</v>
      </c>
      <c r="H2512" s="6">
        <f>IF('Раздел 2.1.2.2'!BI26&gt;='Раздел 2.1.2.2'!BJ26,0,1)</f>
        <v>0</v>
      </c>
    </row>
    <row r="2513" spans="1:8" x14ac:dyDescent="0.2">
      <c r="A2513" s="6">
        <f t="shared" si="36"/>
        <v>609562</v>
      </c>
      <c r="B2513" s="6">
        <v>9</v>
      </c>
      <c r="C2513" s="112">
        <v>16</v>
      </c>
      <c r="D2513" s="7">
        <v>654</v>
      </c>
      <c r="E2513" s="112" t="s">
        <v>11475</v>
      </c>
      <c r="H2513" s="6">
        <f>IF('Раздел 2.1.2.2'!BI27&gt;='Раздел 2.1.2.2'!BJ27,0,1)</f>
        <v>0</v>
      </c>
    </row>
    <row r="2514" spans="1:8" x14ac:dyDescent="0.2">
      <c r="A2514" s="6">
        <f t="shared" si="36"/>
        <v>609562</v>
      </c>
      <c r="B2514" s="6">
        <v>9</v>
      </c>
      <c r="C2514" s="112">
        <v>16</v>
      </c>
      <c r="D2514" s="7">
        <v>655</v>
      </c>
      <c r="E2514" s="112" t="s">
        <v>11476</v>
      </c>
      <c r="H2514" s="6">
        <f>IF('Раздел 2.1.2.2'!BI28&gt;='Раздел 2.1.2.2'!BJ28,0,1)</f>
        <v>0</v>
      </c>
    </row>
    <row r="2515" spans="1:8" x14ac:dyDescent="0.2">
      <c r="A2515" s="6">
        <f t="shared" si="36"/>
        <v>609562</v>
      </c>
      <c r="B2515" s="6">
        <v>9</v>
      </c>
      <c r="C2515" s="112">
        <v>16</v>
      </c>
      <c r="D2515" s="7">
        <v>656</v>
      </c>
      <c r="E2515" s="112" t="s">
        <v>11477</v>
      </c>
      <c r="H2515" s="6">
        <f>IF('Раздел 2.1.2.2'!BI29&gt;='Раздел 2.1.2.2'!BJ29,0,1)</f>
        <v>0</v>
      </c>
    </row>
    <row r="2516" spans="1:8" x14ac:dyDescent="0.2">
      <c r="A2516" s="6">
        <f t="shared" si="36"/>
        <v>609562</v>
      </c>
      <c r="B2516" s="6">
        <v>9</v>
      </c>
      <c r="C2516" s="112">
        <v>16</v>
      </c>
      <c r="D2516" s="7">
        <v>657</v>
      </c>
      <c r="E2516" s="112" t="s">
        <v>11478</v>
      </c>
      <c r="H2516" s="6">
        <f>IF('Раздел 2.1.2.2'!BI30&gt;='Раздел 2.1.2.2'!BJ30,0,1)</f>
        <v>0</v>
      </c>
    </row>
    <row r="2517" spans="1:8" x14ac:dyDescent="0.2">
      <c r="A2517" s="6">
        <f t="shared" si="36"/>
        <v>609562</v>
      </c>
      <c r="B2517" s="6">
        <v>9</v>
      </c>
      <c r="C2517" s="112">
        <v>16</v>
      </c>
      <c r="D2517" s="7">
        <v>658</v>
      </c>
      <c r="E2517" s="112" t="s">
        <v>11479</v>
      </c>
      <c r="H2517" s="6">
        <f>IF('Раздел 2.1.2.2'!BI31&gt;='Раздел 2.1.2.2'!BJ31,0,1)</f>
        <v>0</v>
      </c>
    </row>
    <row r="2518" spans="1:8" x14ac:dyDescent="0.2">
      <c r="A2518" s="6">
        <f t="shared" si="36"/>
        <v>609562</v>
      </c>
      <c r="B2518" s="6">
        <v>9</v>
      </c>
      <c r="C2518" s="112">
        <v>16</v>
      </c>
      <c r="D2518" s="7">
        <v>659</v>
      </c>
      <c r="E2518" s="112" t="s">
        <v>11480</v>
      </c>
      <c r="H2518" s="6">
        <f>IF('Раздел 2.1.2.2'!BI32&gt;='Раздел 2.1.2.2'!BJ32,0,1)</f>
        <v>0</v>
      </c>
    </row>
    <row r="2519" spans="1:8" x14ac:dyDescent="0.2">
      <c r="A2519" s="6">
        <f t="shared" si="36"/>
        <v>609562</v>
      </c>
      <c r="B2519" s="6">
        <v>9</v>
      </c>
      <c r="C2519" s="112">
        <v>16</v>
      </c>
      <c r="D2519" s="7">
        <v>660</v>
      </c>
      <c r="E2519" s="112" t="s">
        <v>11481</v>
      </c>
      <c r="H2519" s="6">
        <f>IF('Раздел 2.1.2.2'!BI33&gt;='Раздел 2.1.2.2'!BJ33,0,1)</f>
        <v>0</v>
      </c>
    </row>
    <row r="2520" spans="1:8" x14ac:dyDescent="0.2">
      <c r="A2520" s="6">
        <f t="shared" si="36"/>
        <v>609562</v>
      </c>
      <c r="B2520" s="6">
        <v>9</v>
      </c>
      <c r="C2520" s="112">
        <v>16</v>
      </c>
      <c r="D2520" s="7">
        <v>661</v>
      </c>
      <c r="E2520" s="112" t="s">
        <v>11482</v>
      </c>
      <c r="H2520" s="6">
        <f>IF('Раздел 2.1.2.2'!BI34&gt;='Раздел 2.1.2.2'!BJ34,0,1)</f>
        <v>0</v>
      </c>
    </row>
    <row r="2521" spans="1:8" x14ac:dyDescent="0.2">
      <c r="A2521" s="6">
        <f t="shared" si="36"/>
        <v>609562</v>
      </c>
      <c r="B2521" s="6">
        <v>9</v>
      </c>
      <c r="C2521" s="112">
        <v>16</v>
      </c>
      <c r="D2521" s="7">
        <v>662</v>
      </c>
      <c r="E2521" s="112" t="s">
        <v>11483</v>
      </c>
      <c r="H2521" s="6">
        <f>IF('Раздел 2.1.2.2'!BI35&gt;='Раздел 2.1.2.2'!BJ35,0,1)</f>
        <v>0</v>
      </c>
    </row>
    <row r="2522" spans="1:8" x14ac:dyDescent="0.2">
      <c r="A2522" s="6">
        <f t="shared" si="36"/>
        <v>609562</v>
      </c>
      <c r="B2522" s="6">
        <v>9</v>
      </c>
      <c r="C2522" s="112">
        <v>16</v>
      </c>
      <c r="D2522" s="7">
        <v>663</v>
      </c>
      <c r="E2522" s="112" t="s">
        <v>11484</v>
      </c>
      <c r="H2522" s="6">
        <f>IF('Раздел 2.1.2.2'!BI36&gt;='Раздел 2.1.2.2'!BJ36,0,1)</f>
        <v>0</v>
      </c>
    </row>
    <row r="2523" spans="1:8" x14ac:dyDescent="0.2">
      <c r="A2523" s="6">
        <f t="shared" si="36"/>
        <v>609562</v>
      </c>
      <c r="B2523" s="6">
        <v>9</v>
      </c>
      <c r="C2523" s="112">
        <v>16</v>
      </c>
      <c r="D2523" s="7">
        <v>664</v>
      </c>
      <c r="E2523" s="112" t="s">
        <v>11485</v>
      </c>
      <c r="H2523" s="6">
        <f>IF('Раздел 2.1.2.2'!BI37&gt;='Раздел 2.1.2.2'!BJ37,0,1)</f>
        <v>0</v>
      </c>
    </row>
    <row r="2524" spans="1:8" x14ac:dyDescent="0.2">
      <c r="A2524" s="6">
        <f t="shared" si="36"/>
        <v>609562</v>
      </c>
      <c r="B2524" s="6">
        <v>9</v>
      </c>
      <c r="C2524" s="112">
        <v>16</v>
      </c>
      <c r="D2524" s="7">
        <v>665</v>
      </c>
      <c r="E2524" s="112" t="s">
        <v>11486</v>
      </c>
      <c r="H2524" s="6">
        <f>IF('Раздел 2.1.2.2'!BI38&gt;='Раздел 2.1.2.2'!BJ38,0,1)</f>
        <v>0</v>
      </c>
    </row>
    <row r="2525" spans="1:8" x14ac:dyDescent="0.2">
      <c r="A2525" s="6">
        <f t="shared" si="36"/>
        <v>609562</v>
      </c>
      <c r="B2525" s="6">
        <v>9</v>
      </c>
      <c r="C2525" s="112">
        <v>16</v>
      </c>
      <c r="D2525" s="7">
        <v>666</v>
      </c>
      <c r="E2525" s="112" t="s">
        <v>11487</v>
      </c>
      <c r="H2525" s="6">
        <f>IF('Раздел 2.1.2.2'!BI39&gt;='Раздел 2.1.2.2'!BJ39,0,1)</f>
        <v>0</v>
      </c>
    </row>
    <row r="2526" spans="1:8" x14ac:dyDescent="0.2">
      <c r="A2526" s="6">
        <f t="shared" si="36"/>
        <v>609562</v>
      </c>
      <c r="B2526" s="6">
        <v>9</v>
      </c>
      <c r="C2526" s="112">
        <v>16</v>
      </c>
      <c r="D2526" s="7">
        <v>667</v>
      </c>
      <c r="E2526" s="112" t="s">
        <v>11488</v>
      </c>
      <c r="H2526" s="6">
        <f>IF('Раздел 2.1.2.2'!BI40&gt;='Раздел 2.1.2.2'!BJ40,0,1)</f>
        <v>0</v>
      </c>
    </row>
    <row r="2527" spans="1:8" x14ac:dyDescent="0.2">
      <c r="A2527" s="6">
        <f t="shared" si="36"/>
        <v>609562</v>
      </c>
      <c r="B2527" s="6">
        <v>9</v>
      </c>
      <c r="C2527" s="112">
        <v>16</v>
      </c>
      <c r="D2527" s="7">
        <v>668</v>
      </c>
      <c r="E2527" s="112" t="s">
        <v>11489</v>
      </c>
      <c r="H2527" s="6">
        <f>IF('Раздел 2.1.2.2'!BI41&gt;='Раздел 2.1.2.2'!BJ41,0,1)</f>
        <v>0</v>
      </c>
    </row>
    <row r="2528" spans="1:8" x14ac:dyDescent="0.2">
      <c r="A2528" s="6">
        <f t="shared" si="36"/>
        <v>609562</v>
      </c>
      <c r="B2528" s="6">
        <v>9</v>
      </c>
      <c r="C2528" s="112">
        <v>16</v>
      </c>
      <c r="D2528" s="7">
        <v>669</v>
      </c>
      <c r="E2528" s="112" t="s">
        <v>11490</v>
      </c>
      <c r="H2528" s="6">
        <f>IF('Раздел 2.1.2.2'!BI42&gt;='Раздел 2.1.2.2'!BJ42,0,1)</f>
        <v>0</v>
      </c>
    </row>
    <row r="2529" spans="1:8" x14ac:dyDescent="0.2">
      <c r="A2529" s="6">
        <f t="shared" si="36"/>
        <v>609562</v>
      </c>
      <c r="B2529" s="6">
        <v>9</v>
      </c>
      <c r="C2529" s="112">
        <v>16</v>
      </c>
      <c r="D2529" s="7">
        <v>670</v>
      </c>
      <c r="E2529" s="112" t="s">
        <v>11491</v>
      </c>
      <c r="H2529" s="6">
        <f>IF('Раздел 2.1.2.2'!BI43&gt;='Раздел 2.1.2.2'!BJ43,0,1)</f>
        <v>0</v>
      </c>
    </row>
    <row r="2530" spans="1:8" x14ac:dyDescent="0.2">
      <c r="A2530" s="6">
        <f t="shared" si="36"/>
        <v>609562</v>
      </c>
      <c r="B2530" s="6">
        <v>9</v>
      </c>
      <c r="C2530" s="112">
        <v>16</v>
      </c>
      <c r="D2530" s="7">
        <v>671</v>
      </c>
      <c r="E2530" s="112" t="s">
        <v>11492</v>
      </c>
      <c r="H2530" s="6">
        <f>IF('Раздел 2.1.2.2'!BI44&gt;='Раздел 2.1.2.2'!BJ44,0,1)</f>
        <v>0</v>
      </c>
    </row>
    <row r="2531" spans="1:8" x14ac:dyDescent="0.2">
      <c r="A2531" s="6">
        <f t="shared" si="36"/>
        <v>609562</v>
      </c>
      <c r="B2531" s="6">
        <v>9</v>
      </c>
      <c r="C2531" s="112">
        <v>16</v>
      </c>
      <c r="D2531" s="7">
        <v>672</v>
      </c>
      <c r="E2531" s="112" t="s">
        <v>11493</v>
      </c>
      <c r="H2531" s="6">
        <f>IF('Раздел 2.1.2.2'!BI45&gt;='Раздел 2.1.2.2'!BJ45,0,1)</f>
        <v>0</v>
      </c>
    </row>
    <row r="2532" spans="1:8" x14ac:dyDescent="0.2">
      <c r="A2532" s="6">
        <f t="shared" si="36"/>
        <v>609562</v>
      </c>
      <c r="B2532" s="6">
        <v>9</v>
      </c>
      <c r="C2532" s="112">
        <v>16</v>
      </c>
      <c r="D2532" s="7">
        <v>673</v>
      </c>
      <c r="E2532" s="112" t="s">
        <v>11494</v>
      </c>
      <c r="H2532" s="6">
        <f>IF('Раздел 2.1.2.2'!BI46&gt;='Раздел 2.1.2.2'!BJ46,0,1)</f>
        <v>0</v>
      </c>
    </row>
    <row r="2533" spans="1:8" x14ac:dyDescent="0.2">
      <c r="A2533" s="6">
        <f t="shared" si="36"/>
        <v>609562</v>
      </c>
      <c r="B2533" s="6">
        <v>9</v>
      </c>
      <c r="C2533" s="112">
        <v>16</v>
      </c>
      <c r="D2533" s="7">
        <v>674</v>
      </c>
      <c r="E2533" s="112" t="s">
        <v>11495</v>
      </c>
      <c r="H2533" s="6">
        <f>IF('Раздел 2.1.2.2'!BI47&gt;='Раздел 2.1.2.2'!BJ47,0,1)</f>
        <v>0</v>
      </c>
    </row>
    <row r="2534" spans="1:8" x14ac:dyDescent="0.2">
      <c r="A2534" s="6">
        <f t="shared" si="36"/>
        <v>609562</v>
      </c>
      <c r="B2534" s="6">
        <v>9</v>
      </c>
      <c r="C2534" s="112">
        <v>16</v>
      </c>
      <c r="D2534" s="7">
        <v>675</v>
      </c>
      <c r="E2534" s="112" t="s">
        <v>11496</v>
      </c>
      <c r="H2534" s="6">
        <f>IF('Раздел 2.1.2.2'!BI48&gt;='Раздел 2.1.2.2'!BJ48,0,1)</f>
        <v>0</v>
      </c>
    </row>
    <row r="2535" spans="1:8" x14ac:dyDescent="0.2">
      <c r="A2535" s="6">
        <f t="shared" si="36"/>
        <v>609562</v>
      </c>
      <c r="B2535" s="6">
        <v>9</v>
      </c>
      <c r="C2535" s="112">
        <v>16</v>
      </c>
      <c r="D2535" s="7">
        <v>676</v>
      </c>
      <c r="E2535" s="112" t="s">
        <v>11497</v>
      </c>
      <c r="H2535" s="6">
        <f>IF('Раздел 2.1.2.2'!BI49&gt;='Раздел 2.1.2.2'!BJ49,0,1)</f>
        <v>0</v>
      </c>
    </row>
    <row r="2536" spans="1:8" x14ac:dyDescent="0.2">
      <c r="A2536" s="6">
        <f t="shared" si="36"/>
        <v>609562</v>
      </c>
      <c r="B2536" s="6">
        <v>9</v>
      </c>
      <c r="C2536" s="112">
        <v>16</v>
      </c>
      <c r="D2536" s="7">
        <v>677</v>
      </c>
      <c r="E2536" s="112" t="s">
        <v>12956</v>
      </c>
      <c r="H2536" s="6">
        <f>IF('Раздел 2.1.2.2'!BI50&gt;='Раздел 2.1.2.2'!BJ50,0,1)</f>
        <v>0</v>
      </c>
    </row>
    <row r="2537" spans="1:8" x14ac:dyDescent="0.2">
      <c r="A2537" s="6">
        <f t="shared" si="36"/>
        <v>609562</v>
      </c>
      <c r="B2537" s="6">
        <v>9</v>
      </c>
      <c r="C2537" s="112">
        <v>16</v>
      </c>
      <c r="D2537" s="7">
        <v>678</v>
      </c>
      <c r="E2537" s="112" t="s">
        <v>12957</v>
      </c>
      <c r="H2537" s="6">
        <f>IF('Раздел 2.1.2.2'!BI51&gt;='Раздел 2.1.2.2'!BJ51,0,1)</f>
        <v>0</v>
      </c>
    </row>
    <row r="2538" spans="1:8" x14ac:dyDescent="0.2">
      <c r="A2538" s="6">
        <f t="shared" si="36"/>
        <v>609562</v>
      </c>
      <c r="B2538" s="6">
        <v>9</v>
      </c>
      <c r="C2538" s="112">
        <v>16</v>
      </c>
      <c r="D2538" s="7">
        <v>679</v>
      </c>
      <c r="E2538" s="112" t="s">
        <v>12958</v>
      </c>
      <c r="H2538" s="6">
        <f>IF('Раздел 2.1.2.2'!BI52&gt;='Раздел 2.1.2.2'!BJ52,0,1)</f>
        <v>0</v>
      </c>
    </row>
    <row r="2539" spans="1:8" x14ac:dyDescent="0.2">
      <c r="A2539" s="6">
        <f t="shared" si="36"/>
        <v>609562</v>
      </c>
      <c r="B2539" s="109">
        <v>9</v>
      </c>
      <c r="C2539" s="113">
        <v>16</v>
      </c>
      <c r="D2539" s="7">
        <v>680</v>
      </c>
      <c r="E2539" s="113" t="s">
        <v>12959</v>
      </c>
      <c r="F2539" s="109"/>
      <c r="G2539" s="109"/>
      <c r="H2539" s="109">
        <f>IF('Раздел 2.1.2.2'!BI53&gt;='Раздел 2.1.2.2'!BJ53,0,1)</f>
        <v>0</v>
      </c>
    </row>
    <row r="2540" spans="1:8" x14ac:dyDescent="0.2">
      <c r="A2540" s="6">
        <f t="shared" si="36"/>
        <v>609562</v>
      </c>
      <c r="B2540" s="6">
        <v>9</v>
      </c>
      <c r="C2540" s="112">
        <v>17</v>
      </c>
      <c r="D2540" s="7">
        <v>681</v>
      </c>
      <c r="E2540" s="112" t="s">
        <v>12960</v>
      </c>
      <c r="H2540" s="6">
        <f>IF('Раздел 2.1.2.2'!BI21&gt;='Раздел 2.1.2.2'!BK21,0,1)</f>
        <v>0</v>
      </c>
    </row>
    <row r="2541" spans="1:8" x14ac:dyDescent="0.2">
      <c r="A2541" s="6">
        <f t="shared" si="36"/>
        <v>609562</v>
      </c>
      <c r="B2541" s="6">
        <v>9</v>
      </c>
      <c r="C2541" s="112">
        <v>17</v>
      </c>
      <c r="D2541" s="7">
        <v>682</v>
      </c>
      <c r="E2541" s="112" t="s">
        <v>12961</v>
      </c>
      <c r="H2541" s="6">
        <f>IF('Раздел 2.1.2.2'!BI22&gt;='Раздел 2.1.2.2'!BK22,0,1)</f>
        <v>0</v>
      </c>
    </row>
    <row r="2542" spans="1:8" x14ac:dyDescent="0.2">
      <c r="A2542" s="6">
        <f t="shared" si="36"/>
        <v>609562</v>
      </c>
      <c r="B2542" s="6">
        <v>9</v>
      </c>
      <c r="C2542" s="112">
        <v>17</v>
      </c>
      <c r="D2542" s="7">
        <v>683</v>
      </c>
      <c r="E2542" s="112" t="s">
        <v>11503</v>
      </c>
      <c r="H2542" s="6">
        <f>IF('Раздел 2.1.2.2'!BI23&gt;='Раздел 2.1.2.2'!BK23,0,1)</f>
        <v>0</v>
      </c>
    </row>
    <row r="2543" spans="1:8" x14ac:dyDescent="0.2">
      <c r="A2543" s="6">
        <f t="shared" si="36"/>
        <v>609562</v>
      </c>
      <c r="B2543" s="6">
        <v>9</v>
      </c>
      <c r="C2543" s="112">
        <v>17</v>
      </c>
      <c r="D2543" s="7">
        <v>684</v>
      </c>
      <c r="E2543" s="112" t="s">
        <v>11504</v>
      </c>
      <c r="H2543" s="6">
        <f>IF('Раздел 2.1.2.2'!BI24&gt;='Раздел 2.1.2.2'!BK24,0,1)</f>
        <v>0</v>
      </c>
    </row>
    <row r="2544" spans="1:8" x14ac:dyDescent="0.2">
      <c r="A2544" s="6">
        <f t="shared" si="36"/>
        <v>609562</v>
      </c>
      <c r="B2544" s="6">
        <v>9</v>
      </c>
      <c r="C2544" s="112">
        <v>17</v>
      </c>
      <c r="D2544" s="7">
        <v>685</v>
      </c>
      <c r="E2544" s="112" t="s">
        <v>12965</v>
      </c>
      <c r="H2544" s="6">
        <f>IF('Раздел 2.1.2.2'!BI25&gt;='Раздел 2.1.2.2'!BK25,0,1)</f>
        <v>0</v>
      </c>
    </row>
    <row r="2545" spans="1:8" x14ac:dyDescent="0.2">
      <c r="A2545" s="6">
        <f t="shared" si="36"/>
        <v>609562</v>
      </c>
      <c r="B2545" s="6">
        <v>9</v>
      </c>
      <c r="C2545" s="112">
        <v>17</v>
      </c>
      <c r="D2545" s="7">
        <v>686</v>
      </c>
      <c r="E2545" s="112" t="s">
        <v>10611</v>
      </c>
      <c r="H2545" s="6">
        <f>IF('Раздел 2.1.2.2'!BI26&gt;='Раздел 2.1.2.2'!BK26,0,1)</f>
        <v>0</v>
      </c>
    </row>
    <row r="2546" spans="1:8" x14ac:dyDescent="0.2">
      <c r="A2546" s="6">
        <f t="shared" si="36"/>
        <v>609562</v>
      </c>
      <c r="B2546" s="6">
        <v>9</v>
      </c>
      <c r="C2546" s="112">
        <v>17</v>
      </c>
      <c r="D2546" s="7">
        <v>687</v>
      </c>
      <c r="E2546" s="112" t="s">
        <v>10612</v>
      </c>
      <c r="H2546" s="6">
        <f>IF('Раздел 2.1.2.2'!BI27&gt;='Раздел 2.1.2.2'!BK27,0,1)</f>
        <v>0</v>
      </c>
    </row>
    <row r="2547" spans="1:8" x14ac:dyDescent="0.2">
      <c r="A2547" s="6">
        <f t="shared" si="36"/>
        <v>609562</v>
      </c>
      <c r="B2547" s="6">
        <v>9</v>
      </c>
      <c r="C2547" s="112">
        <v>17</v>
      </c>
      <c r="D2547" s="7">
        <v>688</v>
      </c>
      <c r="E2547" s="112" t="s">
        <v>9578</v>
      </c>
      <c r="H2547" s="6">
        <f>IF('Раздел 2.1.2.2'!BI28&gt;='Раздел 2.1.2.2'!BK28,0,1)</f>
        <v>0</v>
      </c>
    </row>
    <row r="2548" spans="1:8" x14ac:dyDescent="0.2">
      <c r="A2548" s="6">
        <f t="shared" si="36"/>
        <v>609562</v>
      </c>
      <c r="B2548" s="6">
        <v>9</v>
      </c>
      <c r="C2548" s="112">
        <v>17</v>
      </c>
      <c r="D2548" s="7">
        <v>689</v>
      </c>
      <c r="E2548" s="112" t="s">
        <v>9579</v>
      </c>
      <c r="H2548" s="6">
        <f>IF('Раздел 2.1.2.2'!BI29&gt;='Раздел 2.1.2.2'!BK29,0,1)</f>
        <v>0</v>
      </c>
    </row>
    <row r="2549" spans="1:8" x14ac:dyDescent="0.2">
      <c r="A2549" s="6">
        <f t="shared" si="36"/>
        <v>609562</v>
      </c>
      <c r="B2549" s="6">
        <v>9</v>
      </c>
      <c r="C2549" s="112">
        <v>17</v>
      </c>
      <c r="D2549" s="7">
        <v>690</v>
      </c>
      <c r="E2549" s="112" t="s">
        <v>9580</v>
      </c>
      <c r="H2549" s="6">
        <f>IF('Раздел 2.1.2.2'!BI30&gt;='Раздел 2.1.2.2'!BK30,0,1)</f>
        <v>0</v>
      </c>
    </row>
    <row r="2550" spans="1:8" x14ac:dyDescent="0.2">
      <c r="A2550" s="6">
        <f t="shared" si="36"/>
        <v>609562</v>
      </c>
      <c r="B2550" s="6">
        <v>9</v>
      </c>
      <c r="C2550" s="112">
        <v>17</v>
      </c>
      <c r="D2550" s="7">
        <v>691</v>
      </c>
      <c r="E2550" s="112" t="s">
        <v>9581</v>
      </c>
      <c r="H2550" s="6">
        <f>IF('Раздел 2.1.2.2'!BI31&gt;='Раздел 2.1.2.2'!BK31,0,1)</f>
        <v>0</v>
      </c>
    </row>
    <row r="2551" spans="1:8" x14ac:dyDescent="0.2">
      <c r="A2551" s="6">
        <f t="shared" si="36"/>
        <v>609562</v>
      </c>
      <c r="B2551" s="6">
        <v>9</v>
      </c>
      <c r="C2551" s="112">
        <v>17</v>
      </c>
      <c r="D2551" s="7">
        <v>692</v>
      </c>
      <c r="E2551" s="112" t="s">
        <v>10618</v>
      </c>
      <c r="H2551" s="6">
        <f>IF('Раздел 2.1.2.2'!BI32&gt;='Раздел 2.1.2.2'!BK32,0,1)</f>
        <v>0</v>
      </c>
    </row>
    <row r="2552" spans="1:8" x14ac:dyDescent="0.2">
      <c r="A2552" s="6">
        <f t="shared" si="36"/>
        <v>609562</v>
      </c>
      <c r="B2552" s="6">
        <v>9</v>
      </c>
      <c r="C2552" s="112">
        <v>17</v>
      </c>
      <c r="D2552" s="7">
        <v>693</v>
      </c>
      <c r="E2552" s="112" t="s">
        <v>10619</v>
      </c>
      <c r="H2552" s="6">
        <f>IF('Раздел 2.1.2.2'!BI33&gt;='Раздел 2.1.2.2'!BK33,0,1)</f>
        <v>0</v>
      </c>
    </row>
    <row r="2553" spans="1:8" x14ac:dyDescent="0.2">
      <c r="A2553" s="6">
        <f t="shared" si="36"/>
        <v>609562</v>
      </c>
      <c r="B2553" s="6">
        <v>9</v>
      </c>
      <c r="C2553" s="112">
        <v>17</v>
      </c>
      <c r="D2553" s="7">
        <v>694</v>
      </c>
      <c r="E2553" s="112" t="s">
        <v>10620</v>
      </c>
      <c r="H2553" s="6">
        <f>IF('Раздел 2.1.2.2'!BI34&gt;='Раздел 2.1.2.2'!BK34,0,1)</f>
        <v>0</v>
      </c>
    </row>
    <row r="2554" spans="1:8" x14ac:dyDescent="0.2">
      <c r="A2554" s="6">
        <f t="shared" si="36"/>
        <v>609562</v>
      </c>
      <c r="B2554" s="6">
        <v>9</v>
      </c>
      <c r="C2554" s="112">
        <v>17</v>
      </c>
      <c r="D2554" s="7">
        <v>695</v>
      </c>
      <c r="E2554" s="112" t="s">
        <v>10621</v>
      </c>
      <c r="H2554" s="6">
        <f>IF('Раздел 2.1.2.2'!BI35&gt;='Раздел 2.1.2.2'!BK35,0,1)</f>
        <v>0</v>
      </c>
    </row>
    <row r="2555" spans="1:8" x14ac:dyDescent="0.2">
      <c r="A2555" s="6">
        <f t="shared" si="36"/>
        <v>609562</v>
      </c>
      <c r="B2555" s="6">
        <v>9</v>
      </c>
      <c r="C2555" s="112">
        <v>17</v>
      </c>
      <c r="D2555" s="7">
        <v>696</v>
      </c>
      <c r="E2555" s="112" t="s">
        <v>10622</v>
      </c>
      <c r="H2555" s="6">
        <f>IF('Раздел 2.1.2.2'!BI36&gt;='Раздел 2.1.2.2'!BK36,0,1)</f>
        <v>0</v>
      </c>
    </row>
    <row r="2556" spans="1:8" x14ac:dyDescent="0.2">
      <c r="A2556" s="6">
        <f t="shared" si="36"/>
        <v>609562</v>
      </c>
      <c r="B2556" s="6">
        <v>9</v>
      </c>
      <c r="C2556" s="112">
        <v>17</v>
      </c>
      <c r="D2556" s="7">
        <v>697</v>
      </c>
      <c r="E2556" s="112" t="s">
        <v>10623</v>
      </c>
      <c r="H2556" s="6">
        <f>IF('Раздел 2.1.2.2'!BI37&gt;='Раздел 2.1.2.2'!BK37,0,1)</f>
        <v>0</v>
      </c>
    </row>
    <row r="2557" spans="1:8" x14ac:dyDescent="0.2">
      <c r="A2557" s="6">
        <f t="shared" si="36"/>
        <v>609562</v>
      </c>
      <c r="B2557" s="6">
        <v>9</v>
      </c>
      <c r="C2557" s="112">
        <v>17</v>
      </c>
      <c r="D2557" s="7">
        <v>698</v>
      </c>
      <c r="E2557" s="112" t="s">
        <v>10624</v>
      </c>
      <c r="H2557" s="6">
        <f>IF('Раздел 2.1.2.2'!BI38&gt;='Раздел 2.1.2.2'!BK38,0,1)</f>
        <v>0</v>
      </c>
    </row>
    <row r="2558" spans="1:8" x14ac:dyDescent="0.2">
      <c r="A2558" s="6">
        <f t="shared" ref="A2558:A2872" si="37">P_3</f>
        <v>609562</v>
      </c>
      <c r="B2558" s="6">
        <v>9</v>
      </c>
      <c r="C2558" s="112">
        <v>17</v>
      </c>
      <c r="D2558" s="7">
        <v>699</v>
      </c>
      <c r="E2558" s="112" t="s">
        <v>9585</v>
      </c>
      <c r="H2558" s="6">
        <f>IF('Раздел 2.1.2.2'!BI39&gt;='Раздел 2.1.2.2'!BK39,0,1)</f>
        <v>0</v>
      </c>
    </row>
    <row r="2559" spans="1:8" x14ac:dyDescent="0.2">
      <c r="A2559" s="6">
        <f t="shared" si="37"/>
        <v>609562</v>
      </c>
      <c r="B2559" s="6">
        <v>9</v>
      </c>
      <c r="C2559" s="112">
        <v>17</v>
      </c>
      <c r="D2559" s="7">
        <v>700</v>
      </c>
      <c r="E2559" s="112" t="s">
        <v>9586</v>
      </c>
      <c r="H2559" s="6">
        <f>IF('Раздел 2.1.2.2'!BI40&gt;='Раздел 2.1.2.2'!BK40,0,1)</f>
        <v>0</v>
      </c>
    </row>
    <row r="2560" spans="1:8" x14ac:dyDescent="0.2">
      <c r="A2560" s="6">
        <f t="shared" si="37"/>
        <v>609562</v>
      </c>
      <c r="B2560" s="6">
        <v>9</v>
      </c>
      <c r="C2560" s="112">
        <v>17</v>
      </c>
      <c r="D2560" s="7">
        <v>701</v>
      </c>
      <c r="E2560" s="112" t="s">
        <v>9587</v>
      </c>
      <c r="H2560" s="6">
        <f>IF('Раздел 2.1.2.2'!BI41&gt;='Раздел 2.1.2.2'!BK41,0,1)</f>
        <v>0</v>
      </c>
    </row>
    <row r="2561" spans="1:8" x14ac:dyDescent="0.2">
      <c r="A2561" s="6">
        <f t="shared" si="37"/>
        <v>609562</v>
      </c>
      <c r="B2561" s="6">
        <v>9</v>
      </c>
      <c r="C2561" s="112">
        <v>17</v>
      </c>
      <c r="D2561" s="7">
        <v>702</v>
      </c>
      <c r="E2561" s="112" t="s">
        <v>9588</v>
      </c>
      <c r="H2561" s="6">
        <f>IF('Раздел 2.1.2.2'!BI42&gt;='Раздел 2.1.2.2'!BK42,0,1)</f>
        <v>0</v>
      </c>
    </row>
    <row r="2562" spans="1:8" x14ac:dyDescent="0.2">
      <c r="A2562" s="6">
        <f t="shared" si="37"/>
        <v>609562</v>
      </c>
      <c r="B2562" s="6">
        <v>9</v>
      </c>
      <c r="C2562" s="112">
        <v>17</v>
      </c>
      <c r="D2562" s="7">
        <v>703</v>
      </c>
      <c r="E2562" s="112" t="s">
        <v>9589</v>
      </c>
      <c r="H2562" s="6">
        <f>IF('Раздел 2.1.2.2'!BI43&gt;='Раздел 2.1.2.2'!BK43,0,1)</f>
        <v>0</v>
      </c>
    </row>
    <row r="2563" spans="1:8" x14ac:dyDescent="0.2">
      <c r="A2563" s="6">
        <f t="shared" si="37"/>
        <v>609562</v>
      </c>
      <c r="B2563" s="6">
        <v>9</v>
      </c>
      <c r="C2563" s="112">
        <v>17</v>
      </c>
      <c r="D2563" s="7">
        <v>704</v>
      </c>
      <c r="E2563" s="112" t="s">
        <v>9590</v>
      </c>
      <c r="H2563" s="6">
        <f>IF('Раздел 2.1.2.2'!BI44&gt;='Раздел 2.1.2.2'!BK44,0,1)</f>
        <v>0</v>
      </c>
    </row>
    <row r="2564" spans="1:8" x14ac:dyDescent="0.2">
      <c r="A2564" s="6">
        <f t="shared" si="37"/>
        <v>609562</v>
      </c>
      <c r="B2564" s="6">
        <v>9</v>
      </c>
      <c r="C2564" s="112">
        <v>17</v>
      </c>
      <c r="D2564" s="7">
        <v>705</v>
      </c>
      <c r="E2564" s="112" t="s">
        <v>9591</v>
      </c>
      <c r="H2564" s="6">
        <f>IF('Раздел 2.1.2.2'!BI45&gt;='Раздел 2.1.2.2'!BK45,0,1)</f>
        <v>0</v>
      </c>
    </row>
    <row r="2565" spans="1:8" x14ac:dyDescent="0.2">
      <c r="A2565" s="6">
        <f t="shared" si="37"/>
        <v>609562</v>
      </c>
      <c r="B2565" s="6">
        <v>9</v>
      </c>
      <c r="C2565" s="112">
        <v>17</v>
      </c>
      <c r="D2565" s="7">
        <v>706</v>
      </c>
      <c r="E2565" s="112" t="s">
        <v>9592</v>
      </c>
      <c r="H2565" s="6">
        <f>IF('Раздел 2.1.2.2'!BI46&gt;='Раздел 2.1.2.2'!BK46,0,1)</f>
        <v>0</v>
      </c>
    </row>
    <row r="2566" spans="1:8" x14ac:dyDescent="0.2">
      <c r="A2566" s="6">
        <f t="shared" si="37"/>
        <v>609562</v>
      </c>
      <c r="B2566" s="6">
        <v>9</v>
      </c>
      <c r="C2566" s="112">
        <v>17</v>
      </c>
      <c r="D2566" s="7">
        <v>707</v>
      </c>
      <c r="E2566" s="112" t="s">
        <v>9593</v>
      </c>
      <c r="H2566" s="6">
        <f>IF('Раздел 2.1.2.2'!BI47&gt;='Раздел 2.1.2.2'!BK47,0,1)</f>
        <v>0</v>
      </c>
    </row>
    <row r="2567" spans="1:8" x14ac:dyDescent="0.2">
      <c r="A2567" s="6">
        <f t="shared" si="37"/>
        <v>609562</v>
      </c>
      <c r="B2567" s="6">
        <v>9</v>
      </c>
      <c r="C2567" s="112">
        <v>17</v>
      </c>
      <c r="D2567" s="7">
        <v>708</v>
      </c>
      <c r="E2567" s="112" t="s">
        <v>9594</v>
      </c>
      <c r="H2567" s="6">
        <f>IF('Раздел 2.1.2.2'!BI48&gt;='Раздел 2.1.2.2'!BK48,0,1)</f>
        <v>0</v>
      </c>
    </row>
    <row r="2568" spans="1:8" x14ac:dyDescent="0.2">
      <c r="A2568" s="6">
        <f t="shared" si="37"/>
        <v>609562</v>
      </c>
      <c r="B2568" s="6">
        <v>9</v>
      </c>
      <c r="C2568" s="112">
        <v>17</v>
      </c>
      <c r="D2568" s="7">
        <v>709</v>
      </c>
      <c r="E2568" s="112" t="s">
        <v>9595</v>
      </c>
      <c r="H2568" s="6">
        <f>IF('Раздел 2.1.2.2'!BI49&gt;='Раздел 2.1.2.2'!BK49,0,1)</f>
        <v>0</v>
      </c>
    </row>
    <row r="2569" spans="1:8" x14ac:dyDescent="0.2">
      <c r="A2569" s="6">
        <f t="shared" si="37"/>
        <v>609562</v>
      </c>
      <c r="B2569" s="6">
        <v>9</v>
      </c>
      <c r="C2569" s="112">
        <v>17</v>
      </c>
      <c r="D2569" s="7">
        <v>710</v>
      </c>
      <c r="E2569" s="112" t="s">
        <v>9596</v>
      </c>
      <c r="H2569" s="6">
        <f>IF('Раздел 2.1.2.2'!BI50&gt;='Раздел 2.1.2.2'!BK50,0,1)</f>
        <v>0</v>
      </c>
    </row>
    <row r="2570" spans="1:8" x14ac:dyDescent="0.2">
      <c r="A2570" s="6">
        <f t="shared" si="37"/>
        <v>609562</v>
      </c>
      <c r="B2570" s="6">
        <v>9</v>
      </c>
      <c r="C2570" s="112">
        <v>17</v>
      </c>
      <c r="D2570" s="7">
        <v>711</v>
      </c>
      <c r="E2570" s="112" t="s">
        <v>9603</v>
      </c>
      <c r="H2570" s="6">
        <f>IF('Раздел 2.1.2.2'!BI51&gt;='Раздел 2.1.2.2'!BK51,0,1)</f>
        <v>0</v>
      </c>
    </row>
    <row r="2571" spans="1:8" x14ac:dyDescent="0.2">
      <c r="A2571" s="6">
        <f t="shared" si="37"/>
        <v>609562</v>
      </c>
      <c r="B2571" s="6">
        <v>9</v>
      </c>
      <c r="C2571" s="112">
        <v>17</v>
      </c>
      <c r="D2571" s="7">
        <v>712</v>
      </c>
      <c r="E2571" s="112" t="s">
        <v>9604</v>
      </c>
      <c r="H2571" s="6">
        <f>IF('Раздел 2.1.2.2'!BI52&gt;='Раздел 2.1.2.2'!BK52,0,1)</f>
        <v>0</v>
      </c>
    </row>
    <row r="2572" spans="1:8" x14ac:dyDescent="0.2">
      <c r="A2572" s="6">
        <f t="shared" si="37"/>
        <v>609562</v>
      </c>
      <c r="B2572" s="109">
        <v>9</v>
      </c>
      <c r="C2572" s="113">
        <v>17</v>
      </c>
      <c r="D2572" s="7">
        <v>713</v>
      </c>
      <c r="E2572" s="113" t="s">
        <v>12967</v>
      </c>
      <c r="F2572" s="109"/>
      <c r="G2572" s="109"/>
      <c r="H2572" s="109">
        <f>IF('Раздел 2.1.2.2'!BI53&gt;='Раздел 2.1.2.2'!BK53,0,1)</f>
        <v>0</v>
      </c>
    </row>
    <row r="2573" spans="1:8" x14ac:dyDescent="0.2">
      <c r="A2573" s="122">
        <f t="shared" si="37"/>
        <v>609562</v>
      </c>
      <c r="B2573" s="122">
        <v>9</v>
      </c>
      <c r="C2573" s="123">
        <v>18</v>
      </c>
      <c r="D2573" s="7">
        <v>714</v>
      </c>
      <c r="E2573" s="123" t="s">
        <v>11067</v>
      </c>
      <c r="F2573" s="123"/>
      <c r="G2573" s="123"/>
      <c r="H2573" s="125">
        <f>IF('Раздел 2.1.2.2'!P44&gt;='Раздел 2.1.2.2'!P52,0,1)</f>
        <v>0</v>
      </c>
    </row>
    <row r="2574" spans="1:8" x14ac:dyDescent="0.2">
      <c r="A2574" s="122">
        <f t="shared" si="37"/>
        <v>609562</v>
      </c>
      <c r="B2574" s="122">
        <v>9</v>
      </c>
      <c r="C2574" s="123">
        <v>18</v>
      </c>
      <c r="D2574" s="7">
        <v>715</v>
      </c>
      <c r="E2574" s="122" t="s">
        <v>2020</v>
      </c>
      <c r="F2574" s="123"/>
      <c r="G2574" s="123"/>
      <c r="H2574" s="123">
        <f>IF('Раздел 2.1.2.2'!Q44&gt;='Раздел 2.1.2.2'!Q52,0,1)</f>
        <v>0</v>
      </c>
    </row>
    <row r="2575" spans="1:8" x14ac:dyDescent="0.2">
      <c r="A2575" s="122">
        <f t="shared" si="37"/>
        <v>609562</v>
      </c>
      <c r="B2575" s="122">
        <v>9</v>
      </c>
      <c r="C2575" s="123">
        <v>18</v>
      </c>
      <c r="D2575" s="7">
        <v>716</v>
      </c>
      <c r="E2575" s="122" t="s">
        <v>2021</v>
      </c>
      <c r="F2575" s="123"/>
      <c r="G2575" s="123"/>
      <c r="H2575" s="123">
        <f>IF('Раздел 2.1.2.2'!R44&gt;='Раздел 2.1.2.2'!R52,0,1)</f>
        <v>0</v>
      </c>
    </row>
    <row r="2576" spans="1:8" x14ac:dyDescent="0.2">
      <c r="A2576" s="122">
        <f t="shared" si="37"/>
        <v>609562</v>
      </c>
      <c r="B2576" s="122">
        <v>9</v>
      </c>
      <c r="C2576" s="123">
        <v>18</v>
      </c>
      <c r="D2576" s="7">
        <v>717</v>
      </c>
      <c r="E2576" s="122" t="s">
        <v>2022</v>
      </c>
      <c r="F2576" s="123"/>
      <c r="G2576" s="123"/>
      <c r="H2576" s="123">
        <f>IF('Раздел 2.1.2.2'!S44&gt;='Раздел 2.1.2.2'!S52,0,1)</f>
        <v>0</v>
      </c>
    </row>
    <row r="2577" spans="1:8" x14ac:dyDescent="0.2">
      <c r="A2577" s="122">
        <f t="shared" si="37"/>
        <v>609562</v>
      </c>
      <c r="B2577" s="122">
        <v>9</v>
      </c>
      <c r="C2577" s="123">
        <v>18</v>
      </c>
      <c r="D2577" s="7">
        <v>718</v>
      </c>
      <c r="E2577" s="122" t="s">
        <v>2023</v>
      </c>
      <c r="F2577" s="123"/>
      <c r="G2577" s="123"/>
      <c r="H2577" s="123">
        <f>IF('Раздел 2.1.2.2'!T44&gt;='Раздел 2.1.2.2'!T52,0,1)</f>
        <v>0</v>
      </c>
    </row>
    <row r="2578" spans="1:8" x14ac:dyDescent="0.2">
      <c r="A2578" s="122">
        <f t="shared" si="37"/>
        <v>609562</v>
      </c>
      <c r="B2578" s="122">
        <v>9</v>
      </c>
      <c r="C2578" s="123">
        <v>18</v>
      </c>
      <c r="D2578" s="7">
        <v>719</v>
      </c>
      <c r="E2578" s="122" t="s">
        <v>2024</v>
      </c>
      <c r="F2578" s="123"/>
      <c r="G2578" s="123"/>
      <c r="H2578" s="123">
        <f>IF('Раздел 2.1.2.2'!U44&gt;='Раздел 2.1.2.2'!U52,0,1)</f>
        <v>0</v>
      </c>
    </row>
    <row r="2579" spans="1:8" x14ac:dyDescent="0.2">
      <c r="A2579" s="122">
        <f t="shared" si="37"/>
        <v>609562</v>
      </c>
      <c r="B2579" s="122">
        <v>9</v>
      </c>
      <c r="C2579" s="123">
        <v>18</v>
      </c>
      <c r="D2579" s="7">
        <v>720</v>
      </c>
      <c r="E2579" s="122" t="s">
        <v>2025</v>
      </c>
      <c r="F2579" s="123"/>
      <c r="G2579" s="123"/>
      <c r="H2579" s="123">
        <f>IF('Раздел 2.1.2.2'!V44&gt;='Раздел 2.1.2.2'!V52,0,1)</f>
        <v>0</v>
      </c>
    </row>
    <row r="2580" spans="1:8" x14ac:dyDescent="0.2">
      <c r="A2580" s="122">
        <f t="shared" si="37"/>
        <v>609562</v>
      </c>
      <c r="B2580" s="122">
        <v>9</v>
      </c>
      <c r="C2580" s="123">
        <v>18</v>
      </c>
      <c r="D2580" s="7">
        <v>721</v>
      </c>
      <c r="E2580" s="122" t="s">
        <v>2026</v>
      </c>
      <c r="F2580" s="123"/>
      <c r="G2580" s="123"/>
      <c r="H2580" s="123">
        <f>IF('Раздел 2.1.2.2'!W44&gt;='Раздел 2.1.2.2'!W52,0,1)</f>
        <v>0</v>
      </c>
    </row>
    <row r="2581" spans="1:8" x14ac:dyDescent="0.2">
      <c r="A2581" s="122">
        <f t="shared" si="37"/>
        <v>609562</v>
      </c>
      <c r="B2581" s="122">
        <v>9</v>
      </c>
      <c r="C2581" s="123">
        <v>18</v>
      </c>
      <c r="D2581" s="7">
        <v>722</v>
      </c>
      <c r="E2581" s="122" t="s">
        <v>2027</v>
      </c>
      <c r="F2581" s="123"/>
      <c r="G2581" s="123"/>
      <c r="H2581" s="123">
        <f>IF('Раздел 2.1.2.2'!X44&gt;='Раздел 2.1.2.2'!X52,0,1)</f>
        <v>0</v>
      </c>
    </row>
    <row r="2582" spans="1:8" x14ac:dyDescent="0.2">
      <c r="A2582" s="122">
        <f t="shared" si="37"/>
        <v>609562</v>
      </c>
      <c r="B2582" s="122">
        <v>9</v>
      </c>
      <c r="C2582" s="123">
        <v>18</v>
      </c>
      <c r="D2582" s="7">
        <v>723</v>
      </c>
      <c r="E2582" s="122" t="s">
        <v>1264</v>
      </c>
      <c r="F2582" s="123"/>
      <c r="G2582" s="123"/>
      <c r="H2582" s="123">
        <f>IF('Раздел 2.1.2.2'!Y44&gt;='Раздел 2.1.2.2'!Y52,0,1)</f>
        <v>0</v>
      </c>
    </row>
    <row r="2583" spans="1:8" x14ac:dyDescent="0.2">
      <c r="A2583" s="122">
        <f t="shared" si="37"/>
        <v>609562</v>
      </c>
      <c r="B2583" s="122">
        <v>9</v>
      </c>
      <c r="C2583" s="123">
        <v>18</v>
      </c>
      <c r="D2583" s="7">
        <v>724</v>
      </c>
      <c r="E2583" s="122" t="s">
        <v>1265</v>
      </c>
      <c r="F2583" s="123"/>
      <c r="G2583" s="123"/>
      <c r="H2583" s="123">
        <f>IF('Раздел 2.1.2.2'!Z44&gt;='Раздел 2.1.2.2'!Z52,0,1)</f>
        <v>0</v>
      </c>
    </row>
    <row r="2584" spans="1:8" x14ac:dyDescent="0.2">
      <c r="A2584" s="122">
        <f t="shared" si="37"/>
        <v>609562</v>
      </c>
      <c r="B2584" s="122">
        <v>9</v>
      </c>
      <c r="C2584" s="123">
        <v>18</v>
      </c>
      <c r="D2584" s="7">
        <v>725</v>
      </c>
      <c r="E2584" s="122" t="s">
        <v>1266</v>
      </c>
      <c r="F2584" s="123"/>
      <c r="G2584" s="123"/>
      <c r="H2584" s="123">
        <f>IF('Раздел 2.1.2.2'!AA44&gt;='Раздел 2.1.2.2'!AA52,0,1)</f>
        <v>0</v>
      </c>
    </row>
    <row r="2585" spans="1:8" x14ac:dyDescent="0.2">
      <c r="A2585" s="122">
        <f t="shared" si="37"/>
        <v>609562</v>
      </c>
      <c r="B2585" s="122">
        <v>9</v>
      </c>
      <c r="C2585" s="123">
        <v>18</v>
      </c>
      <c r="D2585" s="7">
        <v>726</v>
      </c>
      <c r="E2585" s="122" t="s">
        <v>1267</v>
      </c>
      <c r="F2585" s="123"/>
      <c r="G2585" s="123"/>
      <c r="H2585" s="123">
        <f>IF('Раздел 2.1.2.2'!AB44&gt;='Раздел 2.1.2.2'!AB52,0,1)</f>
        <v>0</v>
      </c>
    </row>
    <row r="2586" spans="1:8" x14ac:dyDescent="0.2">
      <c r="A2586" s="122">
        <f t="shared" si="37"/>
        <v>609562</v>
      </c>
      <c r="B2586" s="122">
        <v>9</v>
      </c>
      <c r="C2586" s="123">
        <v>18</v>
      </c>
      <c r="D2586" s="7">
        <v>727</v>
      </c>
      <c r="E2586" s="122" t="s">
        <v>1268</v>
      </c>
      <c r="F2586" s="123"/>
      <c r="G2586" s="123"/>
      <c r="H2586" s="123">
        <f>IF('Раздел 2.1.2.2'!AC44&gt;='Раздел 2.1.2.2'!AC52,0,1)</f>
        <v>0</v>
      </c>
    </row>
    <row r="2587" spans="1:8" x14ac:dyDescent="0.2">
      <c r="A2587" s="122">
        <f t="shared" si="37"/>
        <v>609562</v>
      </c>
      <c r="B2587" s="122">
        <v>9</v>
      </c>
      <c r="C2587" s="123">
        <v>18</v>
      </c>
      <c r="D2587" s="7">
        <v>728</v>
      </c>
      <c r="E2587" s="122" t="s">
        <v>1269</v>
      </c>
      <c r="F2587" s="123"/>
      <c r="G2587" s="123"/>
      <c r="H2587" s="123">
        <f>IF('Раздел 2.1.2.2'!AD44&gt;='Раздел 2.1.2.2'!AD52,0,1)</f>
        <v>0</v>
      </c>
    </row>
    <row r="2588" spans="1:8" x14ac:dyDescent="0.2">
      <c r="A2588" s="122">
        <f t="shared" si="37"/>
        <v>609562</v>
      </c>
      <c r="B2588" s="122">
        <v>9</v>
      </c>
      <c r="C2588" s="123">
        <v>18</v>
      </c>
      <c r="D2588" s="7">
        <v>729</v>
      </c>
      <c r="E2588" s="122" t="s">
        <v>1270</v>
      </c>
      <c r="F2588" s="123"/>
      <c r="G2588" s="123"/>
      <c r="H2588" s="123">
        <f>IF('Раздел 2.1.2.2'!AE44&gt;='Раздел 2.1.2.2'!AE52,0,1)</f>
        <v>0</v>
      </c>
    </row>
    <row r="2589" spans="1:8" x14ac:dyDescent="0.2">
      <c r="A2589" s="122">
        <f t="shared" si="37"/>
        <v>609562</v>
      </c>
      <c r="B2589" s="122">
        <v>9</v>
      </c>
      <c r="C2589" s="123">
        <v>18</v>
      </c>
      <c r="D2589" s="7">
        <v>730</v>
      </c>
      <c r="E2589" s="122" t="s">
        <v>524</v>
      </c>
      <c r="F2589" s="123"/>
      <c r="G2589" s="123"/>
      <c r="H2589" s="123">
        <f>IF('Раздел 2.1.2.2'!AF44&gt;='Раздел 2.1.2.2'!AF52,0,1)</f>
        <v>0</v>
      </c>
    </row>
    <row r="2590" spans="1:8" x14ac:dyDescent="0.2">
      <c r="A2590" s="122">
        <f t="shared" si="37"/>
        <v>609562</v>
      </c>
      <c r="B2590" s="122">
        <v>9</v>
      </c>
      <c r="C2590" s="123">
        <v>18</v>
      </c>
      <c r="D2590" s="7">
        <v>731</v>
      </c>
      <c r="E2590" s="122" t="s">
        <v>525</v>
      </c>
      <c r="F2590" s="123"/>
      <c r="G2590" s="123"/>
      <c r="H2590" s="123">
        <f>IF('Раздел 2.1.2.2'!AG44&gt;='Раздел 2.1.2.2'!AG52,0,1)</f>
        <v>0</v>
      </c>
    </row>
    <row r="2591" spans="1:8" x14ac:dyDescent="0.2">
      <c r="A2591" s="122">
        <f t="shared" si="37"/>
        <v>609562</v>
      </c>
      <c r="B2591" s="122">
        <v>9</v>
      </c>
      <c r="C2591" s="123">
        <v>18</v>
      </c>
      <c r="D2591" s="7">
        <v>732</v>
      </c>
      <c r="E2591" s="122" t="s">
        <v>526</v>
      </c>
      <c r="F2591" s="123"/>
      <c r="G2591" s="123"/>
      <c r="H2591" s="123">
        <f>IF('Раздел 2.1.2.2'!AH44&gt;='Раздел 2.1.2.2'!AH52,0,1)</f>
        <v>0</v>
      </c>
    </row>
    <row r="2592" spans="1:8" x14ac:dyDescent="0.2">
      <c r="A2592" s="122">
        <f t="shared" si="37"/>
        <v>609562</v>
      </c>
      <c r="B2592" s="122">
        <v>9</v>
      </c>
      <c r="C2592" s="123">
        <v>18</v>
      </c>
      <c r="D2592" s="7">
        <v>733</v>
      </c>
      <c r="E2592" s="122" t="s">
        <v>0</v>
      </c>
      <c r="F2592" s="123"/>
      <c r="G2592" s="123"/>
      <c r="H2592" s="123">
        <f>IF('Раздел 2.1.2.2'!AI44&gt;='Раздел 2.1.2.2'!AI52,0,1)</f>
        <v>0</v>
      </c>
    </row>
    <row r="2593" spans="1:8" x14ac:dyDescent="0.2">
      <c r="A2593" s="122">
        <f t="shared" si="37"/>
        <v>609562</v>
      </c>
      <c r="B2593" s="122">
        <v>9</v>
      </c>
      <c r="C2593" s="123">
        <v>18</v>
      </c>
      <c r="D2593" s="7">
        <v>734</v>
      </c>
      <c r="E2593" s="122" t="s">
        <v>1</v>
      </c>
      <c r="F2593" s="123"/>
      <c r="G2593" s="123"/>
      <c r="H2593" s="123">
        <f>IF('Раздел 2.1.2.2'!AJ44&gt;='Раздел 2.1.2.2'!AJ52,0,1)</f>
        <v>0</v>
      </c>
    </row>
    <row r="2594" spans="1:8" x14ac:dyDescent="0.2">
      <c r="A2594" s="122">
        <f t="shared" si="37"/>
        <v>609562</v>
      </c>
      <c r="B2594" s="122">
        <v>9</v>
      </c>
      <c r="C2594" s="123">
        <v>18</v>
      </c>
      <c r="D2594" s="7">
        <v>735</v>
      </c>
      <c r="E2594" s="122" t="s">
        <v>2</v>
      </c>
      <c r="F2594" s="123"/>
      <c r="G2594" s="123"/>
      <c r="H2594" s="123">
        <f>IF('Раздел 2.1.2.2'!AK44&gt;='Раздел 2.1.2.2'!AK52,0,1)</f>
        <v>0</v>
      </c>
    </row>
    <row r="2595" spans="1:8" x14ac:dyDescent="0.2">
      <c r="A2595" s="122">
        <f t="shared" si="37"/>
        <v>609562</v>
      </c>
      <c r="B2595" s="122">
        <v>9</v>
      </c>
      <c r="C2595" s="123">
        <v>18</v>
      </c>
      <c r="D2595" s="7">
        <v>736</v>
      </c>
      <c r="E2595" s="122" t="s">
        <v>3</v>
      </c>
      <c r="F2595" s="123"/>
      <c r="G2595" s="123"/>
      <c r="H2595" s="123">
        <f>IF('Раздел 2.1.2.2'!AL44&gt;='Раздел 2.1.2.2'!AL52,0,1)</f>
        <v>0</v>
      </c>
    </row>
    <row r="2596" spans="1:8" x14ac:dyDescent="0.2">
      <c r="A2596" s="122">
        <f t="shared" si="37"/>
        <v>609562</v>
      </c>
      <c r="B2596" s="122">
        <v>9</v>
      </c>
      <c r="C2596" s="123">
        <v>18</v>
      </c>
      <c r="D2596" s="7">
        <v>737</v>
      </c>
      <c r="E2596" s="122" t="s">
        <v>4</v>
      </c>
      <c r="F2596" s="123"/>
      <c r="G2596" s="123"/>
      <c r="H2596" s="123">
        <f>IF('Раздел 2.1.2.2'!AM44&gt;='Раздел 2.1.2.2'!AM52,0,1)</f>
        <v>0</v>
      </c>
    </row>
    <row r="2597" spans="1:8" x14ac:dyDescent="0.2">
      <c r="A2597" s="122">
        <f t="shared" si="37"/>
        <v>609562</v>
      </c>
      <c r="B2597" s="122">
        <v>9</v>
      </c>
      <c r="C2597" s="123">
        <v>18</v>
      </c>
      <c r="D2597" s="7">
        <v>738</v>
      </c>
      <c r="E2597" s="122" t="s">
        <v>5</v>
      </c>
      <c r="F2597" s="123"/>
      <c r="G2597" s="123"/>
      <c r="H2597" s="123">
        <f>IF('Раздел 2.1.2.2'!AN44&gt;='Раздел 2.1.2.2'!AN52,0,1)</f>
        <v>0</v>
      </c>
    </row>
    <row r="2598" spans="1:8" x14ac:dyDescent="0.2">
      <c r="A2598" s="122">
        <f t="shared" si="37"/>
        <v>609562</v>
      </c>
      <c r="B2598" s="122">
        <v>9</v>
      </c>
      <c r="C2598" s="123">
        <v>18</v>
      </c>
      <c r="D2598" s="7">
        <v>739</v>
      </c>
      <c r="E2598" s="122" t="s">
        <v>6</v>
      </c>
      <c r="F2598" s="123"/>
      <c r="G2598" s="123"/>
      <c r="H2598" s="123">
        <f>IF('Раздел 2.1.2.2'!AO44&gt;='Раздел 2.1.2.2'!AO52,0,1)</f>
        <v>0</v>
      </c>
    </row>
    <row r="2599" spans="1:8" x14ac:dyDescent="0.2">
      <c r="A2599" s="122">
        <f t="shared" si="37"/>
        <v>609562</v>
      </c>
      <c r="B2599" s="122">
        <v>9</v>
      </c>
      <c r="C2599" s="123">
        <v>18</v>
      </c>
      <c r="D2599" s="7">
        <v>740</v>
      </c>
      <c r="E2599" s="122" t="s">
        <v>7</v>
      </c>
      <c r="F2599" s="123"/>
      <c r="G2599" s="123"/>
      <c r="H2599" s="123">
        <f>IF('Раздел 2.1.2.2'!AP44&gt;='Раздел 2.1.2.2'!AP52,0,1)</f>
        <v>0</v>
      </c>
    </row>
    <row r="2600" spans="1:8" x14ac:dyDescent="0.2">
      <c r="A2600" s="122">
        <f t="shared" si="37"/>
        <v>609562</v>
      </c>
      <c r="B2600" s="122">
        <v>9</v>
      </c>
      <c r="C2600" s="123">
        <v>18</v>
      </c>
      <c r="D2600" s="7">
        <v>741</v>
      </c>
      <c r="E2600" s="122" t="s">
        <v>8</v>
      </c>
      <c r="F2600" s="123"/>
      <c r="G2600" s="123"/>
      <c r="H2600" s="123">
        <f>IF('Раздел 2.1.2.2'!AQ44&gt;='Раздел 2.1.2.2'!AQ52,0,1)</f>
        <v>0</v>
      </c>
    </row>
    <row r="2601" spans="1:8" x14ac:dyDescent="0.2">
      <c r="A2601" s="122">
        <f t="shared" si="37"/>
        <v>609562</v>
      </c>
      <c r="B2601" s="122">
        <v>9</v>
      </c>
      <c r="C2601" s="123">
        <v>18</v>
      </c>
      <c r="D2601" s="7">
        <v>742</v>
      </c>
      <c r="E2601" s="122" t="s">
        <v>9</v>
      </c>
      <c r="F2601" s="123"/>
      <c r="G2601" s="123"/>
      <c r="H2601" s="123">
        <f>IF('Раздел 2.1.2.2'!AR44&gt;='Раздел 2.1.2.2'!AR52,0,1)</f>
        <v>0</v>
      </c>
    </row>
    <row r="2602" spans="1:8" x14ac:dyDescent="0.2">
      <c r="A2602" s="122">
        <f t="shared" si="37"/>
        <v>609562</v>
      </c>
      <c r="B2602" s="122">
        <v>9</v>
      </c>
      <c r="C2602" s="123">
        <v>18</v>
      </c>
      <c r="D2602" s="7">
        <v>743</v>
      </c>
      <c r="E2602" s="122" t="s">
        <v>10</v>
      </c>
      <c r="F2602" s="123"/>
      <c r="G2602" s="123"/>
      <c r="H2602" s="123">
        <f>IF('Раздел 2.1.2.2'!AS44&gt;='Раздел 2.1.2.2'!AS52,0,1)</f>
        <v>0</v>
      </c>
    </row>
    <row r="2603" spans="1:8" x14ac:dyDescent="0.2">
      <c r="A2603" s="122">
        <f t="shared" si="37"/>
        <v>609562</v>
      </c>
      <c r="B2603" s="122">
        <v>9</v>
      </c>
      <c r="C2603" s="123">
        <v>18</v>
      </c>
      <c r="D2603" s="7">
        <v>744</v>
      </c>
      <c r="E2603" s="122" t="s">
        <v>11</v>
      </c>
      <c r="F2603" s="123"/>
      <c r="G2603" s="123"/>
      <c r="H2603" s="123">
        <f>IF('Раздел 2.1.2.2'!AT44&gt;='Раздел 2.1.2.2'!AT52,0,1)</f>
        <v>0</v>
      </c>
    </row>
    <row r="2604" spans="1:8" x14ac:dyDescent="0.2">
      <c r="A2604" s="122">
        <f t="shared" si="37"/>
        <v>609562</v>
      </c>
      <c r="B2604" s="122">
        <v>9</v>
      </c>
      <c r="C2604" s="123">
        <v>18</v>
      </c>
      <c r="D2604" s="7">
        <v>745</v>
      </c>
      <c r="E2604" s="122" t="s">
        <v>12</v>
      </c>
      <c r="F2604" s="123"/>
      <c r="G2604" s="123"/>
      <c r="H2604" s="123">
        <f>IF('Раздел 2.1.2.2'!AU44&gt;='Раздел 2.1.2.2'!AU52,0,1)</f>
        <v>0</v>
      </c>
    </row>
    <row r="2605" spans="1:8" x14ac:dyDescent="0.2">
      <c r="A2605" s="122">
        <f t="shared" si="37"/>
        <v>609562</v>
      </c>
      <c r="B2605" s="122">
        <v>9</v>
      </c>
      <c r="C2605" s="123">
        <v>18</v>
      </c>
      <c r="D2605" s="7">
        <v>746</v>
      </c>
      <c r="E2605" s="122" t="s">
        <v>13</v>
      </c>
      <c r="F2605" s="123"/>
      <c r="G2605" s="123"/>
      <c r="H2605" s="123">
        <f>IF('Раздел 2.1.2.2'!AV44&gt;='Раздел 2.1.2.2'!AV52,0,1)</f>
        <v>0</v>
      </c>
    </row>
    <row r="2606" spans="1:8" x14ac:dyDescent="0.2">
      <c r="A2606" s="122">
        <f t="shared" si="37"/>
        <v>609562</v>
      </c>
      <c r="B2606" s="122">
        <v>9</v>
      </c>
      <c r="C2606" s="123">
        <v>18</v>
      </c>
      <c r="D2606" s="7">
        <v>747</v>
      </c>
      <c r="E2606" s="122" t="s">
        <v>14</v>
      </c>
      <c r="F2606" s="123"/>
      <c r="G2606" s="123"/>
      <c r="H2606" s="123">
        <f>IF('Раздел 2.1.2.2'!AW44&gt;='Раздел 2.1.2.2'!AW52,0,1)</f>
        <v>0</v>
      </c>
    </row>
    <row r="2607" spans="1:8" x14ac:dyDescent="0.2">
      <c r="A2607" s="122">
        <f t="shared" si="37"/>
        <v>609562</v>
      </c>
      <c r="B2607" s="122">
        <v>9</v>
      </c>
      <c r="C2607" s="123">
        <v>18</v>
      </c>
      <c r="D2607" s="7">
        <v>748</v>
      </c>
      <c r="E2607" s="122" t="s">
        <v>15</v>
      </c>
      <c r="F2607" s="123"/>
      <c r="G2607" s="123"/>
      <c r="H2607" s="123">
        <f>IF('Раздел 2.1.2.2'!AX44&gt;='Раздел 2.1.2.2'!AX52,0,1)</f>
        <v>0</v>
      </c>
    </row>
    <row r="2608" spans="1:8" x14ac:dyDescent="0.2">
      <c r="A2608" s="122">
        <f t="shared" si="37"/>
        <v>609562</v>
      </c>
      <c r="B2608" s="122">
        <v>9</v>
      </c>
      <c r="C2608" s="123">
        <v>18</v>
      </c>
      <c r="D2608" s="7">
        <v>749</v>
      </c>
      <c r="E2608" s="122" t="s">
        <v>16</v>
      </c>
      <c r="F2608" s="123"/>
      <c r="G2608" s="123"/>
      <c r="H2608" s="123">
        <f>IF('Раздел 2.1.2.2'!AY44&gt;='Раздел 2.1.2.2'!AY52,0,1)</f>
        <v>0</v>
      </c>
    </row>
    <row r="2609" spans="1:8" x14ac:dyDescent="0.2">
      <c r="A2609" s="122">
        <f t="shared" si="37"/>
        <v>609562</v>
      </c>
      <c r="B2609" s="122">
        <v>9</v>
      </c>
      <c r="C2609" s="123">
        <v>18</v>
      </c>
      <c r="D2609" s="7">
        <v>750</v>
      </c>
      <c r="E2609" s="122" t="s">
        <v>17</v>
      </c>
      <c r="F2609" s="123"/>
      <c r="G2609" s="123"/>
      <c r="H2609" s="123">
        <f>IF('Раздел 2.1.2.2'!AZ44&gt;='Раздел 2.1.2.2'!AZ52,0,1)</f>
        <v>0</v>
      </c>
    </row>
    <row r="2610" spans="1:8" x14ac:dyDescent="0.2">
      <c r="A2610" s="122">
        <f t="shared" si="37"/>
        <v>609562</v>
      </c>
      <c r="B2610" s="122">
        <v>9</v>
      </c>
      <c r="C2610" s="123">
        <v>18</v>
      </c>
      <c r="D2610" s="7">
        <v>751</v>
      </c>
      <c r="E2610" s="122" t="s">
        <v>18</v>
      </c>
      <c r="F2610" s="123"/>
      <c r="G2610" s="123"/>
      <c r="H2610" s="123">
        <f>IF('Раздел 2.1.2.2'!BA44&gt;='Раздел 2.1.2.2'!BA52,0,1)</f>
        <v>0</v>
      </c>
    </row>
    <row r="2611" spans="1:8" x14ac:dyDescent="0.2">
      <c r="A2611" s="122">
        <f t="shared" si="37"/>
        <v>609562</v>
      </c>
      <c r="B2611" s="122">
        <v>9</v>
      </c>
      <c r="C2611" s="123">
        <v>18</v>
      </c>
      <c r="D2611" s="7">
        <v>752</v>
      </c>
      <c r="E2611" s="122" t="s">
        <v>19</v>
      </c>
      <c r="F2611" s="123"/>
      <c r="G2611" s="123"/>
      <c r="H2611" s="123">
        <f>IF('Раздел 2.1.2.2'!BB44&gt;='Раздел 2.1.2.2'!BB52,0,1)</f>
        <v>0</v>
      </c>
    </row>
    <row r="2612" spans="1:8" x14ac:dyDescent="0.2">
      <c r="A2612" s="122">
        <f t="shared" si="37"/>
        <v>609562</v>
      </c>
      <c r="B2612" s="122">
        <v>9</v>
      </c>
      <c r="C2612" s="123">
        <v>18</v>
      </c>
      <c r="D2612" s="7">
        <v>753</v>
      </c>
      <c r="E2612" s="122" t="s">
        <v>20</v>
      </c>
      <c r="F2612" s="123"/>
      <c r="G2612" s="123"/>
      <c r="H2612" s="123">
        <f>IF('Раздел 2.1.2.2'!BC44&gt;='Раздел 2.1.2.2'!BC52,0,1)</f>
        <v>0</v>
      </c>
    </row>
    <row r="2613" spans="1:8" x14ac:dyDescent="0.2">
      <c r="A2613" s="122">
        <f t="shared" si="37"/>
        <v>609562</v>
      </c>
      <c r="B2613" s="122">
        <v>9</v>
      </c>
      <c r="C2613" s="123">
        <v>18</v>
      </c>
      <c r="D2613" s="7">
        <v>754</v>
      </c>
      <c r="E2613" s="122" t="s">
        <v>21</v>
      </c>
      <c r="F2613" s="123"/>
      <c r="G2613" s="123"/>
      <c r="H2613" s="123">
        <f>IF('Раздел 2.1.2.2'!BD44&gt;='Раздел 2.1.2.2'!BD52,0,1)</f>
        <v>0</v>
      </c>
    </row>
    <row r="2614" spans="1:8" x14ac:dyDescent="0.2">
      <c r="A2614" s="122">
        <f t="shared" si="37"/>
        <v>609562</v>
      </c>
      <c r="B2614" s="122">
        <v>9</v>
      </c>
      <c r="C2614" s="123">
        <v>18</v>
      </c>
      <c r="D2614" s="7">
        <v>755</v>
      </c>
      <c r="E2614" s="122" t="s">
        <v>22</v>
      </c>
      <c r="F2614" s="123"/>
      <c r="G2614" s="123"/>
      <c r="H2614" s="123">
        <f>IF('Раздел 2.1.2.2'!BE44&gt;='Раздел 2.1.2.2'!BE52,0,1)</f>
        <v>0</v>
      </c>
    </row>
    <row r="2615" spans="1:8" x14ac:dyDescent="0.2">
      <c r="A2615" s="122">
        <f t="shared" si="37"/>
        <v>609562</v>
      </c>
      <c r="B2615" s="122">
        <v>9</v>
      </c>
      <c r="C2615" s="123">
        <v>18</v>
      </c>
      <c r="D2615" s="7">
        <v>756</v>
      </c>
      <c r="E2615" s="122" t="s">
        <v>23</v>
      </c>
      <c r="F2615" s="123"/>
      <c r="G2615" s="123"/>
      <c r="H2615" s="123">
        <f>IF('Раздел 2.1.2.2'!BF44&gt;='Раздел 2.1.2.2'!BF52,0,1)</f>
        <v>0</v>
      </c>
    </row>
    <row r="2616" spans="1:8" x14ac:dyDescent="0.2">
      <c r="A2616" s="122">
        <f t="shared" si="37"/>
        <v>609562</v>
      </c>
      <c r="B2616" s="122">
        <v>9</v>
      </c>
      <c r="C2616" s="123">
        <v>18</v>
      </c>
      <c r="D2616" s="7">
        <v>757</v>
      </c>
      <c r="E2616" s="122" t="s">
        <v>1300</v>
      </c>
      <c r="F2616" s="123"/>
      <c r="G2616" s="123"/>
      <c r="H2616" s="123">
        <f>IF('Раздел 2.1.2.2'!BG44&gt;='Раздел 2.1.2.2'!BG52,0,1)</f>
        <v>0</v>
      </c>
    </row>
    <row r="2617" spans="1:8" x14ac:dyDescent="0.2">
      <c r="A2617" s="122">
        <f t="shared" si="37"/>
        <v>609562</v>
      </c>
      <c r="B2617" s="122">
        <v>9</v>
      </c>
      <c r="C2617" s="124">
        <v>18</v>
      </c>
      <c r="D2617" s="7">
        <v>758</v>
      </c>
      <c r="E2617" s="124" t="s">
        <v>1301</v>
      </c>
      <c r="F2617" s="124"/>
      <c r="G2617" s="124"/>
      <c r="H2617" s="124">
        <f>IF('Раздел 2.1.2.2'!BH44&gt;='Раздел 2.1.2.2'!BH52,0,1)</f>
        <v>0</v>
      </c>
    </row>
    <row r="2618" spans="1:8" x14ac:dyDescent="0.2">
      <c r="A2618" s="6">
        <f t="shared" si="37"/>
        <v>609562</v>
      </c>
      <c r="B2618" s="6">
        <v>9</v>
      </c>
      <c r="C2618" s="112">
        <v>19</v>
      </c>
      <c r="D2618" s="7">
        <v>759</v>
      </c>
      <c r="E2618" s="112" t="s">
        <v>3185</v>
      </c>
      <c r="F2618" s="7"/>
      <c r="G2618" s="7"/>
      <c r="H2618" s="7">
        <f>IF('Раздел 2.1.2.2'!P45&gt;='Раздел 2.1.2.2'!P53,0,1)</f>
        <v>0</v>
      </c>
    </row>
    <row r="2619" spans="1:8" x14ac:dyDescent="0.2">
      <c r="A2619" s="6">
        <f t="shared" si="37"/>
        <v>609562</v>
      </c>
      <c r="B2619" s="6">
        <v>9</v>
      </c>
      <c r="C2619" s="112">
        <v>19</v>
      </c>
      <c r="D2619" s="7">
        <v>760</v>
      </c>
      <c r="E2619" s="6" t="s">
        <v>1302</v>
      </c>
      <c r="F2619" s="7"/>
      <c r="G2619" s="7"/>
      <c r="H2619" s="7">
        <f>IF('Раздел 2.1.2.2'!Q45&gt;='Раздел 2.1.2.2'!Q53,0,1)</f>
        <v>0</v>
      </c>
    </row>
    <row r="2620" spans="1:8" x14ac:dyDescent="0.2">
      <c r="A2620" s="6">
        <f t="shared" si="37"/>
        <v>609562</v>
      </c>
      <c r="B2620" s="6">
        <v>9</v>
      </c>
      <c r="C2620" s="112">
        <v>19</v>
      </c>
      <c r="D2620" s="7">
        <v>761</v>
      </c>
      <c r="E2620" s="6" t="s">
        <v>1303</v>
      </c>
      <c r="F2620" s="7"/>
      <c r="G2620" s="7"/>
      <c r="H2620" s="7">
        <f>IF('Раздел 2.1.2.2'!R45&gt;='Раздел 2.1.2.2'!R53,0,1)</f>
        <v>0</v>
      </c>
    </row>
    <row r="2621" spans="1:8" x14ac:dyDescent="0.2">
      <c r="A2621" s="6">
        <f t="shared" si="37"/>
        <v>609562</v>
      </c>
      <c r="B2621" s="6">
        <v>9</v>
      </c>
      <c r="C2621" s="112">
        <v>19</v>
      </c>
      <c r="D2621" s="7">
        <v>762</v>
      </c>
      <c r="E2621" s="6" t="s">
        <v>1304</v>
      </c>
      <c r="F2621" s="7"/>
      <c r="G2621" s="7"/>
      <c r="H2621" s="7">
        <f>IF('Раздел 2.1.2.2'!S45&gt;='Раздел 2.1.2.2'!S53,0,1)</f>
        <v>0</v>
      </c>
    </row>
    <row r="2622" spans="1:8" x14ac:dyDescent="0.2">
      <c r="A2622" s="6">
        <f t="shared" si="37"/>
        <v>609562</v>
      </c>
      <c r="B2622" s="6">
        <v>9</v>
      </c>
      <c r="C2622" s="112">
        <v>19</v>
      </c>
      <c r="D2622" s="7">
        <v>763</v>
      </c>
      <c r="E2622" s="6" t="s">
        <v>1305</v>
      </c>
      <c r="F2622" s="7"/>
      <c r="G2622" s="7"/>
      <c r="H2622" s="7">
        <f>IF('Раздел 2.1.2.2'!T45&gt;='Раздел 2.1.2.2'!T53,0,1)</f>
        <v>0</v>
      </c>
    </row>
    <row r="2623" spans="1:8" x14ac:dyDescent="0.2">
      <c r="A2623" s="6">
        <f t="shared" si="37"/>
        <v>609562</v>
      </c>
      <c r="B2623" s="6">
        <v>9</v>
      </c>
      <c r="C2623" s="112">
        <v>19</v>
      </c>
      <c r="D2623" s="7">
        <v>764</v>
      </c>
      <c r="E2623" s="6" t="s">
        <v>1306</v>
      </c>
      <c r="F2623" s="7"/>
      <c r="G2623" s="7"/>
      <c r="H2623" s="7">
        <f>IF('Раздел 2.1.2.2'!U45&gt;='Раздел 2.1.2.2'!U53,0,1)</f>
        <v>0</v>
      </c>
    </row>
    <row r="2624" spans="1:8" x14ac:dyDescent="0.2">
      <c r="A2624" s="6">
        <f t="shared" si="37"/>
        <v>609562</v>
      </c>
      <c r="B2624" s="6">
        <v>9</v>
      </c>
      <c r="C2624" s="112">
        <v>19</v>
      </c>
      <c r="D2624" s="7">
        <v>765</v>
      </c>
      <c r="E2624" s="6" t="s">
        <v>1307</v>
      </c>
      <c r="F2624" s="7"/>
      <c r="G2624" s="7"/>
      <c r="H2624" s="7">
        <f>IF('Раздел 2.1.2.2'!V45&gt;='Раздел 2.1.2.2'!V53,0,1)</f>
        <v>0</v>
      </c>
    </row>
    <row r="2625" spans="1:8" x14ac:dyDescent="0.2">
      <c r="A2625" s="6">
        <f t="shared" si="37"/>
        <v>609562</v>
      </c>
      <c r="B2625" s="6">
        <v>9</v>
      </c>
      <c r="C2625" s="112">
        <v>19</v>
      </c>
      <c r="D2625" s="7">
        <v>766</v>
      </c>
      <c r="E2625" s="6" t="s">
        <v>2068</v>
      </c>
      <c r="F2625" s="7"/>
      <c r="G2625" s="7"/>
      <c r="H2625" s="7">
        <f>IF('Раздел 2.1.2.2'!W45&gt;='Раздел 2.1.2.2'!W53,0,1)</f>
        <v>0</v>
      </c>
    </row>
    <row r="2626" spans="1:8" x14ac:dyDescent="0.2">
      <c r="A2626" s="6">
        <f t="shared" si="37"/>
        <v>609562</v>
      </c>
      <c r="B2626" s="6">
        <v>9</v>
      </c>
      <c r="C2626" s="112">
        <v>19</v>
      </c>
      <c r="D2626" s="7">
        <v>767</v>
      </c>
      <c r="E2626" s="6" t="s">
        <v>2069</v>
      </c>
      <c r="F2626" s="7"/>
      <c r="G2626" s="7"/>
      <c r="H2626" s="7">
        <f>IF('Раздел 2.1.2.2'!X45&gt;='Раздел 2.1.2.2'!X53,0,1)</f>
        <v>0</v>
      </c>
    </row>
    <row r="2627" spans="1:8" x14ac:dyDescent="0.2">
      <c r="A2627" s="6">
        <f t="shared" si="37"/>
        <v>609562</v>
      </c>
      <c r="B2627" s="6">
        <v>9</v>
      </c>
      <c r="C2627" s="112">
        <v>19</v>
      </c>
      <c r="D2627" s="7">
        <v>768</v>
      </c>
      <c r="E2627" s="6" t="s">
        <v>2070</v>
      </c>
      <c r="F2627" s="7"/>
      <c r="G2627" s="7"/>
      <c r="H2627" s="7">
        <f>IF('Раздел 2.1.2.2'!Y45&gt;='Раздел 2.1.2.2'!Y53,0,1)</f>
        <v>0</v>
      </c>
    </row>
    <row r="2628" spans="1:8" x14ac:dyDescent="0.2">
      <c r="A2628" s="6">
        <f t="shared" si="37"/>
        <v>609562</v>
      </c>
      <c r="B2628" s="6">
        <v>9</v>
      </c>
      <c r="C2628" s="112">
        <v>19</v>
      </c>
      <c r="D2628" s="7">
        <v>769</v>
      </c>
      <c r="E2628" s="6" t="s">
        <v>2071</v>
      </c>
      <c r="F2628" s="7"/>
      <c r="G2628" s="7"/>
      <c r="H2628" s="7">
        <f>IF('Раздел 2.1.2.2'!Z45&gt;='Раздел 2.1.2.2'!Z53,0,1)</f>
        <v>0</v>
      </c>
    </row>
    <row r="2629" spans="1:8" x14ac:dyDescent="0.2">
      <c r="A2629" s="6">
        <f t="shared" si="37"/>
        <v>609562</v>
      </c>
      <c r="B2629" s="6">
        <v>9</v>
      </c>
      <c r="C2629" s="112">
        <v>19</v>
      </c>
      <c r="D2629" s="7">
        <v>770</v>
      </c>
      <c r="E2629" s="6" t="s">
        <v>2072</v>
      </c>
      <c r="F2629" s="7"/>
      <c r="G2629" s="7"/>
      <c r="H2629" s="7">
        <f>IF('Раздел 2.1.2.2'!AA45&gt;='Раздел 2.1.2.2'!AA53,0,1)</f>
        <v>0</v>
      </c>
    </row>
    <row r="2630" spans="1:8" x14ac:dyDescent="0.2">
      <c r="A2630" s="6">
        <f t="shared" si="37"/>
        <v>609562</v>
      </c>
      <c r="B2630" s="6">
        <v>9</v>
      </c>
      <c r="C2630" s="112">
        <v>19</v>
      </c>
      <c r="D2630" s="7">
        <v>771</v>
      </c>
      <c r="E2630" s="6" t="s">
        <v>2073</v>
      </c>
      <c r="F2630" s="7"/>
      <c r="G2630" s="7"/>
      <c r="H2630" s="7">
        <f>IF('Раздел 2.1.2.2'!AB45&gt;='Раздел 2.1.2.2'!AB53,0,1)</f>
        <v>0</v>
      </c>
    </row>
    <row r="2631" spans="1:8" x14ac:dyDescent="0.2">
      <c r="A2631" s="6">
        <f t="shared" si="37"/>
        <v>609562</v>
      </c>
      <c r="B2631" s="6">
        <v>9</v>
      </c>
      <c r="C2631" s="112">
        <v>19</v>
      </c>
      <c r="D2631" s="7">
        <v>772</v>
      </c>
      <c r="E2631" s="6" t="s">
        <v>2074</v>
      </c>
      <c r="F2631" s="7"/>
      <c r="G2631" s="7"/>
      <c r="H2631" s="7">
        <f>IF('Раздел 2.1.2.2'!AC45&gt;='Раздел 2.1.2.2'!AC53,0,1)</f>
        <v>0</v>
      </c>
    </row>
    <row r="2632" spans="1:8" x14ac:dyDescent="0.2">
      <c r="A2632" s="6">
        <f t="shared" si="37"/>
        <v>609562</v>
      </c>
      <c r="B2632" s="6">
        <v>9</v>
      </c>
      <c r="C2632" s="112">
        <v>19</v>
      </c>
      <c r="D2632" s="7">
        <v>773</v>
      </c>
      <c r="E2632" s="6" t="s">
        <v>2075</v>
      </c>
      <c r="F2632" s="7"/>
      <c r="G2632" s="7"/>
      <c r="H2632" s="7">
        <f>IF('Раздел 2.1.2.2'!AD45&gt;='Раздел 2.1.2.2'!AD53,0,1)</f>
        <v>0</v>
      </c>
    </row>
    <row r="2633" spans="1:8" x14ac:dyDescent="0.2">
      <c r="A2633" s="6">
        <f t="shared" si="37"/>
        <v>609562</v>
      </c>
      <c r="B2633" s="6">
        <v>9</v>
      </c>
      <c r="C2633" s="112">
        <v>19</v>
      </c>
      <c r="D2633" s="7">
        <v>774</v>
      </c>
      <c r="E2633" s="6" t="s">
        <v>2076</v>
      </c>
      <c r="F2633" s="7"/>
      <c r="G2633" s="7"/>
      <c r="H2633" s="7">
        <f>IF('Раздел 2.1.2.2'!AE45&gt;='Раздел 2.1.2.2'!AE53,0,1)</f>
        <v>0</v>
      </c>
    </row>
    <row r="2634" spans="1:8" x14ac:dyDescent="0.2">
      <c r="A2634" s="6">
        <f t="shared" si="37"/>
        <v>609562</v>
      </c>
      <c r="B2634" s="6">
        <v>9</v>
      </c>
      <c r="C2634" s="112">
        <v>19</v>
      </c>
      <c r="D2634" s="7">
        <v>775</v>
      </c>
      <c r="E2634" s="6" t="s">
        <v>2077</v>
      </c>
      <c r="F2634" s="7"/>
      <c r="G2634" s="7"/>
      <c r="H2634" s="7">
        <f>IF('Раздел 2.1.2.2'!AF45&gt;='Раздел 2.1.2.2'!AF53,0,1)</f>
        <v>0</v>
      </c>
    </row>
    <row r="2635" spans="1:8" x14ac:dyDescent="0.2">
      <c r="A2635" s="6">
        <f t="shared" si="37"/>
        <v>609562</v>
      </c>
      <c r="B2635" s="6">
        <v>9</v>
      </c>
      <c r="C2635" s="112">
        <v>19</v>
      </c>
      <c r="D2635" s="7">
        <v>776</v>
      </c>
      <c r="E2635" s="6" t="s">
        <v>2078</v>
      </c>
      <c r="F2635" s="7"/>
      <c r="G2635" s="7"/>
      <c r="H2635" s="7">
        <f>IF('Раздел 2.1.2.2'!AG45&gt;='Раздел 2.1.2.2'!AG53,0,1)</f>
        <v>0</v>
      </c>
    </row>
    <row r="2636" spans="1:8" x14ac:dyDescent="0.2">
      <c r="A2636" s="6">
        <f t="shared" si="37"/>
        <v>609562</v>
      </c>
      <c r="B2636" s="6">
        <v>9</v>
      </c>
      <c r="C2636" s="112">
        <v>19</v>
      </c>
      <c r="D2636" s="7">
        <v>777</v>
      </c>
      <c r="E2636" s="6" t="s">
        <v>2079</v>
      </c>
      <c r="F2636" s="7"/>
      <c r="G2636" s="7"/>
      <c r="H2636" s="7">
        <f>IF('Раздел 2.1.2.2'!AH45&gt;='Раздел 2.1.2.2'!AH53,0,1)</f>
        <v>0</v>
      </c>
    </row>
    <row r="2637" spans="1:8" x14ac:dyDescent="0.2">
      <c r="A2637" s="6">
        <f t="shared" si="37"/>
        <v>609562</v>
      </c>
      <c r="B2637" s="6">
        <v>9</v>
      </c>
      <c r="C2637" s="112">
        <v>19</v>
      </c>
      <c r="D2637" s="7">
        <v>778</v>
      </c>
      <c r="E2637" s="6" t="s">
        <v>2080</v>
      </c>
      <c r="F2637" s="7"/>
      <c r="G2637" s="7"/>
      <c r="H2637" s="7">
        <f>IF('Раздел 2.1.2.2'!AI45&gt;='Раздел 2.1.2.2'!AI53,0,1)</f>
        <v>0</v>
      </c>
    </row>
    <row r="2638" spans="1:8" x14ac:dyDescent="0.2">
      <c r="A2638" s="6">
        <f t="shared" si="37"/>
        <v>609562</v>
      </c>
      <c r="B2638" s="6">
        <v>9</v>
      </c>
      <c r="C2638" s="112">
        <v>19</v>
      </c>
      <c r="D2638" s="7">
        <v>779</v>
      </c>
      <c r="E2638" s="6" t="s">
        <v>2081</v>
      </c>
      <c r="F2638" s="7"/>
      <c r="G2638" s="7"/>
      <c r="H2638" s="7">
        <f>IF('Раздел 2.1.2.2'!AJ45&gt;='Раздел 2.1.2.2'!AJ53,0,1)</f>
        <v>0</v>
      </c>
    </row>
    <row r="2639" spans="1:8" x14ac:dyDescent="0.2">
      <c r="A2639" s="6">
        <f t="shared" si="37"/>
        <v>609562</v>
      </c>
      <c r="B2639" s="6">
        <v>9</v>
      </c>
      <c r="C2639" s="112">
        <v>19</v>
      </c>
      <c r="D2639" s="7">
        <v>780</v>
      </c>
      <c r="E2639" s="6" t="s">
        <v>2082</v>
      </c>
      <c r="F2639" s="7"/>
      <c r="G2639" s="7"/>
      <c r="H2639" s="7">
        <f>IF('Раздел 2.1.2.2'!AK45&gt;='Раздел 2.1.2.2'!AK53,0,1)</f>
        <v>0</v>
      </c>
    </row>
    <row r="2640" spans="1:8" x14ac:dyDescent="0.2">
      <c r="A2640" s="6">
        <f t="shared" si="37"/>
        <v>609562</v>
      </c>
      <c r="B2640" s="6">
        <v>9</v>
      </c>
      <c r="C2640" s="112">
        <v>19</v>
      </c>
      <c r="D2640" s="7">
        <v>781</v>
      </c>
      <c r="E2640" s="6" t="s">
        <v>2083</v>
      </c>
      <c r="F2640" s="7"/>
      <c r="G2640" s="7"/>
      <c r="H2640" s="7">
        <f>IF('Раздел 2.1.2.2'!AL45&gt;='Раздел 2.1.2.2'!AL53,0,1)</f>
        <v>0</v>
      </c>
    </row>
    <row r="2641" spans="1:8" x14ac:dyDescent="0.2">
      <c r="A2641" s="6">
        <f t="shared" si="37"/>
        <v>609562</v>
      </c>
      <c r="B2641" s="6">
        <v>9</v>
      </c>
      <c r="C2641" s="112">
        <v>19</v>
      </c>
      <c r="D2641" s="7">
        <v>782</v>
      </c>
      <c r="E2641" s="6" t="s">
        <v>2084</v>
      </c>
      <c r="F2641" s="7"/>
      <c r="G2641" s="7"/>
      <c r="H2641" s="7">
        <f>IF('Раздел 2.1.2.2'!AM45&gt;='Раздел 2.1.2.2'!AM53,0,1)</f>
        <v>0</v>
      </c>
    </row>
    <row r="2642" spans="1:8" x14ac:dyDescent="0.2">
      <c r="A2642" s="6">
        <f t="shared" si="37"/>
        <v>609562</v>
      </c>
      <c r="B2642" s="6">
        <v>9</v>
      </c>
      <c r="C2642" s="112">
        <v>19</v>
      </c>
      <c r="D2642" s="7">
        <v>783</v>
      </c>
      <c r="E2642" s="6" t="s">
        <v>2085</v>
      </c>
      <c r="F2642" s="7"/>
      <c r="G2642" s="7"/>
      <c r="H2642" s="7">
        <f>IF('Раздел 2.1.2.2'!AN45&gt;='Раздел 2.1.2.2'!AN53,0,1)</f>
        <v>0</v>
      </c>
    </row>
    <row r="2643" spans="1:8" x14ac:dyDescent="0.2">
      <c r="A2643" s="6">
        <f t="shared" si="37"/>
        <v>609562</v>
      </c>
      <c r="B2643" s="6">
        <v>9</v>
      </c>
      <c r="C2643" s="112">
        <v>19</v>
      </c>
      <c r="D2643" s="7">
        <v>784</v>
      </c>
      <c r="E2643" s="6" t="s">
        <v>2086</v>
      </c>
      <c r="F2643" s="7"/>
      <c r="G2643" s="7"/>
      <c r="H2643" s="7">
        <f>IF('Раздел 2.1.2.2'!AO45&gt;='Раздел 2.1.2.2'!AO53,0,1)</f>
        <v>0</v>
      </c>
    </row>
    <row r="2644" spans="1:8" x14ac:dyDescent="0.2">
      <c r="A2644" s="6">
        <f t="shared" si="37"/>
        <v>609562</v>
      </c>
      <c r="B2644" s="6">
        <v>9</v>
      </c>
      <c r="C2644" s="112">
        <v>19</v>
      </c>
      <c r="D2644" s="7">
        <v>785</v>
      </c>
      <c r="E2644" s="6" t="s">
        <v>2087</v>
      </c>
      <c r="F2644" s="7"/>
      <c r="G2644" s="7"/>
      <c r="H2644" s="7">
        <f>IF('Раздел 2.1.2.2'!AP45&gt;='Раздел 2.1.2.2'!AP53,0,1)</f>
        <v>0</v>
      </c>
    </row>
    <row r="2645" spans="1:8" x14ac:dyDescent="0.2">
      <c r="A2645" s="6">
        <f t="shared" si="37"/>
        <v>609562</v>
      </c>
      <c r="B2645" s="6">
        <v>9</v>
      </c>
      <c r="C2645" s="112">
        <v>19</v>
      </c>
      <c r="D2645" s="7">
        <v>786</v>
      </c>
      <c r="E2645" s="6" t="s">
        <v>2088</v>
      </c>
      <c r="F2645" s="7"/>
      <c r="G2645" s="7"/>
      <c r="H2645" s="7">
        <f>IF('Раздел 2.1.2.2'!AQ45&gt;='Раздел 2.1.2.2'!AQ53,0,1)</f>
        <v>0</v>
      </c>
    </row>
    <row r="2646" spans="1:8" x14ac:dyDescent="0.2">
      <c r="A2646" s="6">
        <f t="shared" si="37"/>
        <v>609562</v>
      </c>
      <c r="B2646" s="6">
        <v>9</v>
      </c>
      <c r="C2646" s="112">
        <v>19</v>
      </c>
      <c r="D2646" s="7">
        <v>787</v>
      </c>
      <c r="E2646" s="6" t="s">
        <v>2089</v>
      </c>
      <c r="F2646" s="7"/>
      <c r="G2646" s="7"/>
      <c r="H2646" s="7">
        <f>IF('Раздел 2.1.2.2'!AR45&gt;='Раздел 2.1.2.2'!AR53,0,1)</f>
        <v>0</v>
      </c>
    </row>
    <row r="2647" spans="1:8" x14ac:dyDescent="0.2">
      <c r="A2647" s="6">
        <f t="shared" si="37"/>
        <v>609562</v>
      </c>
      <c r="B2647" s="6">
        <v>9</v>
      </c>
      <c r="C2647" s="112">
        <v>19</v>
      </c>
      <c r="D2647" s="7">
        <v>788</v>
      </c>
      <c r="E2647" s="6" t="s">
        <v>2838</v>
      </c>
      <c r="F2647" s="7"/>
      <c r="G2647" s="7"/>
      <c r="H2647" s="7">
        <f>IF('Раздел 2.1.2.2'!AS45&gt;='Раздел 2.1.2.2'!AS53,0,1)</f>
        <v>0</v>
      </c>
    </row>
    <row r="2648" spans="1:8" x14ac:dyDescent="0.2">
      <c r="A2648" s="6">
        <f t="shared" si="37"/>
        <v>609562</v>
      </c>
      <c r="B2648" s="6">
        <v>9</v>
      </c>
      <c r="C2648" s="112">
        <v>19</v>
      </c>
      <c r="D2648" s="7">
        <v>789</v>
      </c>
      <c r="E2648" s="6" t="s">
        <v>2839</v>
      </c>
      <c r="F2648" s="7"/>
      <c r="G2648" s="7"/>
      <c r="H2648" s="7">
        <f>IF('Раздел 2.1.2.2'!AT45&gt;='Раздел 2.1.2.2'!AT53,0,1)</f>
        <v>0</v>
      </c>
    </row>
    <row r="2649" spans="1:8" x14ac:dyDescent="0.2">
      <c r="A2649" s="6">
        <f t="shared" si="37"/>
        <v>609562</v>
      </c>
      <c r="B2649" s="6">
        <v>9</v>
      </c>
      <c r="C2649" s="112">
        <v>19</v>
      </c>
      <c r="D2649" s="7">
        <v>790</v>
      </c>
      <c r="E2649" s="6" t="s">
        <v>2840</v>
      </c>
      <c r="F2649" s="7"/>
      <c r="G2649" s="7"/>
      <c r="H2649" s="7">
        <f>IF('Раздел 2.1.2.2'!AU45&gt;='Раздел 2.1.2.2'!AU53,0,1)</f>
        <v>0</v>
      </c>
    </row>
    <row r="2650" spans="1:8" x14ac:dyDescent="0.2">
      <c r="A2650" s="6">
        <f t="shared" si="37"/>
        <v>609562</v>
      </c>
      <c r="B2650" s="6">
        <v>9</v>
      </c>
      <c r="C2650" s="112">
        <v>19</v>
      </c>
      <c r="D2650" s="7">
        <v>791</v>
      </c>
      <c r="E2650" s="6" t="s">
        <v>2841</v>
      </c>
      <c r="F2650" s="7"/>
      <c r="G2650" s="7"/>
      <c r="H2650" s="7">
        <f>IF('Раздел 2.1.2.2'!AV45&gt;='Раздел 2.1.2.2'!AV53,0,1)</f>
        <v>0</v>
      </c>
    </row>
    <row r="2651" spans="1:8" x14ac:dyDescent="0.2">
      <c r="A2651" s="6">
        <f t="shared" si="37"/>
        <v>609562</v>
      </c>
      <c r="B2651" s="6">
        <v>9</v>
      </c>
      <c r="C2651" s="112">
        <v>19</v>
      </c>
      <c r="D2651" s="7">
        <v>792</v>
      </c>
      <c r="E2651" s="6" t="s">
        <v>2842</v>
      </c>
      <c r="F2651" s="7"/>
      <c r="G2651" s="7"/>
      <c r="H2651" s="7">
        <f>IF('Раздел 2.1.2.2'!AW45&gt;='Раздел 2.1.2.2'!AW53,0,1)</f>
        <v>0</v>
      </c>
    </row>
    <row r="2652" spans="1:8" x14ac:dyDescent="0.2">
      <c r="A2652" s="6">
        <f t="shared" si="37"/>
        <v>609562</v>
      </c>
      <c r="B2652" s="6">
        <v>9</v>
      </c>
      <c r="C2652" s="112">
        <v>19</v>
      </c>
      <c r="D2652" s="7">
        <v>793</v>
      </c>
      <c r="E2652" s="6" t="s">
        <v>2843</v>
      </c>
      <c r="F2652" s="7"/>
      <c r="G2652" s="7"/>
      <c r="H2652" s="7">
        <f>IF('Раздел 2.1.2.2'!AX45&gt;='Раздел 2.1.2.2'!AX53,0,1)</f>
        <v>0</v>
      </c>
    </row>
    <row r="2653" spans="1:8" x14ac:dyDescent="0.2">
      <c r="A2653" s="6">
        <f t="shared" si="37"/>
        <v>609562</v>
      </c>
      <c r="B2653" s="6">
        <v>9</v>
      </c>
      <c r="C2653" s="112">
        <v>19</v>
      </c>
      <c r="D2653" s="7">
        <v>794</v>
      </c>
      <c r="E2653" s="6" t="s">
        <v>2844</v>
      </c>
      <c r="F2653" s="7"/>
      <c r="G2653" s="7"/>
      <c r="H2653" s="7">
        <f>IF('Раздел 2.1.2.2'!AY45&gt;='Раздел 2.1.2.2'!AY53,0,1)</f>
        <v>0</v>
      </c>
    </row>
    <row r="2654" spans="1:8" x14ac:dyDescent="0.2">
      <c r="A2654" s="6">
        <f t="shared" si="37"/>
        <v>609562</v>
      </c>
      <c r="B2654" s="6">
        <v>9</v>
      </c>
      <c r="C2654" s="112">
        <v>19</v>
      </c>
      <c r="D2654" s="7">
        <v>795</v>
      </c>
      <c r="E2654" s="6" t="s">
        <v>2845</v>
      </c>
      <c r="F2654" s="7"/>
      <c r="G2654" s="7"/>
      <c r="H2654" s="7">
        <f>IF('Раздел 2.1.2.2'!AZ45&gt;='Раздел 2.1.2.2'!AZ53,0,1)</f>
        <v>0</v>
      </c>
    </row>
    <row r="2655" spans="1:8" x14ac:dyDescent="0.2">
      <c r="A2655" s="6">
        <f t="shared" si="37"/>
        <v>609562</v>
      </c>
      <c r="B2655" s="6">
        <v>9</v>
      </c>
      <c r="C2655" s="112">
        <v>19</v>
      </c>
      <c r="D2655" s="7">
        <v>796</v>
      </c>
      <c r="E2655" s="6" t="s">
        <v>2846</v>
      </c>
      <c r="F2655" s="7"/>
      <c r="G2655" s="7"/>
      <c r="H2655" s="7">
        <f>IF('Раздел 2.1.2.2'!BA45&gt;='Раздел 2.1.2.2'!BA53,0,1)</f>
        <v>0</v>
      </c>
    </row>
    <row r="2656" spans="1:8" x14ac:dyDescent="0.2">
      <c r="A2656" s="6">
        <f t="shared" si="37"/>
        <v>609562</v>
      </c>
      <c r="B2656" s="6">
        <v>9</v>
      </c>
      <c r="C2656" s="112">
        <v>19</v>
      </c>
      <c r="D2656" s="7">
        <v>797</v>
      </c>
      <c r="E2656" s="6" t="s">
        <v>2847</v>
      </c>
      <c r="F2656" s="7"/>
      <c r="G2656" s="7"/>
      <c r="H2656" s="7">
        <f>IF('Раздел 2.1.2.2'!BB45&gt;='Раздел 2.1.2.2'!BB53,0,1)</f>
        <v>0</v>
      </c>
    </row>
    <row r="2657" spans="1:8" x14ac:dyDescent="0.2">
      <c r="A2657" s="6">
        <f t="shared" si="37"/>
        <v>609562</v>
      </c>
      <c r="B2657" s="6">
        <v>9</v>
      </c>
      <c r="C2657" s="112">
        <v>19</v>
      </c>
      <c r="D2657" s="7">
        <v>798</v>
      </c>
      <c r="E2657" s="6" t="s">
        <v>2848</v>
      </c>
      <c r="F2657" s="7"/>
      <c r="G2657" s="7"/>
      <c r="H2657" s="7">
        <f>IF('Раздел 2.1.2.2'!BC45&gt;='Раздел 2.1.2.2'!BC53,0,1)</f>
        <v>0</v>
      </c>
    </row>
    <row r="2658" spans="1:8" x14ac:dyDescent="0.2">
      <c r="A2658" s="6">
        <f t="shared" si="37"/>
        <v>609562</v>
      </c>
      <c r="B2658" s="6">
        <v>9</v>
      </c>
      <c r="C2658" s="112">
        <v>19</v>
      </c>
      <c r="D2658" s="7">
        <v>799</v>
      </c>
      <c r="E2658" s="6" t="s">
        <v>2849</v>
      </c>
      <c r="F2658" s="7"/>
      <c r="G2658" s="7"/>
      <c r="H2658" s="7">
        <f>IF('Раздел 2.1.2.2'!BD45&gt;='Раздел 2.1.2.2'!BD53,0,1)</f>
        <v>0</v>
      </c>
    </row>
    <row r="2659" spans="1:8" x14ac:dyDescent="0.2">
      <c r="A2659" s="6">
        <f t="shared" si="37"/>
        <v>609562</v>
      </c>
      <c r="B2659" s="6">
        <v>9</v>
      </c>
      <c r="C2659" s="112">
        <v>19</v>
      </c>
      <c r="D2659" s="7">
        <v>800</v>
      </c>
      <c r="E2659" s="6" t="s">
        <v>2850</v>
      </c>
      <c r="F2659" s="7"/>
      <c r="G2659" s="7"/>
      <c r="H2659" s="7">
        <f>IF('Раздел 2.1.2.2'!BE45&gt;='Раздел 2.1.2.2'!BE53,0,1)</f>
        <v>0</v>
      </c>
    </row>
    <row r="2660" spans="1:8" x14ac:dyDescent="0.2">
      <c r="A2660" s="6">
        <f t="shared" si="37"/>
        <v>609562</v>
      </c>
      <c r="B2660" s="6">
        <v>9</v>
      </c>
      <c r="C2660" s="112">
        <v>19</v>
      </c>
      <c r="D2660" s="7">
        <v>801</v>
      </c>
      <c r="E2660" s="6" t="s">
        <v>2851</v>
      </c>
      <c r="F2660" s="7"/>
      <c r="G2660" s="7"/>
      <c r="H2660" s="7">
        <f>IF('Раздел 2.1.2.2'!BF45&gt;='Раздел 2.1.2.2'!BF53,0,1)</f>
        <v>0</v>
      </c>
    </row>
    <row r="2661" spans="1:8" x14ac:dyDescent="0.2">
      <c r="A2661" s="6">
        <f t="shared" si="37"/>
        <v>609562</v>
      </c>
      <c r="B2661" s="6">
        <v>9</v>
      </c>
      <c r="C2661" s="112">
        <v>19</v>
      </c>
      <c r="D2661" s="7">
        <v>802</v>
      </c>
      <c r="E2661" s="6" t="s">
        <v>2852</v>
      </c>
      <c r="F2661" s="7"/>
      <c r="G2661" s="7"/>
      <c r="H2661" s="7">
        <f>IF('Раздел 2.1.2.2'!BG45&gt;='Раздел 2.1.2.2'!BG53,0,1)</f>
        <v>0</v>
      </c>
    </row>
    <row r="2662" spans="1:8" x14ac:dyDescent="0.2">
      <c r="A2662" s="6">
        <f t="shared" si="37"/>
        <v>609562</v>
      </c>
      <c r="B2662" s="6">
        <v>9</v>
      </c>
      <c r="C2662" s="112">
        <v>19</v>
      </c>
      <c r="D2662" s="7">
        <v>803</v>
      </c>
      <c r="E2662" s="7" t="s">
        <v>2853</v>
      </c>
      <c r="F2662" s="7"/>
      <c r="G2662" s="7"/>
      <c r="H2662" s="7">
        <f>IF('Раздел 2.1.2.2'!BH45&gt;='Раздел 2.1.2.2'!BH53,0,1)</f>
        <v>0</v>
      </c>
    </row>
    <row r="2663" spans="1:8" x14ac:dyDescent="0.2">
      <c r="A2663" s="6">
        <f>P_3</f>
        <v>609562</v>
      </c>
      <c r="B2663" s="6">
        <v>9</v>
      </c>
      <c r="C2663" s="112">
        <v>19</v>
      </c>
      <c r="D2663" s="7">
        <v>804</v>
      </c>
      <c r="E2663" s="7" t="s">
        <v>444</v>
      </c>
      <c r="F2663" s="7"/>
      <c r="G2663" s="7"/>
      <c r="H2663" s="7">
        <f>IF('Раздел 2.1.2.2'!BI45&gt;='Раздел 2.1.2.2'!BI53,0,1)</f>
        <v>0</v>
      </c>
    </row>
    <row r="2664" spans="1:8" x14ac:dyDescent="0.2">
      <c r="A2664" s="6">
        <f>P_3</f>
        <v>609562</v>
      </c>
      <c r="B2664" s="6">
        <v>9</v>
      </c>
      <c r="C2664" s="112">
        <v>19</v>
      </c>
      <c r="D2664" s="7">
        <v>805</v>
      </c>
      <c r="E2664" s="7" t="s">
        <v>445</v>
      </c>
      <c r="F2664" s="7"/>
      <c r="G2664" s="7"/>
      <c r="H2664" s="7">
        <f>IF('Раздел 2.1.2.2'!BJ45&gt;='Раздел 2.1.2.2'!BJ53,0,1)</f>
        <v>0</v>
      </c>
    </row>
    <row r="2665" spans="1:8" x14ac:dyDescent="0.2">
      <c r="A2665" s="6">
        <f>P_3</f>
        <v>609562</v>
      </c>
      <c r="B2665" s="6">
        <v>9</v>
      </c>
      <c r="C2665" s="112">
        <v>19</v>
      </c>
      <c r="D2665" s="7">
        <v>806</v>
      </c>
      <c r="E2665" s="7" t="s">
        <v>446</v>
      </c>
      <c r="F2665" s="7"/>
      <c r="G2665" s="7"/>
      <c r="H2665" s="7">
        <f>IF('Раздел 2.1.2.2'!BK45&gt;='Раздел 2.1.2.2'!BK53,0,1)</f>
        <v>0</v>
      </c>
    </row>
    <row r="2666" spans="1:8" x14ac:dyDescent="0.2">
      <c r="A2666" s="6">
        <f>P_3</f>
        <v>609562</v>
      </c>
      <c r="B2666" s="6">
        <v>9</v>
      </c>
      <c r="C2666" s="112">
        <v>19</v>
      </c>
      <c r="D2666" s="7">
        <v>807</v>
      </c>
      <c r="E2666" s="7" t="s">
        <v>447</v>
      </c>
      <c r="F2666" s="7"/>
      <c r="G2666" s="7"/>
      <c r="H2666" s="7">
        <f>IF('Раздел 2.1.2.2'!BL45&gt;='Раздел 2.1.2.2'!BL53,0,1)</f>
        <v>0</v>
      </c>
    </row>
    <row r="2667" spans="1:8" x14ac:dyDescent="0.2">
      <c r="A2667" s="6">
        <f>P_3</f>
        <v>609562</v>
      </c>
      <c r="B2667" s="6">
        <v>9</v>
      </c>
      <c r="C2667" s="113">
        <v>19</v>
      </c>
      <c r="D2667" s="7">
        <v>808</v>
      </c>
      <c r="E2667" s="109" t="s">
        <v>448</v>
      </c>
      <c r="F2667" s="109"/>
      <c r="G2667" s="109"/>
      <c r="H2667" s="109">
        <f>IF('Раздел 2.1.2.2'!BM45&gt;='Раздел 2.1.2.2'!BM53,0,1)</f>
        <v>0</v>
      </c>
    </row>
    <row r="2668" spans="1:8" x14ac:dyDescent="0.2">
      <c r="A2668" s="6">
        <f t="shared" si="37"/>
        <v>609562</v>
      </c>
      <c r="B2668" s="6">
        <v>9</v>
      </c>
      <c r="C2668" s="112">
        <v>20</v>
      </c>
      <c r="D2668" s="7">
        <v>809</v>
      </c>
      <c r="E2668" s="112" t="s">
        <v>4981</v>
      </c>
      <c r="F2668" s="7"/>
      <c r="G2668" s="7"/>
      <c r="H2668" s="7">
        <f>IF('Раздел 2.1.2.2'!P44&gt;=SUM('Раздел 2.1.2.2'!P48:P51),0,1)</f>
        <v>0</v>
      </c>
    </row>
    <row r="2669" spans="1:8" x14ac:dyDescent="0.2">
      <c r="A2669" s="6">
        <f t="shared" si="37"/>
        <v>609562</v>
      </c>
      <c r="B2669" s="6">
        <v>9</v>
      </c>
      <c r="C2669" s="112">
        <v>20</v>
      </c>
      <c r="D2669" s="7">
        <v>810</v>
      </c>
      <c r="E2669" s="6" t="s">
        <v>2854</v>
      </c>
      <c r="F2669" s="7"/>
      <c r="G2669" s="7"/>
      <c r="H2669" s="7">
        <f>IF('Раздел 2.1.2.2'!Q44&gt;=SUM('Раздел 2.1.2.2'!Q48:Q51),0,1)</f>
        <v>0</v>
      </c>
    </row>
    <row r="2670" spans="1:8" x14ac:dyDescent="0.2">
      <c r="A2670" s="6">
        <f t="shared" si="37"/>
        <v>609562</v>
      </c>
      <c r="B2670" s="6">
        <v>9</v>
      </c>
      <c r="C2670" s="112">
        <v>20</v>
      </c>
      <c r="D2670" s="7">
        <v>811</v>
      </c>
      <c r="E2670" s="6" t="s">
        <v>2855</v>
      </c>
      <c r="F2670" s="7"/>
      <c r="G2670" s="7"/>
      <c r="H2670" s="7">
        <f>IF('Раздел 2.1.2.2'!R44&gt;=SUM('Раздел 2.1.2.2'!R48:R51),0,1)</f>
        <v>0</v>
      </c>
    </row>
    <row r="2671" spans="1:8" x14ac:dyDescent="0.2">
      <c r="A2671" s="6">
        <f t="shared" si="37"/>
        <v>609562</v>
      </c>
      <c r="B2671" s="6">
        <v>9</v>
      </c>
      <c r="C2671" s="112">
        <v>20</v>
      </c>
      <c r="D2671" s="7">
        <v>812</v>
      </c>
      <c r="E2671" s="6" t="s">
        <v>2856</v>
      </c>
      <c r="F2671" s="7"/>
      <c r="G2671" s="7"/>
      <c r="H2671" s="7">
        <f>IF('Раздел 2.1.2.2'!S44&gt;=SUM('Раздел 2.1.2.2'!S48:S51),0,1)</f>
        <v>0</v>
      </c>
    </row>
    <row r="2672" spans="1:8" x14ac:dyDescent="0.2">
      <c r="A2672" s="6">
        <f t="shared" si="37"/>
        <v>609562</v>
      </c>
      <c r="B2672" s="6">
        <v>9</v>
      </c>
      <c r="C2672" s="112">
        <v>20</v>
      </c>
      <c r="D2672" s="7">
        <v>813</v>
      </c>
      <c r="E2672" s="6" t="s">
        <v>2857</v>
      </c>
      <c r="F2672" s="7"/>
      <c r="G2672" s="7"/>
      <c r="H2672" s="7">
        <f>IF('Раздел 2.1.2.2'!T44&gt;=SUM('Раздел 2.1.2.2'!T48:T51),0,1)</f>
        <v>0</v>
      </c>
    </row>
    <row r="2673" spans="1:8" x14ac:dyDescent="0.2">
      <c r="A2673" s="6">
        <f t="shared" si="37"/>
        <v>609562</v>
      </c>
      <c r="B2673" s="6">
        <v>9</v>
      </c>
      <c r="C2673" s="112">
        <v>20</v>
      </c>
      <c r="D2673" s="7">
        <v>814</v>
      </c>
      <c r="E2673" s="6" t="s">
        <v>3645</v>
      </c>
      <c r="F2673" s="7"/>
      <c r="G2673" s="7"/>
      <c r="H2673" s="7">
        <f>IF('Раздел 2.1.2.2'!U44&gt;=SUM('Раздел 2.1.2.2'!U48:U51),0,1)</f>
        <v>0</v>
      </c>
    </row>
    <row r="2674" spans="1:8" x14ac:dyDescent="0.2">
      <c r="A2674" s="6">
        <f t="shared" si="37"/>
        <v>609562</v>
      </c>
      <c r="B2674" s="6">
        <v>9</v>
      </c>
      <c r="C2674" s="112">
        <v>20</v>
      </c>
      <c r="D2674" s="7">
        <v>815</v>
      </c>
      <c r="E2674" s="6" t="s">
        <v>3646</v>
      </c>
      <c r="F2674" s="7"/>
      <c r="G2674" s="7"/>
      <c r="H2674" s="7">
        <f>IF('Раздел 2.1.2.2'!V44&gt;=SUM('Раздел 2.1.2.2'!V48:V51),0,1)</f>
        <v>0</v>
      </c>
    </row>
    <row r="2675" spans="1:8" x14ac:dyDescent="0.2">
      <c r="A2675" s="6">
        <f t="shared" si="37"/>
        <v>609562</v>
      </c>
      <c r="B2675" s="6">
        <v>9</v>
      </c>
      <c r="C2675" s="112">
        <v>20</v>
      </c>
      <c r="D2675" s="7">
        <v>816</v>
      </c>
      <c r="E2675" s="6" t="s">
        <v>3647</v>
      </c>
      <c r="F2675" s="7"/>
      <c r="G2675" s="7"/>
      <c r="H2675" s="7">
        <f>IF('Раздел 2.1.2.2'!W44&gt;=SUM('Раздел 2.1.2.2'!W48:W51),0,1)</f>
        <v>0</v>
      </c>
    </row>
    <row r="2676" spans="1:8" x14ac:dyDescent="0.2">
      <c r="A2676" s="6">
        <f t="shared" si="37"/>
        <v>609562</v>
      </c>
      <c r="B2676" s="6">
        <v>9</v>
      </c>
      <c r="C2676" s="112">
        <v>20</v>
      </c>
      <c r="D2676" s="7">
        <v>817</v>
      </c>
      <c r="E2676" s="6" t="s">
        <v>2858</v>
      </c>
      <c r="F2676" s="7"/>
      <c r="G2676" s="7"/>
      <c r="H2676" s="7">
        <f>IF('Раздел 2.1.2.2'!X44&gt;=SUM('Раздел 2.1.2.2'!X48:X51),0,1)</f>
        <v>0</v>
      </c>
    </row>
    <row r="2677" spans="1:8" x14ac:dyDescent="0.2">
      <c r="A2677" s="6">
        <f t="shared" si="37"/>
        <v>609562</v>
      </c>
      <c r="B2677" s="6">
        <v>9</v>
      </c>
      <c r="C2677" s="112">
        <v>20</v>
      </c>
      <c r="D2677" s="7">
        <v>818</v>
      </c>
      <c r="E2677" s="6" t="s">
        <v>2859</v>
      </c>
      <c r="F2677" s="7"/>
      <c r="G2677" s="7"/>
      <c r="H2677" s="7">
        <f>IF('Раздел 2.1.2.2'!Y44&gt;=SUM('Раздел 2.1.2.2'!Y48:Y51),0,1)</f>
        <v>0</v>
      </c>
    </row>
    <row r="2678" spans="1:8" x14ac:dyDescent="0.2">
      <c r="A2678" s="6">
        <f t="shared" si="37"/>
        <v>609562</v>
      </c>
      <c r="B2678" s="6">
        <v>9</v>
      </c>
      <c r="C2678" s="112">
        <v>20</v>
      </c>
      <c r="D2678" s="7">
        <v>819</v>
      </c>
      <c r="E2678" s="6" t="s">
        <v>2860</v>
      </c>
      <c r="F2678" s="7"/>
      <c r="G2678" s="7"/>
      <c r="H2678" s="7">
        <f>IF('Раздел 2.1.2.2'!Z44&gt;=SUM('Раздел 2.1.2.2'!Z48:Z51),0,1)</f>
        <v>0</v>
      </c>
    </row>
    <row r="2679" spans="1:8" x14ac:dyDescent="0.2">
      <c r="A2679" s="6">
        <f t="shared" si="37"/>
        <v>609562</v>
      </c>
      <c r="B2679" s="6">
        <v>9</v>
      </c>
      <c r="C2679" s="112">
        <v>20</v>
      </c>
      <c r="D2679" s="7">
        <v>820</v>
      </c>
      <c r="E2679" s="6" t="s">
        <v>2861</v>
      </c>
      <c r="F2679" s="7"/>
      <c r="G2679" s="7"/>
      <c r="H2679" s="7">
        <f>IF('Раздел 2.1.2.2'!AA44&gt;=SUM('Раздел 2.1.2.2'!AA48:AA51),0,1)</f>
        <v>0</v>
      </c>
    </row>
    <row r="2680" spans="1:8" x14ac:dyDescent="0.2">
      <c r="A2680" s="6">
        <f t="shared" si="37"/>
        <v>609562</v>
      </c>
      <c r="B2680" s="6">
        <v>9</v>
      </c>
      <c r="C2680" s="112">
        <v>20</v>
      </c>
      <c r="D2680" s="7">
        <v>821</v>
      </c>
      <c r="E2680" s="6" t="s">
        <v>2862</v>
      </c>
      <c r="F2680" s="7"/>
      <c r="G2680" s="7"/>
      <c r="H2680" s="7">
        <f>IF('Раздел 2.1.2.2'!AB44&gt;=SUM('Раздел 2.1.2.2'!AB48:AB51),0,1)</f>
        <v>0</v>
      </c>
    </row>
    <row r="2681" spans="1:8" x14ac:dyDescent="0.2">
      <c r="A2681" s="6">
        <f t="shared" si="37"/>
        <v>609562</v>
      </c>
      <c r="B2681" s="6">
        <v>9</v>
      </c>
      <c r="C2681" s="112">
        <v>20</v>
      </c>
      <c r="D2681" s="7">
        <v>822</v>
      </c>
      <c r="E2681" s="6" t="s">
        <v>2863</v>
      </c>
      <c r="F2681" s="7"/>
      <c r="G2681" s="7"/>
      <c r="H2681" s="7">
        <f>IF('Раздел 2.1.2.2'!AC44&gt;=SUM('Раздел 2.1.2.2'!AC48:AC51),0,1)</f>
        <v>0</v>
      </c>
    </row>
    <row r="2682" spans="1:8" x14ac:dyDescent="0.2">
      <c r="A2682" s="6">
        <f t="shared" si="37"/>
        <v>609562</v>
      </c>
      <c r="B2682" s="6">
        <v>9</v>
      </c>
      <c r="C2682" s="112">
        <v>20</v>
      </c>
      <c r="D2682" s="7">
        <v>823</v>
      </c>
      <c r="E2682" s="6" t="s">
        <v>2864</v>
      </c>
      <c r="F2682" s="7"/>
      <c r="G2682" s="7"/>
      <c r="H2682" s="7">
        <f>IF('Раздел 2.1.2.2'!AD44&gt;=SUM('Раздел 2.1.2.2'!AD48:AD51),0,1)</f>
        <v>0</v>
      </c>
    </row>
    <row r="2683" spans="1:8" x14ac:dyDescent="0.2">
      <c r="A2683" s="6">
        <f t="shared" si="37"/>
        <v>609562</v>
      </c>
      <c r="B2683" s="6">
        <v>9</v>
      </c>
      <c r="C2683" s="112">
        <v>20</v>
      </c>
      <c r="D2683" s="7">
        <v>824</v>
      </c>
      <c r="E2683" s="6" t="s">
        <v>2865</v>
      </c>
      <c r="F2683" s="7"/>
      <c r="G2683" s="7"/>
      <c r="H2683" s="7">
        <f>IF('Раздел 2.1.2.2'!AE44&gt;=SUM('Раздел 2.1.2.2'!AE48:AE51),0,1)</f>
        <v>0</v>
      </c>
    </row>
    <row r="2684" spans="1:8" x14ac:dyDescent="0.2">
      <c r="A2684" s="6">
        <f t="shared" si="37"/>
        <v>609562</v>
      </c>
      <c r="B2684" s="6">
        <v>9</v>
      </c>
      <c r="C2684" s="112">
        <v>20</v>
      </c>
      <c r="D2684" s="7">
        <v>825</v>
      </c>
      <c r="E2684" s="6" t="s">
        <v>2866</v>
      </c>
      <c r="F2684" s="7"/>
      <c r="G2684" s="7"/>
      <c r="H2684" s="7">
        <f>IF('Раздел 2.1.2.2'!AF44&gt;=SUM('Раздел 2.1.2.2'!AF48:AF51),0,1)</f>
        <v>0</v>
      </c>
    </row>
    <row r="2685" spans="1:8" x14ac:dyDescent="0.2">
      <c r="A2685" s="6">
        <f t="shared" si="37"/>
        <v>609562</v>
      </c>
      <c r="B2685" s="6">
        <v>9</v>
      </c>
      <c r="C2685" s="112">
        <v>20</v>
      </c>
      <c r="D2685" s="7">
        <v>826</v>
      </c>
      <c r="E2685" s="6" t="s">
        <v>2867</v>
      </c>
      <c r="F2685" s="7"/>
      <c r="G2685" s="7"/>
      <c r="H2685" s="7">
        <f>IF('Раздел 2.1.2.2'!AG44&gt;=SUM('Раздел 2.1.2.2'!AG48:AG51),0,1)</f>
        <v>0</v>
      </c>
    </row>
    <row r="2686" spans="1:8" x14ac:dyDescent="0.2">
      <c r="A2686" s="6">
        <f t="shared" si="37"/>
        <v>609562</v>
      </c>
      <c r="B2686" s="6">
        <v>9</v>
      </c>
      <c r="C2686" s="112">
        <v>20</v>
      </c>
      <c r="D2686" s="7">
        <v>827</v>
      </c>
      <c r="E2686" s="6" t="s">
        <v>2868</v>
      </c>
      <c r="F2686" s="7"/>
      <c r="G2686" s="7"/>
      <c r="H2686" s="7">
        <f>IF('Раздел 2.1.2.2'!AH44&gt;=SUM('Раздел 2.1.2.2'!AH48:AH51),0,1)</f>
        <v>0</v>
      </c>
    </row>
    <row r="2687" spans="1:8" x14ac:dyDescent="0.2">
      <c r="A2687" s="6">
        <f t="shared" si="37"/>
        <v>609562</v>
      </c>
      <c r="B2687" s="6">
        <v>9</v>
      </c>
      <c r="C2687" s="112">
        <v>20</v>
      </c>
      <c r="D2687" s="7">
        <v>828</v>
      </c>
      <c r="E2687" s="6" t="s">
        <v>2869</v>
      </c>
      <c r="F2687" s="7"/>
      <c r="G2687" s="7"/>
      <c r="H2687" s="7">
        <f>IF('Раздел 2.1.2.2'!AI44&gt;=SUM('Раздел 2.1.2.2'!AI48:AI51),0,1)</f>
        <v>0</v>
      </c>
    </row>
    <row r="2688" spans="1:8" x14ac:dyDescent="0.2">
      <c r="A2688" s="6">
        <f t="shared" si="37"/>
        <v>609562</v>
      </c>
      <c r="B2688" s="6">
        <v>9</v>
      </c>
      <c r="C2688" s="112">
        <v>20</v>
      </c>
      <c r="D2688" s="7">
        <v>829</v>
      </c>
      <c r="E2688" s="6" t="s">
        <v>2870</v>
      </c>
      <c r="F2688" s="7"/>
      <c r="G2688" s="7"/>
      <c r="H2688" s="7">
        <f>IF('Раздел 2.1.2.2'!AJ44&gt;=SUM('Раздел 2.1.2.2'!AJ48:AJ51),0,1)</f>
        <v>0</v>
      </c>
    </row>
    <row r="2689" spans="1:8" x14ac:dyDescent="0.2">
      <c r="A2689" s="6">
        <f t="shared" si="37"/>
        <v>609562</v>
      </c>
      <c r="B2689" s="6">
        <v>9</v>
      </c>
      <c r="C2689" s="112">
        <v>20</v>
      </c>
      <c r="D2689" s="7">
        <v>830</v>
      </c>
      <c r="E2689" s="6" t="s">
        <v>2871</v>
      </c>
      <c r="F2689" s="7"/>
      <c r="G2689" s="7"/>
      <c r="H2689" s="7">
        <f>IF('Раздел 2.1.2.2'!AK44&gt;=SUM('Раздел 2.1.2.2'!AK48:AK51),0,1)</f>
        <v>0</v>
      </c>
    </row>
    <row r="2690" spans="1:8" x14ac:dyDescent="0.2">
      <c r="A2690" s="6">
        <f t="shared" si="37"/>
        <v>609562</v>
      </c>
      <c r="B2690" s="6">
        <v>9</v>
      </c>
      <c r="C2690" s="112">
        <v>20</v>
      </c>
      <c r="D2690" s="7">
        <v>831</v>
      </c>
      <c r="E2690" s="6" t="s">
        <v>2872</v>
      </c>
      <c r="F2690" s="7"/>
      <c r="G2690" s="7"/>
      <c r="H2690" s="7">
        <f>IF('Раздел 2.1.2.2'!AL44&gt;=SUM('Раздел 2.1.2.2'!AL48:AL51),0,1)</f>
        <v>0</v>
      </c>
    </row>
    <row r="2691" spans="1:8" x14ac:dyDescent="0.2">
      <c r="A2691" s="6">
        <f t="shared" si="37"/>
        <v>609562</v>
      </c>
      <c r="B2691" s="6">
        <v>9</v>
      </c>
      <c r="C2691" s="112">
        <v>20</v>
      </c>
      <c r="D2691" s="7">
        <v>832</v>
      </c>
      <c r="E2691" s="6" t="s">
        <v>2118</v>
      </c>
      <c r="F2691" s="7"/>
      <c r="G2691" s="7"/>
      <c r="H2691" s="7">
        <f>IF('Раздел 2.1.2.2'!AM44&gt;=SUM('Раздел 2.1.2.2'!AM48:AM51),0,1)</f>
        <v>0</v>
      </c>
    </row>
    <row r="2692" spans="1:8" x14ac:dyDescent="0.2">
      <c r="A2692" s="6">
        <f t="shared" si="37"/>
        <v>609562</v>
      </c>
      <c r="B2692" s="6">
        <v>9</v>
      </c>
      <c r="C2692" s="112">
        <v>20</v>
      </c>
      <c r="D2692" s="7">
        <v>833</v>
      </c>
      <c r="E2692" s="6" t="s">
        <v>2119</v>
      </c>
      <c r="F2692" s="7"/>
      <c r="G2692" s="7"/>
      <c r="H2692" s="7">
        <f>IF('Раздел 2.1.2.2'!AN44&gt;=SUM('Раздел 2.1.2.2'!AN48:AN51),0,1)</f>
        <v>0</v>
      </c>
    </row>
    <row r="2693" spans="1:8" x14ac:dyDescent="0.2">
      <c r="A2693" s="6">
        <f t="shared" si="37"/>
        <v>609562</v>
      </c>
      <c r="B2693" s="6">
        <v>9</v>
      </c>
      <c r="C2693" s="112">
        <v>20</v>
      </c>
      <c r="D2693" s="7">
        <v>834</v>
      </c>
      <c r="E2693" s="6" t="s">
        <v>2120</v>
      </c>
      <c r="F2693" s="7"/>
      <c r="G2693" s="7"/>
      <c r="H2693" s="7">
        <f>IF('Раздел 2.1.2.2'!AO44&gt;=SUM('Раздел 2.1.2.2'!AO48:AO51),0,1)</f>
        <v>0</v>
      </c>
    </row>
    <row r="2694" spans="1:8" x14ac:dyDescent="0.2">
      <c r="A2694" s="6">
        <f t="shared" si="37"/>
        <v>609562</v>
      </c>
      <c r="B2694" s="6">
        <v>9</v>
      </c>
      <c r="C2694" s="112">
        <v>20</v>
      </c>
      <c r="D2694" s="7">
        <v>835</v>
      </c>
      <c r="E2694" s="6" t="s">
        <v>1358</v>
      </c>
      <c r="F2694" s="7"/>
      <c r="G2694" s="7"/>
      <c r="H2694" s="7">
        <f>IF('Раздел 2.1.2.2'!AP44&gt;=SUM('Раздел 2.1.2.2'!AP48:AP51),0,1)</f>
        <v>0</v>
      </c>
    </row>
    <row r="2695" spans="1:8" x14ac:dyDescent="0.2">
      <c r="A2695" s="6">
        <f t="shared" si="37"/>
        <v>609562</v>
      </c>
      <c r="B2695" s="6">
        <v>9</v>
      </c>
      <c r="C2695" s="112">
        <v>20</v>
      </c>
      <c r="D2695" s="7">
        <v>836</v>
      </c>
      <c r="E2695" s="6" t="s">
        <v>1359</v>
      </c>
      <c r="F2695" s="7"/>
      <c r="G2695" s="7"/>
      <c r="H2695" s="7">
        <f>IF('Раздел 2.1.2.2'!AQ44&gt;=SUM('Раздел 2.1.2.2'!AQ48:AQ51),0,1)</f>
        <v>0</v>
      </c>
    </row>
    <row r="2696" spans="1:8" x14ac:dyDescent="0.2">
      <c r="A2696" s="6">
        <f t="shared" si="37"/>
        <v>609562</v>
      </c>
      <c r="B2696" s="6">
        <v>9</v>
      </c>
      <c r="C2696" s="112">
        <v>20</v>
      </c>
      <c r="D2696" s="7">
        <v>837</v>
      </c>
      <c r="E2696" s="6" t="s">
        <v>1360</v>
      </c>
      <c r="F2696" s="7"/>
      <c r="G2696" s="7"/>
      <c r="H2696" s="7">
        <f>IF('Раздел 2.1.2.2'!AR44&gt;=SUM('Раздел 2.1.2.2'!AR48:AR51),0,1)</f>
        <v>0</v>
      </c>
    </row>
    <row r="2697" spans="1:8" x14ac:dyDescent="0.2">
      <c r="A2697" s="6">
        <f t="shared" si="37"/>
        <v>609562</v>
      </c>
      <c r="B2697" s="6">
        <v>9</v>
      </c>
      <c r="C2697" s="112">
        <v>20</v>
      </c>
      <c r="D2697" s="7">
        <v>838</v>
      </c>
      <c r="E2697" s="6" t="s">
        <v>1361</v>
      </c>
      <c r="F2697" s="7"/>
      <c r="G2697" s="7"/>
      <c r="H2697" s="7">
        <f>IF('Раздел 2.1.2.2'!AS44&gt;=SUM('Раздел 2.1.2.2'!AS48:AS51),0,1)</f>
        <v>0</v>
      </c>
    </row>
    <row r="2698" spans="1:8" x14ac:dyDescent="0.2">
      <c r="A2698" s="6">
        <f t="shared" si="37"/>
        <v>609562</v>
      </c>
      <c r="B2698" s="6">
        <v>9</v>
      </c>
      <c r="C2698" s="112">
        <v>20</v>
      </c>
      <c r="D2698" s="7">
        <v>839</v>
      </c>
      <c r="E2698" s="6" t="s">
        <v>618</v>
      </c>
      <c r="F2698" s="7"/>
      <c r="G2698" s="7"/>
      <c r="H2698" s="7">
        <f>IF('Раздел 2.1.2.2'!AT44&gt;=SUM('Раздел 2.1.2.2'!AT48:AT51),0,1)</f>
        <v>0</v>
      </c>
    </row>
    <row r="2699" spans="1:8" x14ac:dyDescent="0.2">
      <c r="A2699" s="6">
        <f t="shared" si="37"/>
        <v>609562</v>
      </c>
      <c r="B2699" s="6">
        <v>9</v>
      </c>
      <c r="C2699" s="112">
        <v>20</v>
      </c>
      <c r="D2699" s="7">
        <v>840</v>
      </c>
      <c r="E2699" s="6" t="s">
        <v>619</v>
      </c>
      <c r="F2699" s="7"/>
      <c r="G2699" s="7"/>
      <c r="H2699" s="7">
        <f>IF('Раздел 2.1.2.2'!AU44&gt;=SUM('Раздел 2.1.2.2'!AU48:AU51),0,1)</f>
        <v>0</v>
      </c>
    </row>
    <row r="2700" spans="1:8" x14ac:dyDescent="0.2">
      <c r="A2700" s="6">
        <f t="shared" si="37"/>
        <v>609562</v>
      </c>
      <c r="B2700" s="6">
        <v>9</v>
      </c>
      <c r="C2700" s="112">
        <v>20</v>
      </c>
      <c r="D2700" s="7">
        <v>841</v>
      </c>
      <c r="E2700" s="6" t="s">
        <v>620</v>
      </c>
      <c r="F2700" s="7"/>
      <c r="G2700" s="7"/>
      <c r="H2700" s="7">
        <f>IF('Раздел 2.1.2.2'!AV44&gt;=SUM('Раздел 2.1.2.2'!AV48:AV51),0,1)</f>
        <v>0</v>
      </c>
    </row>
    <row r="2701" spans="1:8" x14ac:dyDescent="0.2">
      <c r="A2701" s="6">
        <f t="shared" si="37"/>
        <v>609562</v>
      </c>
      <c r="B2701" s="6">
        <v>9</v>
      </c>
      <c r="C2701" s="112">
        <v>20</v>
      </c>
      <c r="D2701" s="7">
        <v>842</v>
      </c>
      <c r="E2701" s="6" t="s">
        <v>621</v>
      </c>
      <c r="F2701" s="7"/>
      <c r="G2701" s="7"/>
      <c r="H2701" s="7">
        <f>IF('Раздел 2.1.2.2'!AW44&gt;=SUM('Раздел 2.1.2.2'!AW48:AW51),0,1)</f>
        <v>0</v>
      </c>
    </row>
    <row r="2702" spans="1:8" x14ac:dyDescent="0.2">
      <c r="A2702" s="6">
        <f t="shared" si="37"/>
        <v>609562</v>
      </c>
      <c r="B2702" s="6">
        <v>9</v>
      </c>
      <c r="C2702" s="112">
        <v>20</v>
      </c>
      <c r="D2702" s="7">
        <v>843</v>
      </c>
      <c r="E2702" s="6" t="s">
        <v>622</v>
      </c>
      <c r="F2702" s="7"/>
      <c r="G2702" s="7"/>
      <c r="H2702" s="7">
        <f>IF('Раздел 2.1.2.2'!AX44&gt;=SUM('Раздел 2.1.2.2'!AX48:AX51),0,1)</f>
        <v>0</v>
      </c>
    </row>
    <row r="2703" spans="1:8" x14ac:dyDescent="0.2">
      <c r="A2703" s="6">
        <f t="shared" si="37"/>
        <v>609562</v>
      </c>
      <c r="B2703" s="6">
        <v>9</v>
      </c>
      <c r="C2703" s="112">
        <v>20</v>
      </c>
      <c r="D2703" s="7">
        <v>844</v>
      </c>
      <c r="E2703" s="6" t="s">
        <v>623</v>
      </c>
      <c r="F2703" s="7"/>
      <c r="G2703" s="7"/>
      <c r="H2703" s="7">
        <f>IF('Раздел 2.1.2.2'!AY44&gt;=SUM('Раздел 2.1.2.2'!AY48:AY51),0,1)</f>
        <v>0</v>
      </c>
    </row>
    <row r="2704" spans="1:8" x14ac:dyDescent="0.2">
      <c r="A2704" s="6">
        <f t="shared" si="37"/>
        <v>609562</v>
      </c>
      <c r="B2704" s="6">
        <v>9</v>
      </c>
      <c r="C2704" s="112">
        <v>20</v>
      </c>
      <c r="D2704" s="7">
        <v>845</v>
      </c>
      <c r="E2704" s="6" t="s">
        <v>624</v>
      </c>
      <c r="F2704" s="7"/>
      <c r="G2704" s="7"/>
      <c r="H2704" s="7">
        <f>IF('Раздел 2.1.2.2'!AZ44&gt;=SUM('Раздел 2.1.2.2'!AZ48:AZ51),0,1)</f>
        <v>0</v>
      </c>
    </row>
    <row r="2705" spans="1:8" x14ac:dyDescent="0.2">
      <c r="A2705" s="6">
        <f t="shared" si="37"/>
        <v>609562</v>
      </c>
      <c r="B2705" s="6">
        <v>9</v>
      </c>
      <c r="C2705" s="112">
        <v>20</v>
      </c>
      <c r="D2705" s="7">
        <v>846</v>
      </c>
      <c r="E2705" s="6" t="s">
        <v>625</v>
      </c>
      <c r="F2705" s="7"/>
      <c r="G2705" s="7"/>
      <c r="H2705" s="7">
        <f>IF('Раздел 2.1.2.2'!BA44&gt;=SUM('Раздел 2.1.2.2'!BA48:BA51),0,1)</f>
        <v>0</v>
      </c>
    </row>
    <row r="2706" spans="1:8" x14ac:dyDescent="0.2">
      <c r="A2706" s="6">
        <f t="shared" si="37"/>
        <v>609562</v>
      </c>
      <c r="B2706" s="6">
        <v>9</v>
      </c>
      <c r="C2706" s="112">
        <v>20</v>
      </c>
      <c r="D2706" s="7">
        <v>847</v>
      </c>
      <c r="E2706" s="6" t="s">
        <v>626</v>
      </c>
      <c r="F2706" s="7"/>
      <c r="G2706" s="7"/>
      <c r="H2706" s="7">
        <f>IF('Раздел 2.1.2.2'!BB44&gt;=SUM('Раздел 2.1.2.2'!BB48:BB51),0,1)</f>
        <v>0</v>
      </c>
    </row>
    <row r="2707" spans="1:8" x14ac:dyDescent="0.2">
      <c r="A2707" s="6">
        <f t="shared" si="37"/>
        <v>609562</v>
      </c>
      <c r="B2707" s="6">
        <v>9</v>
      </c>
      <c r="C2707" s="112">
        <v>20</v>
      </c>
      <c r="D2707" s="7">
        <v>848</v>
      </c>
      <c r="E2707" s="6" t="s">
        <v>627</v>
      </c>
      <c r="F2707" s="7"/>
      <c r="G2707" s="7"/>
      <c r="H2707" s="7">
        <f>IF('Раздел 2.1.2.2'!BC44&gt;=SUM('Раздел 2.1.2.2'!BC48:BC51),0,1)</f>
        <v>0</v>
      </c>
    </row>
    <row r="2708" spans="1:8" x14ac:dyDescent="0.2">
      <c r="A2708" s="6">
        <f t="shared" si="37"/>
        <v>609562</v>
      </c>
      <c r="B2708" s="6">
        <v>9</v>
      </c>
      <c r="C2708" s="112">
        <v>20</v>
      </c>
      <c r="D2708" s="7">
        <v>849</v>
      </c>
      <c r="E2708" s="6" t="s">
        <v>628</v>
      </c>
      <c r="F2708" s="7"/>
      <c r="G2708" s="7"/>
      <c r="H2708" s="7">
        <f>IF('Раздел 2.1.2.2'!BD44&gt;=SUM('Раздел 2.1.2.2'!BD48:BD51),0,1)</f>
        <v>0</v>
      </c>
    </row>
    <row r="2709" spans="1:8" x14ac:dyDescent="0.2">
      <c r="A2709" s="6">
        <f t="shared" si="37"/>
        <v>609562</v>
      </c>
      <c r="B2709" s="6">
        <v>9</v>
      </c>
      <c r="C2709" s="112">
        <v>20</v>
      </c>
      <c r="D2709" s="7">
        <v>850</v>
      </c>
      <c r="E2709" s="6" t="s">
        <v>629</v>
      </c>
      <c r="F2709" s="7"/>
      <c r="G2709" s="7"/>
      <c r="H2709" s="7">
        <f>IF('Раздел 2.1.2.2'!BE44&gt;=SUM('Раздел 2.1.2.2'!BE48:BE51),0,1)</f>
        <v>0</v>
      </c>
    </row>
    <row r="2710" spans="1:8" x14ac:dyDescent="0.2">
      <c r="A2710" s="6">
        <f t="shared" si="37"/>
        <v>609562</v>
      </c>
      <c r="B2710" s="6">
        <v>9</v>
      </c>
      <c r="C2710" s="112">
        <v>20</v>
      </c>
      <c r="D2710" s="7">
        <v>851</v>
      </c>
      <c r="E2710" s="6" t="s">
        <v>1373</v>
      </c>
      <c r="F2710" s="7"/>
      <c r="G2710" s="7"/>
      <c r="H2710" s="7">
        <f>IF('Раздел 2.1.2.2'!BF44&gt;=SUM('Раздел 2.1.2.2'!BF48:BF51),0,1)</f>
        <v>0</v>
      </c>
    </row>
    <row r="2711" spans="1:8" x14ac:dyDescent="0.2">
      <c r="A2711" s="6">
        <f t="shared" si="37"/>
        <v>609562</v>
      </c>
      <c r="B2711" s="6">
        <v>9</v>
      </c>
      <c r="C2711" s="112">
        <v>20</v>
      </c>
      <c r="D2711" s="7">
        <v>852</v>
      </c>
      <c r="E2711" s="6" t="s">
        <v>1374</v>
      </c>
      <c r="F2711" s="7"/>
      <c r="G2711" s="7"/>
      <c r="H2711" s="7">
        <f>IF('Раздел 2.1.2.2'!BG44&gt;=SUM('Раздел 2.1.2.2'!BG48:BG51),0,1)</f>
        <v>0</v>
      </c>
    </row>
    <row r="2712" spans="1:8" x14ac:dyDescent="0.2">
      <c r="A2712" s="6">
        <f t="shared" si="37"/>
        <v>609562</v>
      </c>
      <c r="B2712" s="6">
        <v>9</v>
      </c>
      <c r="C2712" s="113">
        <v>20</v>
      </c>
      <c r="D2712" s="7">
        <v>853</v>
      </c>
      <c r="E2712" s="109" t="s">
        <v>1375</v>
      </c>
      <c r="F2712" s="109"/>
      <c r="G2712" s="109"/>
      <c r="H2712" s="109">
        <f>IF('Раздел 2.1.2.2'!BH44&gt;=SUM('Раздел 2.1.2.2'!BH48:BH51),0,1)</f>
        <v>0</v>
      </c>
    </row>
    <row r="2713" spans="1:8" x14ac:dyDescent="0.2">
      <c r="A2713" s="6">
        <f t="shared" si="37"/>
        <v>609562</v>
      </c>
      <c r="B2713" s="6">
        <v>9</v>
      </c>
      <c r="C2713" s="112">
        <v>21</v>
      </c>
      <c r="D2713" s="7">
        <v>854</v>
      </c>
      <c r="E2713" s="112" t="s">
        <v>4982</v>
      </c>
      <c r="F2713" s="7"/>
      <c r="G2713" s="7"/>
      <c r="H2713" s="7">
        <f>IF('Раздел 2.1.2.2'!P47&gt;=SUM('Раздел 2.1.2.2'!P48:P49),0,1)</f>
        <v>0</v>
      </c>
    </row>
    <row r="2714" spans="1:8" x14ac:dyDescent="0.2">
      <c r="A2714" s="6">
        <f t="shared" si="37"/>
        <v>609562</v>
      </c>
      <c r="B2714" s="6">
        <v>9</v>
      </c>
      <c r="C2714" s="112">
        <v>21</v>
      </c>
      <c r="D2714" s="7">
        <v>855</v>
      </c>
      <c r="E2714" s="6" t="s">
        <v>1376</v>
      </c>
      <c r="F2714" s="7"/>
      <c r="G2714" s="7"/>
      <c r="H2714" s="7">
        <f>IF('Раздел 2.1.2.2'!Q47&gt;=SUM('Раздел 2.1.2.2'!Q48:Q49),0,1)</f>
        <v>0</v>
      </c>
    </row>
    <row r="2715" spans="1:8" x14ac:dyDescent="0.2">
      <c r="A2715" s="6">
        <f t="shared" si="37"/>
        <v>609562</v>
      </c>
      <c r="B2715" s="6">
        <v>9</v>
      </c>
      <c r="C2715" s="112">
        <v>21</v>
      </c>
      <c r="D2715" s="7">
        <v>856</v>
      </c>
      <c r="E2715" s="6" t="s">
        <v>632</v>
      </c>
      <c r="F2715" s="7"/>
      <c r="G2715" s="7"/>
      <c r="H2715" s="7">
        <f>IF('Раздел 2.1.2.2'!R47&gt;=SUM('Раздел 2.1.2.2'!R48:R49),0,1)</f>
        <v>0</v>
      </c>
    </row>
    <row r="2716" spans="1:8" x14ac:dyDescent="0.2">
      <c r="A2716" s="6">
        <f t="shared" si="37"/>
        <v>609562</v>
      </c>
      <c r="B2716" s="6">
        <v>9</v>
      </c>
      <c r="C2716" s="112">
        <v>21</v>
      </c>
      <c r="D2716" s="7">
        <v>857</v>
      </c>
      <c r="E2716" s="6" t="s">
        <v>633</v>
      </c>
      <c r="F2716" s="7"/>
      <c r="G2716" s="7"/>
      <c r="H2716" s="7">
        <f>IF('Раздел 2.1.2.2'!S47&gt;=SUM('Раздел 2.1.2.2'!S48:S49),0,1)</f>
        <v>0</v>
      </c>
    </row>
    <row r="2717" spans="1:8" x14ac:dyDescent="0.2">
      <c r="A2717" s="6">
        <f t="shared" si="37"/>
        <v>609562</v>
      </c>
      <c r="B2717" s="6">
        <v>9</v>
      </c>
      <c r="C2717" s="112">
        <v>21</v>
      </c>
      <c r="D2717" s="7">
        <v>858</v>
      </c>
      <c r="E2717" s="6" t="s">
        <v>634</v>
      </c>
      <c r="F2717" s="7"/>
      <c r="G2717" s="7"/>
      <c r="H2717" s="7">
        <f>IF('Раздел 2.1.2.2'!T47&gt;=SUM('Раздел 2.1.2.2'!T48:T49),0,1)</f>
        <v>0</v>
      </c>
    </row>
    <row r="2718" spans="1:8" x14ac:dyDescent="0.2">
      <c r="A2718" s="6">
        <f t="shared" si="37"/>
        <v>609562</v>
      </c>
      <c r="B2718" s="6">
        <v>9</v>
      </c>
      <c r="C2718" s="112">
        <v>21</v>
      </c>
      <c r="D2718" s="7">
        <v>859</v>
      </c>
      <c r="E2718" s="6" t="s">
        <v>635</v>
      </c>
      <c r="F2718" s="7"/>
      <c r="G2718" s="7"/>
      <c r="H2718" s="7">
        <f>IF('Раздел 2.1.2.2'!U47&gt;=SUM('Раздел 2.1.2.2'!U48:U49),0,1)</f>
        <v>0</v>
      </c>
    </row>
    <row r="2719" spans="1:8" x14ac:dyDescent="0.2">
      <c r="A2719" s="6">
        <f t="shared" si="37"/>
        <v>609562</v>
      </c>
      <c r="B2719" s="6">
        <v>9</v>
      </c>
      <c r="C2719" s="112">
        <v>21</v>
      </c>
      <c r="D2719" s="7">
        <v>860</v>
      </c>
      <c r="E2719" s="6" t="s">
        <v>636</v>
      </c>
      <c r="F2719" s="7"/>
      <c r="G2719" s="7"/>
      <c r="H2719" s="7">
        <f>IF('Раздел 2.1.2.2'!V47&gt;=SUM('Раздел 2.1.2.2'!V48:V49),0,1)</f>
        <v>0</v>
      </c>
    </row>
    <row r="2720" spans="1:8" x14ac:dyDescent="0.2">
      <c r="A2720" s="6">
        <f t="shared" si="37"/>
        <v>609562</v>
      </c>
      <c r="B2720" s="6">
        <v>9</v>
      </c>
      <c r="C2720" s="112">
        <v>21</v>
      </c>
      <c r="D2720" s="7">
        <v>861</v>
      </c>
      <c r="E2720" s="6" t="s">
        <v>637</v>
      </c>
      <c r="F2720" s="7"/>
      <c r="G2720" s="7"/>
      <c r="H2720" s="7">
        <f>IF('Раздел 2.1.2.2'!W47&gt;=SUM('Раздел 2.1.2.2'!W48:W49),0,1)</f>
        <v>0</v>
      </c>
    </row>
    <row r="2721" spans="1:8" x14ac:dyDescent="0.2">
      <c r="A2721" s="6">
        <f t="shared" si="37"/>
        <v>609562</v>
      </c>
      <c r="B2721" s="6">
        <v>9</v>
      </c>
      <c r="C2721" s="112">
        <v>21</v>
      </c>
      <c r="D2721" s="7">
        <v>862</v>
      </c>
      <c r="E2721" s="6" t="s">
        <v>638</v>
      </c>
      <c r="F2721" s="7"/>
      <c r="G2721" s="7"/>
      <c r="H2721" s="7">
        <f>IF('Раздел 2.1.2.2'!X47&gt;=SUM('Раздел 2.1.2.2'!X48:X49),0,1)</f>
        <v>0</v>
      </c>
    </row>
    <row r="2722" spans="1:8" x14ac:dyDescent="0.2">
      <c r="A2722" s="6">
        <f t="shared" si="37"/>
        <v>609562</v>
      </c>
      <c r="B2722" s="6">
        <v>9</v>
      </c>
      <c r="C2722" s="112">
        <v>21</v>
      </c>
      <c r="D2722" s="7">
        <v>863</v>
      </c>
      <c r="E2722" s="6" t="s">
        <v>639</v>
      </c>
      <c r="F2722" s="7"/>
      <c r="G2722" s="7"/>
      <c r="H2722" s="7">
        <f>IF('Раздел 2.1.2.2'!Y47&gt;=SUM('Раздел 2.1.2.2'!Y48:Y49),0,1)</f>
        <v>0</v>
      </c>
    </row>
    <row r="2723" spans="1:8" x14ac:dyDescent="0.2">
      <c r="A2723" s="6">
        <f t="shared" si="37"/>
        <v>609562</v>
      </c>
      <c r="B2723" s="6">
        <v>9</v>
      </c>
      <c r="C2723" s="112">
        <v>21</v>
      </c>
      <c r="D2723" s="7">
        <v>864</v>
      </c>
      <c r="E2723" s="6" t="s">
        <v>640</v>
      </c>
      <c r="F2723" s="7"/>
      <c r="G2723" s="7"/>
      <c r="H2723" s="7">
        <f>IF('Раздел 2.1.2.2'!Z47&gt;=SUM('Раздел 2.1.2.2'!Z48:Z49),0,1)</f>
        <v>0</v>
      </c>
    </row>
    <row r="2724" spans="1:8" x14ac:dyDescent="0.2">
      <c r="A2724" s="6">
        <f t="shared" si="37"/>
        <v>609562</v>
      </c>
      <c r="B2724" s="6">
        <v>9</v>
      </c>
      <c r="C2724" s="112">
        <v>21</v>
      </c>
      <c r="D2724" s="7">
        <v>865</v>
      </c>
      <c r="E2724" s="6" t="s">
        <v>641</v>
      </c>
      <c r="F2724" s="7"/>
      <c r="G2724" s="7"/>
      <c r="H2724" s="7">
        <f>IF('Раздел 2.1.2.2'!AA47&gt;=SUM('Раздел 2.1.2.2'!AA48:AA49),0,1)</f>
        <v>0</v>
      </c>
    </row>
    <row r="2725" spans="1:8" x14ac:dyDescent="0.2">
      <c r="A2725" s="6">
        <f t="shared" si="37"/>
        <v>609562</v>
      </c>
      <c r="B2725" s="6">
        <v>9</v>
      </c>
      <c r="C2725" s="112">
        <v>21</v>
      </c>
      <c r="D2725" s="7">
        <v>866</v>
      </c>
      <c r="E2725" s="6" t="s">
        <v>642</v>
      </c>
      <c r="F2725" s="7"/>
      <c r="G2725" s="7"/>
      <c r="H2725" s="7">
        <f>IF('Раздел 2.1.2.2'!AB47&gt;=SUM('Раздел 2.1.2.2'!AB48:AB49),0,1)</f>
        <v>0</v>
      </c>
    </row>
    <row r="2726" spans="1:8" x14ac:dyDescent="0.2">
      <c r="A2726" s="6">
        <f t="shared" si="37"/>
        <v>609562</v>
      </c>
      <c r="B2726" s="6">
        <v>9</v>
      </c>
      <c r="C2726" s="112">
        <v>21</v>
      </c>
      <c r="D2726" s="7">
        <v>867</v>
      </c>
      <c r="E2726" s="6" t="s">
        <v>1379</v>
      </c>
      <c r="F2726" s="7"/>
      <c r="G2726" s="7"/>
      <c r="H2726" s="7">
        <f>IF('Раздел 2.1.2.2'!AC47&gt;=SUM('Раздел 2.1.2.2'!AC48:AC49),0,1)</f>
        <v>0</v>
      </c>
    </row>
    <row r="2727" spans="1:8" x14ac:dyDescent="0.2">
      <c r="A2727" s="6">
        <f t="shared" si="37"/>
        <v>609562</v>
      </c>
      <c r="B2727" s="6">
        <v>9</v>
      </c>
      <c r="C2727" s="112">
        <v>21</v>
      </c>
      <c r="D2727" s="7">
        <v>868</v>
      </c>
      <c r="E2727" s="6" t="s">
        <v>1380</v>
      </c>
      <c r="F2727" s="7"/>
      <c r="G2727" s="7"/>
      <c r="H2727" s="7">
        <f>IF('Раздел 2.1.2.2'!AD47&gt;=SUM('Раздел 2.1.2.2'!AD48:AD49),0,1)</f>
        <v>0</v>
      </c>
    </row>
    <row r="2728" spans="1:8" x14ac:dyDescent="0.2">
      <c r="A2728" s="6">
        <f t="shared" si="37"/>
        <v>609562</v>
      </c>
      <c r="B2728" s="6">
        <v>9</v>
      </c>
      <c r="C2728" s="112">
        <v>21</v>
      </c>
      <c r="D2728" s="7">
        <v>869</v>
      </c>
      <c r="E2728" s="6" t="s">
        <v>1381</v>
      </c>
      <c r="F2728" s="7"/>
      <c r="G2728" s="7"/>
      <c r="H2728" s="7">
        <f>IF('Раздел 2.1.2.2'!AE47&gt;=SUM('Раздел 2.1.2.2'!AE48:AE49),0,1)</f>
        <v>0</v>
      </c>
    </row>
    <row r="2729" spans="1:8" x14ac:dyDescent="0.2">
      <c r="A2729" s="6">
        <f t="shared" si="37"/>
        <v>609562</v>
      </c>
      <c r="B2729" s="6">
        <v>9</v>
      </c>
      <c r="C2729" s="112">
        <v>21</v>
      </c>
      <c r="D2729" s="7">
        <v>870</v>
      </c>
      <c r="E2729" s="6" t="s">
        <v>1382</v>
      </c>
      <c r="F2729" s="7"/>
      <c r="G2729" s="7"/>
      <c r="H2729" s="7">
        <f>IF('Раздел 2.1.2.2'!AF47&gt;=SUM('Раздел 2.1.2.2'!AF48:AF49),0,1)</f>
        <v>0</v>
      </c>
    </row>
    <row r="2730" spans="1:8" x14ac:dyDescent="0.2">
      <c r="A2730" s="6">
        <f t="shared" si="37"/>
        <v>609562</v>
      </c>
      <c r="B2730" s="6">
        <v>9</v>
      </c>
      <c r="C2730" s="112">
        <v>21</v>
      </c>
      <c r="D2730" s="7">
        <v>871</v>
      </c>
      <c r="E2730" s="6" t="s">
        <v>1383</v>
      </c>
      <c r="F2730" s="7"/>
      <c r="G2730" s="7"/>
      <c r="H2730" s="7">
        <f>IF('Раздел 2.1.2.2'!AG47&gt;=SUM('Раздел 2.1.2.2'!AG48:AG49),0,1)</f>
        <v>0</v>
      </c>
    </row>
    <row r="2731" spans="1:8" x14ac:dyDescent="0.2">
      <c r="A2731" s="6">
        <f t="shared" si="37"/>
        <v>609562</v>
      </c>
      <c r="B2731" s="6">
        <v>9</v>
      </c>
      <c r="C2731" s="112">
        <v>21</v>
      </c>
      <c r="D2731" s="7">
        <v>872</v>
      </c>
      <c r="E2731" s="6" t="s">
        <v>1384</v>
      </c>
      <c r="F2731" s="7"/>
      <c r="G2731" s="7"/>
      <c r="H2731" s="7">
        <f>IF('Раздел 2.1.2.2'!AH47&gt;=SUM('Раздел 2.1.2.2'!AH48:AH49),0,1)</f>
        <v>0</v>
      </c>
    </row>
    <row r="2732" spans="1:8" x14ac:dyDescent="0.2">
      <c r="A2732" s="6">
        <f t="shared" si="37"/>
        <v>609562</v>
      </c>
      <c r="B2732" s="6">
        <v>9</v>
      </c>
      <c r="C2732" s="112">
        <v>21</v>
      </c>
      <c r="D2732" s="7">
        <v>873</v>
      </c>
      <c r="E2732" s="6" t="s">
        <v>1385</v>
      </c>
      <c r="F2732" s="7"/>
      <c r="G2732" s="7"/>
      <c r="H2732" s="7">
        <f>IF('Раздел 2.1.2.2'!AI47&gt;=SUM('Раздел 2.1.2.2'!AI48:AI49),0,1)</f>
        <v>0</v>
      </c>
    </row>
    <row r="2733" spans="1:8" x14ac:dyDescent="0.2">
      <c r="A2733" s="6">
        <f t="shared" si="37"/>
        <v>609562</v>
      </c>
      <c r="B2733" s="6">
        <v>9</v>
      </c>
      <c r="C2733" s="112">
        <v>21</v>
      </c>
      <c r="D2733" s="7">
        <v>874</v>
      </c>
      <c r="E2733" s="6" t="s">
        <v>1386</v>
      </c>
      <c r="F2733" s="7"/>
      <c r="G2733" s="7"/>
      <c r="H2733" s="7">
        <f>IF('Раздел 2.1.2.2'!AJ47&gt;=SUM('Раздел 2.1.2.2'!AJ48:AJ49),0,1)</f>
        <v>0</v>
      </c>
    </row>
    <row r="2734" spans="1:8" x14ac:dyDescent="0.2">
      <c r="A2734" s="6">
        <f t="shared" si="37"/>
        <v>609562</v>
      </c>
      <c r="B2734" s="6">
        <v>9</v>
      </c>
      <c r="C2734" s="112">
        <v>21</v>
      </c>
      <c r="D2734" s="7">
        <v>875</v>
      </c>
      <c r="E2734" s="6" t="s">
        <v>1387</v>
      </c>
      <c r="F2734" s="7"/>
      <c r="G2734" s="7"/>
      <c r="H2734" s="7">
        <f>IF('Раздел 2.1.2.2'!AK47&gt;=SUM('Раздел 2.1.2.2'!AK48:AK49),0,1)</f>
        <v>0</v>
      </c>
    </row>
    <row r="2735" spans="1:8" x14ac:dyDescent="0.2">
      <c r="A2735" s="6">
        <f t="shared" si="37"/>
        <v>609562</v>
      </c>
      <c r="B2735" s="6">
        <v>9</v>
      </c>
      <c r="C2735" s="112">
        <v>21</v>
      </c>
      <c r="D2735" s="7">
        <v>876</v>
      </c>
      <c r="E2735" s="6" t="s">
        <v>1388</v>
      </c>
      <c r="F2735" s="7"/>
      <c r="G2735" s="7"/>
      <c r="H2735" s="7">
        <f>IF('Раздел 2.1.2.2'!AL47&gt;=SUM('Раздел 2.1.2.2'!AL48:AL49),0,1)</f>
        <v>0</v>
      </c>
    </row>
    <row r="2736" spans="1:8" x14ac:dyDescent="0.2">
      <c r="A2736" s="6">
        <f t="shared" si="37"/>
        <v>609562</v>
      </c>
      <c r="B2736" s="6">
        <v>9</v>
      </c>
      <c r="C2736" s="112">
        <v>21</v>
      </c>
      <c r="D2736" s="7">
        <v>877</v>
      </c>
      <c r="E2736" s="6" t="s">
        <v>1389</v>
      </c>
      <c r="F2736" s="7"/>
      <c r="G2736" s="7"/>
      <c r="H2736" s="7">
        <f>IF('Раздел 2.1.2.2'!AM47&gt;=SUM('Раздел 2.1.2.2'!AM48:AM49),0,1)</f>
        <v>0</v>
      </c>
    </row>
    <row r="2737" spans="1:8" x14ac:dyDescent="0.2">
      <c r="A2737" s="6">
        <f t="shared" si="37"/>
        <v>609562</v>
      </c>
      <c r="B2737" s="6">
        <v>9</v>
      </c>
      <c r="C2737" s="112">
        <v>21</v>
      </c>
      <c r="D2737" s="7">
        <v>878</v>
      </c>
      <c r="E2737" s="6" t="s">
        <v>1390</v>
      </c>
      <c r="F2737" s="7"/>
      <c r="G2737" s="7"/>
      <c r="H2737" s="7">
        <f>IF('Раздел 2.1.2.2'!AN47&gt;=SUM('Раздел 2.1.2.2'!AN48:AN49),0,1)</f>
        <v>0</v>
      </c>
    </row>
    <row r="2738" spans="1:8" x14ac:dyDescent="0.2">
      <c r="A2738" s="6">
        <f t="shared" si="37"/>
        <v>609562</v>
      </c>
      <c r="B2738" s="6">
        <v>9</v>
      </c>
      <c r="C2738" s="112">
        <v>21</v>
      </c>
      <c r="D2738" s="7">
        <v>879</v>
      </c>
      <c r="E2738" s="6" t="s">
        <v>1391</v>
      </c>
      <c r="F2738" s="7"/>
      <c r="G2738" s="7"/>
      <c r="H2738" s="7">
        <f>IF('Раздел 2.1.2.2'!AO47&gt;=SUM('Раздел 2.1.2.2'!AO48:AO49),0,1)</f>
        <v>0</v>
      </c>
    </row>
    <row r="2739" spans="1:8" x14ac:dyDescent="0.2">
      <c r="A2739" s="6">
        <f t="shared" si="37"/>
        <v>609562</v>
      </c>
      <c r="B2739" s="6">
        <v>9</v>
      </c>
      <c r="C2739" s="112">
        <v>21</v>
      </c>
      <c r="D2739" s="7">
        <v>880</v>
      </c>
      <c r="E2739" s="6" t="s">
        <v>1392</v>
      </c>
      <c r="F2739" s="7"/>
      <c r="G2739" s="7"/>
      <c r="H2739" s="7">
        <f>IF('Раздел 2.1.2.2'!AP47&gt;=SUM('Раздел 2.1.2.2'!AP48:AP49),0,1)</f>
        <v>0</v>
      </c>
    </row>
    <row r="2740" spans="1:8" x14ac:dyDescent="0.2">
      <c r="A2740" s="6">
        <f t="shared" si="37"/>
        <v>609562</v>
      </c>
      <c r="B2740" s="6">
        <v>9</v>
      </c>
      <c r="C2740" s="112">
        <v>21</v>
      </c>
      <c r="D2740" s="7">
        <v>881</v>
      </c>
      <c r="E2740" s="6" t="s">
        <v>1393</v>
      </c>
      <c r="F2740" s="7"/>
      <c r="G2740" s="7"/>
      <c r="H2740" s="7">
        <f>IF('Раздел 2.1.2.2'!AQ47&gt;=SUM('Раздел 2.1.2.2'!AQ48:AQ49),0,1)</f>
        <v>0</v>
      </c>
    </row>
    <row r="2741" spans="1:8" x14ac:dyDescent="0.2">
      <c r="A2741" s="6">
        <f t="shared" si="37"/>
        <v>609562</v>
      </c>
      <c r="B2741" s="6">
        <v>9</v>
      </c>
      <c r="C2741" s="112">
        <v>21</v>
      </c>
      <c r="D2741" s="7">
        <v>882</v>
      </c>
      <c r="E2741" s="6" t="s">
        <v>1394</v>
      </c>
      <c r="F2741" s="7"/>
      <c r="G2741" s="7"/>
      <c r="H2741" s="7">
        <f>IF('Раздел 2.1.2.2'!AR47&gt;=SUM('Раздел 2.1.2.2'!AR48:AR49),0,1)</f>
        <v>0</v>
      </c>
    </row>
    <row r="2742" spans="1:8" x14ac:dyDescent="0.2">
      <c r="A2742" s="6">
        <f t="shared" si="37"/>
        <v>609562</v>
      </c>
      <c r="B2742" s="6">
        <v>9</v>
      </c>
      <c r="C2742" s="112">
        <v>21</v>
      </c>
      <c r="D2742" s="7">
        <v>883</v>
      </c>
      <c r="E2742" s="6" t="s">
        <v>1395</v>
      </c>
      <c r="F2742" s="7"/>
      <c r="G2742" s="7"/>
      <c r="H2742" s="7">
        <f>IF('Раздел 2.1.2.2'!AS47&gt;=SUM('Раздел 2.1.2.2'!AS48:AS49),0,1)</f>
        <v>0</v>
      </c>
    </row>
    <row r="2743" spans="1:8" x14ac:dyDescent="0.2">
      <c r="A2743" s="6">
        <f t="shared" si="37"/>
        <v>609562</v>
      </c>
      <c r="B2743" s="6">
        <v>9</v>
      </c>
      <c r="C2743" s="112">
        <v>21</v>
      </c>
      <c r="D2743" s="7">
        <v>884</v>
      </c>
      <c r="E2743" s="6" t="s">
        <v>1396</v>
      </c>
      <c r="F2743" s="7"/>
      <c r="G2743" s="7"/>
      <c r="H2743" s="7">
        <f>IF('Раздел 2.1.2.2'!AT47&gt;=SUM('Раздел 2.1.2.2'!AT48:AT49),0,1)</f>
        <v>0</v>
      </c>
    </row>
    <row r="2744" spans="1:8" x14ac:dyDescent="0.2">
      <c r="A2744" s="6">
        <f t="shared" si="37"/>
        <v>609562</v>
      </c>
      <c r="B2744" s="6">
        <v>9</v>
      </c>
      <c r="C2744" s="112">
        <v>21</v>
      </c>
      <c r="D2744" s="7">
        <v>885</v>
      </c>
      <c r="E2744" s="6" t="s">
        <v>2154</v>
      </c>
      <c r="F2744" s="7"/>
      <c r="G2744" s="7"/>
      <c r="H2744" s="7">
        <f>IF('Раздел 2.1.2.2'!AU47&gt;=SUM('Раздел 2.1.2.2'!AU48:AU49),0,1)</f>
        <v>0</v>
      </c>
    </row>
    <row r="2745" spans="1:8" x14ac:dyDescent="0.2">
      <c r="A2745" s="6">
        <f t="shared" si="37"/>
        <v>609562</v>
      </c>
      <c r="B2745" s="6">
        <v>9</v>
      </c>
      <c r="C2745" s="112">
        <v>21</v>
      </c>
      <c r="D2745" s="7">
        <v>886</v>
      </c>
      <c r="E2745" s="6" t="s">
        <v>2155</v>
      </c>
      <c r="F2745" s="7"/>
      <c r="G2745" s="7"/>
      <c r="H2745" s="7">
        <f>IF('Раздел 2.1.2.2'!AV47&gt;=SUM('Раздел 2.1.2.2'!AV48:AV49),0,1)</f>
        <v>0</v>
      </c>
    </row>
    <row r="2746" spans="1:8" x14ac:dyDescent="0.2">
      <c r="A2746" s="6">
        <f t="shared" si="37"/>
        <v>609562</v>
      </c>
      <c r="B2746" s="6">
        <v>9</v>
      </c>
      <c r="C2746" s="112">
        <v>21</v>
      </c>
      <c r="D2746" s="7">
        <v>887</v>
      </c>
      <c r="E2746" s="6" t="s">
        <v>2156</v>
      </c>
      <c r="F2746" s="7"/>
      <c r="G2746" s="7"/>
      <c r="H2746" s="7">
        <f>IF('Раздел 2.1.2.2'!AW47&gt;=SUM('Раздел 2.1.2.2'!AW48:AW49),0,1)</f>
        <v>0</v>
      </c>
    </row>
    <row r="2747" spans="1:8" x14ac:dyDescent="0.2">
      <c r="A2747" s="6">
        <f t="shared" si="37"/>
        <v>609562</v>
      </c>
      <c r="B2747" s="6">
        <v>9</v>
      </c>
      <c r="C2747" s="112">
        <v>21</v>
      </c>
      <c r="D2747" s="7">
        <v>888</v>
      </c>
      <c r="E2747" s="6" t="s">
        <v>2157</v>
      </c>
      <c r="F2747" s="7"/>
      <c r="G2747" s="7"/>
      <c r="H2747" s="7">
        <f>IF('Раздел 2.1.2.2'!AX47&gt;=SUM('Раздел 2.1.2.2'!AX48:AX49),0,1)</f>
        <v>0</v>
      </c>
    </row>
    <row r="2748" spans="1:8" x14ac:dyDescent="0.2">
      <c r="A2748" s="6">
        <f t="shared" si="37"/>
        <v>609562</v>
      </c>
      <c r="B2748" s="6">
        <v>9</v>
      </c>
      <c r="C2748" s="112">
        <v>21</v>
      </c>
      <c r="D2748" s="7">
        <v>889</v>
      </c>
      <c r="E2748" s="6" t="s">
        <v>2158</v>
      </c>
      <c r="F2748" s="7"/>
      <c r="G2748" s="7"/>
      <c r="H2748" s="7">
        <f>IF('Раздел 2.1.2.2'!AY47&gt;=SUM('Раздел 2.1.2.2'!AY48:AY49),0,1)</f>
        <v>0</v>
      </c>
    </row>
    <row r="2749" spans="1:8" x14ac:dyDescent="0.2">
      <c r="A2749" s="6">
        <f t="shared" si="37"/>
        <v>609562</v>
      </c>
      <c r="B2749" s="6">
        <v>9</v>
      </c>
      <c r="C2749" s="112">
        <v>21</v>
      </c>
      <c r="D2749" s="7">
        <v>890</v>
      </c>
      <c r="E2749" s="6" t="s">
        <v>2159</v>
      </c>
      <c r="F2749" s="7"/>
      <c r="G2749" s="7"/>
      <c r="H2749" s="7">
        <f>IF('Раздел 2.1.2.2'!AZ47&gt;=SUM('Раздел 2.1.2.2'!AZ48:AZ49),0,1)</f>
        <v>0</v>
      </c>
    </row>
    <row r="2750" spans="1:8" x14ac:dyDescent="0.2">
      <c r="A2750" s="6">
        <f t="shared" si="37"/>
        <v>609562</v>
      </c>
      <c r="B2750" s="6">
        <v>9</v>
      </c>
      <c r="C2750" s="112">
        <v>21</v>
      </c>
      <c r="D2750" s="7">
        <v>891</v>
      </c>
      <c r="E2750" s="6" t="s">
        <v>2160</v>
      </c>
      <c r="F2750" s="7"/>
      <c r="G2750" s="7"/>
      <c r="H2750" s="7">
        <f>IF('Раздел 2.1.2.2'!BA47&gt;=SUM('Раздел 2.1.2.2'!BA48:BA49),0,1)</f>
        <v>0</v>
      </c>
    </row>
    <row r="2751" spans="1:8" x14ac:dyDescent="0.2">
      <c r="A2751" s="6">
        <f t="shared" si="37"/>
        <v>609562</v>
      </c>
      <c r="B2751" s="6">
        <v>9</v>
      </c>
      <c r="C2751" s="112">
        <v>21</v>
      </c>
      <c r="D2751" s="7">
        <v>892</v>
      </c>
      <c r="E2751" s="6" t="s">
        <v>2161</v>
      </c>
      <c r="F2751" s="7"/>
      <c r="G2751" s="7"/>
      <c r="H2751" s="7">
        <f>IF('Раздел 2.1.2.2'!BB47&gt;=SUM('Раздел 2.1.2.2'!BB48:BB49),0,1)</f>
        <v>0</v>
      </c>
    </row>
    <row r="2752" spans="1:8" x14ac:dyDescent="0.2">
      <c r="A2752" s="6">
        <f t="shared" si="37"/>
        <v>609562</v>
      </c>
      <c r="B2752" s="6">
        <v>9</v>
      </c>
      <c r="C2752" s="112">
        <v>21</v>
      </c>
      <c r="D2752" s="7">
        <v>893</v>
      </c>
      <c r="E2752" s="6" t="s">
        <v>2162</v>
      </c>
      <c r="F2752" s="7"/>
      <c r="G2752" s="7"/>
      <c r="H2752" s="7">
        <f>IF('Раздел 2.1.2.2'!BC47&gt;=SUM('Раздел 2.1.2.2'!BC48:BC49),0,1)</f>
        <v>0</v>
      </c>
    </row>
    <row r="2753" spans="1:8" x14ac:dyDescent="0.2">
      <c r="A2753" s="6">
        <f t="shared" si="37"/>
        <v>609562</v>
      </c>
      <c r="B2753" s="6">
        <v>9</v>
      </c>
      <c r="C2753" s="112">
        <v>21</v>
      </c>
      <c r="D2753" s="7">
        <v>894</v>
      </c>
      <c r="E2753" s="6" t="s">
        <v>2931</v>
      </c>
      <c r="F2753" s="7"/>
      <c r="G2753" s="7"/>
      <c r="H2753" s="7">
        <f>IF('Раздел 2.1.2.2'!BD47&gt;=SUM('Раздел 2.1.2.2'!BD48:BD49),0,1)</f>
        <v>0</v>
      </c>
    </row>
    <row r="2754" spans="1:8" x14ac:dyDescent="0.2">
      <c r="A2754" s="6">
        <f t="shared" si="37"/>
        <v>609562</v>
      </c>
      <c r="B2754" s="6">
        <v>9</v>
      </c>
      <c r="C2754" s="112">
        <v>21</v>
      </c>
      <c r="D2754" s="7">
        <v>895</v>
      </c>
      <c r="E2754" s="6" t="s">
        <v>3726</v>
      </c>
      <c r="F2754" s="7"/>
      <c r="G2754" s="7"/>
      <c r="H2754" s="7">
        <f>IF('Раздел 2.1.2.2'!BE47&gt;=SUM('Раздел 2.1.2.2'!BE48:BE49),0,1)</f>
        <v>0</v>
      </c>
    </row>
    <row r="2755" spans="1:8" x14ac:dyDescent="0.2">
      <c r="A2755" s="6">
        <f t="shared" si="37"/>
        <v>609562</v>
      </c>
      <c r="B2755" s="6">
        <v>9</v>
      </c>
      <c r="C2755" s="112">
        <v>21</v>
      </c>
      <c r="D2755" s="7">
        <v>896</v>
      </c>
      <c r="E2755" s="6" t="s">
        <v>3727</v>
      </c>
      <c r="F2755" s="7"/>
      <c r="G2755" s="7"/>
      <c r="H2755" s="7">
        <f>IF('Раздел 2.1.2.2'!BF47&gt;=SUM('Раздел 2.1.2.2'!BF48:BF49),0,1)</f>
        <v>0</v>
      </c>
    </row>
    <row r="2756" spans="1:8" x14ac:dyDescent="0.2">
      <c r="A2756" s="6">
        <f t="shared" si="37"/>
        <v>609562</v>
      </c>
      <c r="B2756" s="6">
        <v>9</v>
      </c>
      <c r="C2756" s="112">
        <v>21</v>
      </c>
      <c r="D2756" s="7">
        <v>897</v>
      </c>
      <c r="E2756" s="6" t="s">
        <v>3728</v>
      </c>
      <c r="F2756" s="7"/>
      <c r="G2756" s="7"/>
      <c r="H2756" s="7">
        <f>IF('Раздел 2.1.2.2'!BG47&gt;=SUM('Раздел 2.1.2.2'!BG48:BG49),0,1)</f>
        <v>0</v>
      </c>
    </row>
    <row r="2757" spans="1:8" x14ac:dyDescent="0.2">
      <c r="A2757" s="6">
        <f t="shared" si="37"/>
        <v>609562</v>
      </c>
      <c r="B2757" s="6">
        <v>9</v>
      </c>
      <c r="C2757" s="113">
        <v>21</v>
      </c>
      <c r="D2757" s="7">
        <v>898</v>
      </c>
      <c r="E2757" s="109" t="s">
        <v>3729</v>
      </c>
      <c r="F2757" s="109"/>
      <c r="G2757" s="109"/>
      <c r="H2757" s="109">
        <f>IF('Раздел 2.1.2.2'!BH47&gt;=SUM('Раздел 2.1.2.2'!BH48:BH49),0,1)</f>
        <v>0</v>
      </c>
    </row>
    <row r="2758" spans="1:8" x14ac:dyDescent="0.2">
      <c r="A2758" s="6">
        <f t="shared" si="37"/>
        <v>609562</v>
      </c>
      <c r="B2758" s="6">
        <v>9</v>
      </c>
      <c r="C2758" s="112">
        <v>22</v>
      </c>
      <c r="D2758" s="7">
        <v>899</v>
      </c>
      <c r="E2758" s="112" t="s">
        <v>5409</v>
      </c>
      <c r="F2758" s="7"/>
      <c r="G2758" s="7"/>
      <c r="H2758" s="7">
        <f>IF('Раздел 2.1.2.2'!P21&gt;=SUM('Раздел 2.1.2.2'!BJ21:BM21),0,1)</f>
        <v>0</v>
      </c>
    </row>
    <row r="2759" spans="1:8" x14ac:dyDescent="0.2">
      <c r="A2759" s="6">
        <f t="shared" si="37"/>
        <v>609562</v>
      </c>
      <c r="B2759" s="6">
        <v>9</v>
      </c>
      <c r="C2759" s="112">
        <v>22</v>
      </c>
      <c r="D2759" s="7">
        <v>900</v>
      </c>
      <c r="E2759" s="112" t="s">
        <v>5410</v>
      </c>
      <c r="F2759" s="7"/>
      <c r="G2759" s="7"/>
      <c r="H2759" s="7">
        <f>IF('Раздел 2.1.2.2'!P22&gt;=SUM('Раздел 2.1.2.2'!BJ22:BM22),0,1)</f>
        <v>0</v>
      </c>
    </row>
    <row r="2760" spans="1:8" x14ac:dyDescent="0.2">
      <c r="A2760" s="6">
        <f t="shared" si="37"/>
        <v>609562</v>
      </c>
      <c r="B2760" s="6">
        <v>9</v>
      </c>
      <c r="C2760" s="112">
        <v>22</v>
      </c>
      <c r="D2760" s="7">
        <v>901</v>
      </c>
      <c r="E2760" s="112" t="s">
        <v>5411</v>
      </c>
      <c r="F2760" s="7"/>
      <c r="G2760" s="7"/>
      <c r="H2760" s="7">
        <f>IF('Раздел 2.1.2.2'!P23&gt;=SUM('Раздел 2.1.2.2'!BJ23:BM23),0,1)</f>
        <v>0</v>
      </c>
    </row>
    <row r="2761" spans="1:8" x14ac:dyDescent="0.2">
      <c r="A2761" s="6">
        <f t="shared" si="37"/>
        <v>609562</v>
      </c>
      <c r="B2761" s="6">
        <v>9</v>
      </c>
      <c r="C2761" s="112">
        <v>22</v>
      </c>
      <c r="D2761" s="7">
        <v>902</v>
      </c>
      <c r="E2761" s="112" t="s">
        <v>5412</v>
      </c>
      <c r="F2761" s="7"/>
      <c r="G2761" s="7"/>
      <c r="H2761" s="7">
        <f>IF('Раздел 2.1.2.2'!P24&gt;=SUM('Раздел 2.1.2.2'!BJ24:BM24),0,1)</f>
        <v>0</v>
      </c>
    </row>
    <row r="2762" spans="1:8" x14ac:dyDescent="0.2">
      <c r="A2762" s="6">
        <f t="shared" si="37"/>
        <v>609562</v>
      </c>
      <c r="B2762" s="6">
        <v>9</v>
      </c>
      <c r="C2762" s="112">
        <v>22</v>
      </c>
      <c r="D2762" s="7">
        <v>903</v>
      </c>
      <c r="E2762" s="112" t="s">
        <v>5413</v>
      </c>
      <c r="F2762" s="7"/>
      <c r="G2762" s="7"/>
      <c r="H2762" s="7">
        <f>IF('Раздел 2.1.2.2'!P25&gt;=SUM('Раздел 2.1.2.2'!BJ25:BM25),0,1)</f>
        <v>0</v>
      </c>
    </row>
    <row r="2763" spans="1:8" x14ac:dyDescent="0.2">
      <c r="A2763" s="6">
        <f t="shared" si="37"/>
        <v>609562</v>
      </c>
      <c r="B2763" s="6">
        <v>9</v>
      </c>
      <c r="C2763" s="112">
        <v>22</v>
      </c>
      <c r="D2763" s="7">
        <v>904</v>
      </c>
      <c r="E2763" s="112" t="s">
        <v>5414</v>
      </c>
      <c r="F2763" s="7"/>
      <c r="G2763" s="7"/>
      <c r="H2763" s="7">
        <f>IF('Раздел 2.1.2.2'!P26&gt;=SUM('Раздел 2.1.2.2'!BJ26:BM26),0,1)</f>
        <v>0</v>
      </c>
    </row>
    <row r="2764" spans="1:8" x14ac:dyDescent="0.2">
      <c r="A2764" s="6">
        <f t="shared" si="37"/>
        <v>609562</v>
      </c>
      <c r="B2764" s="6">
        <v>9</v>
      </c>
      <c r="C2764" s="112">
        <v>22</v>
      </c>
      <c r="D2764" s="7">
        <v>905</v>
      </c>
      <c r="E2764" s="112" t="s">
        <v>6208</v>
      </c>
      <c r="F2764" s="7"/>
      <c r="G2764" s="7"/>
      <c r="H2764" s="7">
        <f>IF('Раздел 2.1.2.2'!P27&gt;=SUM('Раздел 2.1.2.2'!BJ27:BM27),0,1)</f>
        <v>0</v>
      </c>
    </row>
    <row r="2765" spans="1:8" x14ac:dyDescent="0.2">
      <c r="A2765" s="6">
        <f t="shared" si="37"/>
        <v>609562</v>
      </c>
      <c r="B2765" s="6">
        <v>9</v>
      </c>
      <c r="C2765" s="112">
        <v>22</v>
      </c>
      <c r="D2765" s="7">
        <v>906</v>
      </c>
      <c r="E2765" s="112" t="s">
        <v>6209</v>
      </c>
      <c r="F2765" s="7"/>
      <c r="G2765" s="7"/>
      <c r="H2765" s="7">
        <f>IF('Раздел 2.1.2.2'!P28&gt;=SUM('Раздел 2.1.2.2'!BJ28:BM28),0,1)</f>
        <v>0</v>
      </c>
    </row>
    <row r="2766" spans="1:8" x14ac:dyDescent="0.2">
      <c r="A2766" s="6">
        <f t="shared" si="37"/>
        <v>609562</v>
      </c>
      <c r="B2766" s="6">
        <v>9</v>
      </c>
      <c r="C2766" s="112">
        <v>22</v>
      </c>
      <c r="D2766" s="7">
        <v>907</v>
      </c>
      <c r="E2766" s="112" t="s">
        <v>6210</v>
      </c>
      <c r="F2766" s="7"/>
      <c r="G2766" s="7"/>
      <c r="H2766" s="7">
        <f>IF('Раздел 2.1.2.2'!P29&gt;=SUM('Раздел 2.1.2.2'!BJ29:BM29),0,1)</f>
        <v>0</v>
      </c>
    </row>
    <row r="2767" spans="1:8" x14ac:dyDescent="0.2">
      <c r="A2767" s="6">
        <f t="shared" si="37"/>
        <v>609562</v>
      </c>
      <c r="B2767" s="6">
        <v>9</v>
      </c>
      <c r="C2767" s="112">
        <v>22</v>
      </c>
      <c r="D2767" s="7">
        <v>908</v>
      </c>
      <c r="E2767" s="112" t="s">
        <v>6211</v>
      </c>
      <c r="F2767" s="7"/>
      <c r="G2767" s="7"/>
      <c r="H2767" s="7">
        <f>IF('Раздел 2.1.2.2'!P30&gt;=SUM('Раздел 2.1.2.2'!BJ30:BM30),0,1)</f>
        <v>0</v>
      </c>
    </row>
    <row r="2768" spans="1:8" x14ac:dyDescent="0.2">
      <c r="A2768" s="6">
        <f t="shared" si="37"/>
        <v>609562</v>
      </c>
      <c r="B2768" s="6">
        <v>9</v>
      </c>
      <c r="C2768" s="112">
        <v>22</v>
      </c>
      <c r="D2768" s="7">
        <v>909</v>
      </c>
      <c r="E2768" s="112" t="s">
        <v>6212</v>
      </c>
      <c r="F2768" s="7"/>
      <c r="G2768" s="7"/>
      <c r="H2768" s="7">
        <f>IF('Раздел 2.1.2.2'!P31&gt;=SUM('Раздел 2.1.2.2'!BJ31:BM31),0,1)</f>
        <v>0</v>
      </c>
    </row>
    <row r="2769" spans="1:8" x14ac:dyDescent="0.2">
      <c r="A2769" s="6">
        <f t="shared" ref="A2769:A2823" si="38">P_3</f>
        <v>609562</v>
      </c>
      <c r="B2769" s="6">
        <v>9</v>
      </c>
      <c r="C2769" s="112">
        <v>22</v>
      </c>
      <c r="D2769" s="7">
        <v>910</v>
      </c>
      <c r="E2769" s="112" t="s">
        <v>6213</v>
      </c>
      <c r="F2769" s="7"/>
      <c r="G2769" s="7"/>
      <c r="H2769" s="7">
        <f>IF('Раздел 2.1.2.2'!P32&gt;=SUM('Раздел 2.1.2.2'!BJ32:BM32),0,1)</f>
        <v>0</v>
      </c>
    </row>
    <row r="2770" spans="1:8" x14ac:dyDescent="0.2">
      <c r="A2770" s="6">
        <f t="shared" si="38"/>
        <v>609562</v>
      </c>
      <c r="B2770" s="6">
        <v>9</v>
      </c>
      <c r="C2770" s="112">
        <v>22</v>
      </c>
      <c r="D2770" s="7">
        <v>911</v>
      </c>
      <c r="E2770" s="112" t="s">
        <v>6214</v>
      </c>
      <c r="F2770" s="7"/>
      <c r="G2770" s="7"/>
      <c r="H2770" s="7">
        <f>IF('Раздел 2.1.2.2'!P33&gt;=SUM('Раздел 2.1.2.2'!BJ33:BM33),0,1)</f>
        <v>0</v>
      </c>
    </row>
    <row r="2771" spans="1:8" x14ac:dyDescent="0.2">
      <c r="A2771" s="6">
        <f t="shared" si="38"/>
        <v>609562</v>
      </c>
      <c r="B2771" s="6">
        <v>9</v>
      </c>
      <c r="C2771" s="112">
        <v>22</v>
      </c>
      <c r="D2771" s="7">
        <v>912</v>
      </c>
      <c r="E2771" s="112" t="s">
        <v>5418</v>
      </c>
      <c r="F2771" s="7"/>
      <c r="G2771" s="7"/>
      <c r="H2771" s="7">
        <f>IF('Раздел 2.1.2.2'!P34&gt;=SUM('Раздел 2.1.2.2'!BJ34:BM34),0,1)</f>
        <v>0</v>
      </c>
    </row>
    <row r="2772" spans="1:8" x14ac:dyDescent="0.2">
      <c r="A2772" s="6">
        <f t="shared" si="38"/>
        <v>609562</v>
      </c>
      <c r="B2772" s="6">
        <v>9</v>
      </c>
      <c r="C2772" s="112">
        <v>22</v>
      </c>
      <c r="D2772" s="7">
        <v>913</v>
      </c>
      <c r="E2772" s="112" t="s">
        <v>5419</v>
      </c>
      <c r="F2772" s="7"/>
      <c r="G2772" s="7"/>
      <c r="H2772" s="7">
        <f>IF('Раздел 2.1.2.2'!P35&gt;=SUM('Раздел 2.1.2.2'!BJ35:BM35),0,1)</f>
        <v>0</v>
      </c>
    </row>
    <row r="2773" spans="1:8" x14ac:dyDescent="0.2">
      <c r="A2773" s="6">
        <f t="shared" si="38"/>
        <v>609562</v>
      </c>
      <c r="B2773" s="6">
        <v>9</v>
      </c>
      <c r="C2773" s="112">
        <v>22</v>
      </c>
      <c r="D2773" s="7">
        <v>914</v>
      </c>
      <c r="E2773" s="112" t="s">
        <v>5420</v>
      </c>
      <c r="F2773" s="7"/>
      <c r="G2773" s="7"/>
      <c r="H2773" s="7">
        <f>IF('Раздел 2.1.2.2'!P36&gt;=SUM('Раздел 2.1.2.2'!BJ36:BM36),0,1)</f>
        <v>0</v>
      </c>
    </row>
    <row r="2774" spans="1:8" x14ac:dyDescent="0.2">
      <c r="A2774" s="6">
        <f t="shared" si="38"/>
        <v>609562</v>
      </c>
      <c r="B2774" s="6">
        <v>9</v>
      </c>
      <c r="C2774" s="112">
        <v>22</v>
      </c>
      <c r="D2774" s="7">
        <v>915</v>
      </c>
      <c r="E2774" s="112" t="s">
        <v>6222</v>
      </c>
      <c r="F2774" s="7"/>
      <c r="G2774" s="7"/>
      <c r="H2774" s="7">
        <f>IF('Раздел 2.1.2.2'!P37&gt;=SUM('Раздел 2.1.2.2'!BJ37:BM37),0,1)</f>
        <v>0</v>
      </c>
    </row>
    <row r="2775" spans="1:8" x14ac:dyDescent="0.2">
      <c r="A2775" s="6">
        <f t="shared" si="38"/>
        <v>609562</v>
      </c>
      <c r="B2775" s="6">
        <v>9</v>
      </c>
      <c r="C2775" s="112">
        <v>22</v>
      </c>
      <c r="D2775" s="7">
        <v>916</v>
      </c>
      <c r="E2775" s="112" t="s">
        <v>6223</v>
      </c>
      <c r="F2775" s="7"/>
      <c r="G2775" s="7"/>
      <c r="H2775" s="7">
        <f>IF('Раздел 2.1.2.2'!P38&gt;=SUM('Раздел 2.1.2.2'!BJ38:BM38),0,1)</f>
        <v>0</v>
      </c>
    </row>
    <row r="2776" spans="1:8" x14ac:dyDescent="0.2">
      <c r="A2776" s="6">
        <f t="shared" si="38"/>
        <v>609562</v>
      </c>
      <c r="B2776" s="6">
        <v>9</v>
      </c>
      <c r="C2776" s="112">
        <v>22</v>
      </c>
      <c r="D2776" s="7">
        <v>917</v>
      </c>
      <c r="E2776" s="112" t="s">
        <v>6224</v>
      </c>
      <c r="F2776" s="7"/>
      <c r="G2776" s="7"/>
      <c r="H2776" s="7">
        <f>IF('Раздел 2.1.2.2'!P39&gt;=SUM('Раздел 2.1.2.2'!BJ39:BM39),0,1)</f>
        <v>0</v>
      </c>
    </row>
    <row r="2777" spans="1:8" x14ac:dyDescent="0.2">
      <c r="A2777" s="6">
        <f t="shared" si="38"/>
        <v>609562</v>
      </c>
      <c r="B2777" s="6">
        <v>9</v>
      </c>
      <c r="C2777" s="112">
        <v>22</v>
      </c>
      <c r="D2777" s="7">
        <v>918</v>
      </c>
      <c r="E2777" s="112" t="s">
        <v>6225</v>
      </c>
      <c r="F2777" s="7"/>
      <c r="G2777" s="7"/>
      <c r="H2777" s="7">
        <f>IF('Раздел 2.1.2.2'!P40&gt;=SUM('Раздел 2.1.2.2'!BJ40:BM40),0,1)</f>
        <v>0</v>
      </c>
    </row>
    <row r="2778" spans="1:8" x14ac:dyDescent="0.2">
      <c r="A2778" s="6">
        <f t="shared" si="38"/>
        <v>609562</v>
      </c>
      <c r="B2778" s="6">
        <v>9</v>
      </c>
      <c r="C2778" s="112">
        <v>22</v>
      </c>
      <c r="D2778" s="7">
        <v>919</v>
      </c>
      <c r="E2778" s="112" t="s">
        <v>6226</v>
      </c>
      <c r="F2778" s="7"/>
      <c r="G2778" s="7"/>
      <c r="H2778" s="7">
        <f>IF('Раздел 2.1.2.2'!P41&gt;=SUM('Раздел 2.1.2.2'!BJ41:BM41),0,1)</f>
        <v>0</v>
      </c>
    </row>
    <row r="2779" spans="1:8" x14ac:dyDescent="0.2">
      <c r="A2779" s="6">
        <f t="shared" si="38"/>
        <v>609562</v>
      </c>
      <c r="B2779" s="6">
        <v>9</v>
      </c>
      <c r="C2779" s="112">
        <v>22</v>
      </c>
      <c r="D2779" s="7">
        <v>920</v>
      </c>
      <c r="E2779" s="112" t="s">
        <v>6227</v>
      </c>
      <c r="F2779" s="7"/>
      <c r="G2779" s="7"/>
      <c r="H2779" s="7">
        <f>IF('Раздел 2.1.2.2'!P42&gt;=SUM('Раздел 2.1.2.2'!BJ42:BM42),0,1)</f>
        <v>0</v>
      </c>
    </row>
    <row r="2780" spans="1:8" x14ac:dyDescent="0.2">
      <c r="A2780" s="6">
        <f t="shared" si="38"/>
        <v>609562</v>
      </c>
      <c r="B2780" s="6">
        <v>9</v>
      </c>
      <c r="C2780" s="112">
        <v>22</v>
      </c>
      <c r="D2780" s="7">
        <v>921</v>
      </c>
      <c r="E2780" s="112" t="s">
        <v>6228</v>
      </c>
      <c r="F2780" s="7"/>
      <c r="G2780" s="7"/>
      <c r="H2780" s="7">
        <f>IF('Раздел 2.1.2.2'!P43&gt;=SUM('Раздел 2.1.2.2'!BJ43:BM43),0,1)</f>
        <v>0</v>
      </c>
    </row>
    <row r="2781" spans="1:8" x14ac:dyDescent="0.2">
      <c r="A2781" s="6">
        <f t="shared" si="38"/>
        <v>609562</v>
      </c>
      <c r="B2781" s="6">
        <v>9</v>
      </c>
      <c r="C2781" s="112">
        <v>22</v>
      </c>
      <c r="D2781" s="7">
        <v>922</v>
      </c>
      <c r="E2781" s="112" t="s">
        <v>5507</v>
      </c>
      <c r="F2781" s="7"/>
      <c r="G2781" s="7"/>
      <c r="H2781" s="7">
        <f>IF('Раздел 2.1.2.2'!P44&gt;=SUM('Раздел 2.1.2.2'!BJ44:BM44),0,1)</f>
        <v>0</v>
      </c>
    </row>
    <row r="2782" spans="1:8" x14ac:dyDescent="0.2">
      <c r="A2782" s="6">
        <f t="shared" si="38"/>
        <v>609562</v>
      </c>
      <c r="B2782" s="6">
        <v>9</v>
      </c>
      <c r="C2782" s="112">
        <v>22</v>
      </c>
      <c r="D2782" s="7">
        <v>923</v>
      </c>
      <c r="E2782" s="112" t="s">
        <v>5508</v>
      </c>
      <c r="F2782" s="7"/>
      <c r="G2782" s="7"/>
      <c r="H2782" s="7">
        <f>IF('Раздел 2.1.2.2'!P45&gt;=SUM('Раздел 2.1.2.2'!BJ45:BM45),0,1)</f>
        <v>0</v>
      </c>
    </row>
    <row r="2783" spans="1:8" x14ac:dyDescent="0.2">
      <c r="A2783" s="6">
        <f t="shared" si="38"/>
        <v>609562</v>
      </c>
      <c r="B2783" s="6">
        <v>9</v>
      </c>
      <c r="C2783" s="112">
        <v>22</v>
      </c>
      <c r="D2783" s="7">
        <v>924</v>
      </c>
      <c r="E2783" s="112" t="s">
        <v>6294</v>
      </c>
      <c r="F2783" s="7"/>
      <c r="G2783" s="7"/>
      <c r="H2783" s="7">
        <f>IF('Раздел 2.1.2.2'!P46&gt;=SUM('Раздел 2.1.2.2'!BJ46:BM46),0,1)</f>
        <v>0</v>
      </c>
    </row>
    <row r="2784" spans="1:8" x14ac:dyDescent="0.2">
      <c r="A2784" s="6">
        <f t="shared" si="38"/>
        <v>609562</v>
      </c>
      <c r="B2784" s="6">
        <v>9</v>
      </c>
      <c r="C2784" s="112">
        <v>22</v>
      </c>
      <c r="D2784" s="7">
        <v>925</v>
      </c>
      <c r="E2784" s="112" t="s">
        <v>6295</v>
      </c>
      <c r="F2784" s="7"/>
      <c r="G2784" s="7"/>
      <c r="H2784" s="7">
        <f>IF('Раздел 2.1.2.2'!P47&gt;=SUM('Раздел 2.1.2.2'!BJ47:BM47),0,1)</f>
        <v>0</v>
      </c>
    </row>
    <row r="2785" spans="1:8" x14ac:dyDescent="0.2">
      <c r="A2785" s="6">
        <f t="shared" si="38"/>
        <v>609562</v>
      </c>
      <c r="B2785" s="6">
        <v>9</v>
      </c>
      <c r="C2785" s="112">
        <v>22</v>
      </c>
      <c r="D2785" s="7">
        <v>926</v>
      </c>
      <c r="E2785" s="112" t="s">
        <v>5705</v>
      </c>
      <c r="F2785" s="7"/>
      <c r="G2785" s="7"/>
      <c r="H2785" s="7">
        <f>IF('Раздел 2.1.2.2'!P48&gt;=SUM('Раздел 2.1.2.2'!BJ48:BM48),0,1)</f>
        <v>0</v>
      </c>
    </row>
    <row r="2786" spans="1:8" x14ac:dyDescent="0.2">
      <c r="A2786" s="6">
        <f t="shared" si="38"/>
        <v>609562</v>
      </c>
      <c r="B2786" s="6">
        <v>9</v>
      </c>
      <c r="C2786" s="112">
        <v>22</v>
      </c>
      <c r="D2786" s="7">
        <v>927</v>
      </c>
      <c r="E2786" s="112" t="s">
        <v>5706</v>
      </c>
      <c r="F2786" s="7"/>
      <c r="G2786" s="7"/>
      <c r="H2786" s="7">
        <f>IF('Раздел 2.1.2.2'!P49&gt;=SUM('Раздел 2.1.2.2'!BJ49:BM49),0,1)</f>
        <v>0</v>
      </c>
    </row>
    <row r="2787" spans="1:8" x14ac:dyDescent="0.2">
      <c r="A2787" s="6">
        <f t="shared" si="38"/>
        <v>609562</v>
      </c>
      <c r="B2787" s="6">
        <v>9</v>
      </c>
      <c r="C2787" s="112">
        <v>22</v>
      </c>
      <c r="D2787" s="7">
        <v>928</v>
      </c>
      <c r="E2787" s="112" t="s">
        <v>5707</v>
      </c>
      <c r="F2787" s="7"/>
      <c r="G2787" s="7"/>
      <c r="H2787" s="7">
        <f>IF('Раздел 2.1.2.2'!P50&gt;=SUM('Раздел 2.1.2.2'!BJ50:BM50),0,1)</f>
        <v>0</v>
      </c>
    </row>
    <row r="2788" spans="1:8" x14ac:dyDescent="0.2">
      <c r="A2788" s="6">
        <f t="shared" si="38"/>
        <v>609562</v>
      </c>
      <c r="B2788" s="6">
        <v>9</v>
      </c>
      <c r="C2788" s="112">
        <v>22</v>
      </c>
      <c r="D2788" s="7">
        <v>929</v>
      </c>
      <c r="E2788" s="112" t="s">
        <v>5708</v>
      </c>
      <c r="F2788" s="7"/>
      <c r="G2788" s="7"/>
      <c r="H2788" s="7">
        <f>IF('Раздел 2.1.2.2'!P51&gt;=SUM('Раздел 2.1.2.2'!BJ51:BM51),0,1)</f>
        <v>0</v>
      </c>
    </row>
    <row r="2789" spans="1:8" x14ac:dyDescent="0.2">
      <c r="A2789" s="6">
        <f t="shared" si="38"/>
        <v>609562</v>
      </c>
      <c r="B2789" s="6">
        <v>9</v>
      </c>
      <c r="C2789" s="112">
        <v>22</v>
      </c>
      <c r="D2789" s="7">
        <v>930</v>
      </c>
      <c r="E2789" s="112" t="s">
        <v>4887</v>
      </c>
      <c r="F2789" s="7"/>
      <c r="G2789" s="7"/>
      <c r="H2789" s="7">
        <f>IF('Раздел 2.1.2.2'!P52&gt;=SUM('Раздел 2.1.2.2'!BJ52:BM52),0,1)</f>
        <v>0</v>
      </c>
    </row>
    <row r="2790" spans="1:8" x14ac:dyDescent="0.2">
      <c r="A2790" s="6">
        <f t="shared" si="38"/>
        <v>609562</v>
      </c>
      <c r="B2790" s="6">
        <v>9</v>
      </c>
      <c r="C2790" s="113">
        <v>22</v>
      </c>
      <c r="D2790" s="7">
        <v>931</v>
      </c>
      <c r="E2790" s="113" t="s">
        <v>4888</v>
      </c>
      <c r="F2790" s="109"/>
      <c r="G2790" s="109"/>
      <c r="H2790" s="109">
        <f>IF('Раздел 2.1.2.2'!P53&gt;=SUM('Раздел 2.1.2.2'!BJ53:BM53),0,1)</f>
        <v>0</v>
      </c>
    </row>
    <row r="2791" spans="1:8" x14ac:dyDescent="0.2">
      <c r="A2791" s="6">
        <f t="shared" si="38"/>
        <v>609562</v>
      </c>
      <c r="B2791" s="6">
        <v>9</v>
      </c>
      <c r="C2791" s="112">
        <v>23</v>
      </c>
      <c r="D2791" s="7">
        <v>932</v>
      </c>
      <c r="E2791" s="112" t="s">
        <v>4071</v>
      </c>
      <c r="F2791" s="7"/>
      <c r="G2791" s="7"/>
      <c r="H2791" s="7">
        <f>IF('Раздел 2.1.2.2'!BI21&gt;=SUM('Раздел 2.1.2.2'!BJ21:BK21),0,1)</f>
        <v>0</v>
      </c>
    </row>
    <row r="2792" spans="1:8" x14ac:dyDescent="0.2">
      <c r="A2792" s="6">
        <f t="shared" si="38"/>
        <v>609562</v>
      </c>
      <c r="B2792" s="6">
        <v>9</v>
      </c>
      <c r="C2792" s="112">
        <v>23</v>
      </c>
      <c r="D2792" s="7">
        <v>933</v>
      </c>
      <c r="E2792" s="112" t="s">
        <v>4072</v>
      </c>
      <c r="F2792" s="7"/>
      <c r="G2792" s="7"/>
      <c r="H2792" s="7">
        <f>IF('Раздел 2.1.2.2'!BI22&gt;=SUM('Раздел 2.1.2.2'!BJ22:BK22),0,1)</f>
        <v>0</v>
      </c>
    </row>
    <row r="2793" spans="1:8" x14ac:dyDescent="0.2">
      <c r="A2793" s="6">
        <f t="shared" si="38"/>
        <v>609562</v>
      </c>
      <c r="B2793" s="6">
        <v>9</v>
      </c>
      <c r="C2793" s="112">
        <v>23</v>
      </c>
      <c r="D2793" s="7">
        <v>934</v>
      </c>
      <c r="E2793" s="112" t="s">
        <v>4073</v>
      </c>
      <c r="F2793" s="7"/>
      <c r="G2793" s="7"/>
      <c r="H2793" s="7">
        <f>IF('Раздел 2.1.2.2'!BI23&gt;=SUM('Раздел 2.1.2.2'!BJ23:BK23),0,1)</f>
        <v>0</v>
      </c>
    </row>
    <row r="2794" spans="1:8" x14ac:dyDescent="0.2">
      <c r="A2794" s="6">
        <f t="shared" si="38"/>
        <v>609562</v>
      </c>
      <c r="B2794" s="6">
        <v>9</v>
      </c>
      <c r="C2794" s="112">
        <v>23</v>
      </c>
      <c r="D2794" s="7">
        <v>935</v>
      </c>
      <c r="E2794" s="112" t="s">
        <v>4074</v>
      </c>
      <c r="F2794" s="7"/>
      <c r="G2794" s="7"/>
      <c r="H2794" s="7">
        <f>IF('Раздел 2.1.2.2'!BI24&gt;=SUM('Раздел 2.1.2.2'!BJ24:BK24),0,1)</f>
        <v>0</v>
      </c>
    </row>
    <row r="2795" spans="1:8" x14ac:dyDescent="0.2">
      <c r="A2795" s="6">
        <f t="shared" si="38"/>
        <v>609562</v>
      </c>
      <c r="B2795" s="6">
        <v>9</v>
      </c>
      <c r="C2795" s="112">
        <v>23</v>
      </c>
      <c r="D2795" s="7">
        <v>936</v>
      </c>
      <c r="E2795" s="112" t="s">
        <v>3289</v>
      </c>
      <c r="F2795" s="7"/>
      <c r="G2795" s="7"/>
      <c r="H2795" s="7">
        <f>IF('Раздел 2.1.2.2'!BI25&gt;=SUM('Раздел 2.1.2.2'!BJ25:BK25),0,1)</f>
        <v>0</v>
      </c>
    </row>
    <row r="2796" spans="1:8" x14ac:dyDescent="0.2">
      <c r="A2796" s="6">
        <f t="shared" si="38"/>
        <v>609562</v>
      </c>
      <c r="B2796" s="6">
        <v>9</v>
      </c>
      <c r="C2796" s="112">
        <v>23</v>
      </c>
      <c r="D2796" s="7">
        <v>937</v>
      </c>
      <c r="E2796" s="112" t="s">
        <v>3290</v>
      </c>
      <c r="F2796" s="7"/>
      <c r="G2796" s="7"/>
      <c r="H2796" s="7">
        <f>IF('Раздел 2.1.2.2'!BI26&gt;=SUM('Раздел 2.1.2.2'!BJ26:BK26),0,1)</f>
        <v>0</v>
      </c>
    </row>
    <row r="2797" spans="1:8" x14ac:dyDescent="0.2">
      <c r="A2797" s="6">
        <f t="shared" si="38"/>
        <v>609562</v>
      </c>
      <c r="B2797" s="6">
        <v>9</v>
      </c>
      <c r="C2797" s="112">
        <v>23</v>
      </c>
      <c r="D2797" s="7">
        <v>938</v>
      </c>
      <c r="E2797" s="112" t="s">
        <v>3291</v>
      </c>
      <c r="F2797" s="7"/>
      <c r="G2797" s="7"/>
      <c r="H2797" s="7">
        <f>IF('Раздел 2.1.2.2'!BI27&gt;=SUM('Раздел 2.1.2.2'!BJ27:BK27),0,1)</f>
        <v>0</v>
      </c>
    </row>
    <row r="2798" spans="1:8" x14ac:dyDescent="0.2">
      <c r="A2798" s="6">
        <f t="shared" si="38"/>
        <v>609562</v>
      </c>
      <c r="B2798" s="6">
        <v>9</v>
      </c>
      <c r="C2798" s="112">
        <v>23</v>
      </c>
      <c r="D2798" s="7">
        <v>939</v>
      </c>
      <c r="E2798" s="112" t="s">
        <v>3292</v>
      </c>
      <c r="F2798" s="7"/>
      <c r="G2798" s="7"/>
      <c r="H2798" s="7">
        <f>IF('Раздел 2.1.2.2'!BI28&gt;=SUM('Раздел 2.1.2.2'!BJ28:BK28),0,1)</f>
        <v>0</v>
      </c>
    </row>
    <row r="2799" spans="1:8" x14ac:dyDescent="0.2">
      <c r="A2799" s="6">
        <f t="shared" si="38"/>
        <v>609562</v>
      </c>
      <c r="B2799" s="6">
        <v>9</v>
      </c>
      <c r="C2799" s="112">
        <v>23</v>
      </c>
      <c r="D2799" s="7">
        <v>940</v>
      </c>
      <c r="E2799" s="112" t="s">
        <v>3293</v>
      </c>
      <c r="F2799" s="7"/>
      <c r="G2799" s="7"/>
      <c r="H2799" s="7">
        <f>IF('Раздел 2.1.2.2'!BI29&gt;=SUM('Раздел 2.1.2.2'!BJ29:BK29),0,1)</f>
        <v>0</v>
      </c>
    </row>
    <row r="2800" spans="1:8" x14ac:dyDescent="0.2">
      <c r="A2800" s="6">
        <f t="shared" si="38"/>
        <v>609562</v>
      </c>
      <c r="B2800" s="6">
        <v>9</v>
      </c>
      <c r="C2800" s="112">
        <v>23</v>
      </c>
      <c r="D2800" s="7">
        <v>941</v>
      </c>
      <c r="E2800" s="112" t="s">
        <v>3294</v>
      </c>
      <c r="F2800" s="7"/>
      <c r="G2800" s="7"/>
      <c r="H2800" s="7">
        <f>IF('Раздел 2.1.2.2'!BI30&gt;=SUM('Раздел 2.1.2.2'!BJ30:BK30),0,1)</f>
        <v>0</v>
      </c>
    </row>
    <row r="2801" spans="1:8" x14ac:dyDescent="0.2">
      <c r="A2801" s="6">
        <f t="shared" si="38"/>
        <v>609562</v>
      </c>
      <c r="B2801" s="6">
        <v>9</v>
      </c>
      <c r="C2801" s="112">
        <v>23</v>
      </c>
      <c r="D2801" s="7">
        <v>942</v>
      </c>
      <c r="E2801" s="112" t="s">
        <v>3295</v>
      </c>
      <c r="F2801" s="7"/>
      <c r="G2801" s="7"/>
      <c r="H2801" s="7">
        <f>IF('Раздел 2.1.2.2'!BI31&gt;=SUM('Раздел 2.1.2.2'!BJ31:BK31),0,1)</f>
        <v>0</v>
      </c>
    </row>
    <row r="2802" spans="1:8" x14ac:dyDescent="0.2">
      <c r="A2802" s="6">
        <f t="shared" si="38"/>
        <v>609562</v>
      </c>
      <c r="B2802" s="6">
        <v>9</v>
      </c>
      <c r="C2802" s="112">
        <v>23</v>
      </c>
      <c r="D2802" s="7">
        <v>943</v>
      </c>
      <c r="E2802" s="112" t="s">
        <v>3296</v>
      </c>
      <c r="F2802" s="7"/>
      <c r="G2802" s="7"/>
      <c r="H2802" s="7">
        <f>IF('Раздел 2.1.2.2'!BI32&gt;=SUM('Раздел 2.1.2.2'!BJ32:BK32),0,1)</f>
        <v>0</v>
      </c>
    </row>
    <row r="2803" spans="1:8" x14ac:dyDescent="0.2">
      <c r="A2803" s="6">
        <f t="shared" si="38"/>
        <v>609562</v>
      </c>
      <c r="B2803" s="6">
        <v>9</v>
      </c>
      <c r="C2803" s="112">
        <v>23</v>
      </c>
      <c r="D2803" s="7">
        <v>944</v>
      </c>
      <c r="E2803" s="112" t="s">
        <v>3297</v>
      </c>
      <c r="F2803" s="7"/>
      <c r="G2803" s="7"/>
      <c r="H2803" s="7">
        <f>IF('Раздел 2.1.2.2'!BI33&gt;=SUM('Раздел 2.1.2.2'!BJ33:BK33),0,1)</f>
        <v>0</v>
      </c>
    </row>
    <row r="2804" spans="1:8" x14ac:dyDescent="0.2">
      <c r="A2804" s="6">
        <f t="shared" si="38"/>
        <v>609562</v>
      </c>
      <c r="B2804" s="6">
        <v>9</v>
      </c>
      <c r="C2804" s="112">
        <v>23</v>
      </c>
      <c r="D2804" s="7">
        <v>945</v>
      </c>
      <c r="E2804" s="112" t="s">
        <v>3298</v>
      </c>
      <c r="F2804" s="7"/>
      <c r="G2804" s="7"/>
      <c r="H2804" s="7">
        <f>IF('Раздел 2.1.2.2'!BI34&gt;=SUM('Раздел 2.1.2.2'!BJ34:BK34),0,1)</f>
        <v>0</v>
      </c>
    </row>
    <row r="2805" spans="1:8" x14ac:dyDescent="0.2">
      <c r="A2805" s="6">
        <f t="shared" si="38"/>
        <v>609562</v>
      </c>
      <c r="B2805" s="6">
        <v>9</v>
      </c>
      <c r="C2805" s="112">
        <v>23</v>
      </c>
      <c r="D2805" s="7">
        <v>946</v>
      </c>
      <c r="E2805" s="112" t="s">
        <v>3299</v>
      </c>
      <c r="F2805" s="7"/>
      <c r="G2805" s="7"/>
      <c r="H2805" s="7">
        <f>IF('Раздел 2.1.2.2'!BI35&gt;=SUM('Раздел 2.1.2.2'!BJ35:BK35),0,1)</f>
        <v>0</v>
      </c>
    </row>
    <row r="2806" spans="1:8" x14ac:dyDescent="0.2">
      <c r="A2806" s="6">
        <f t="shared" si="38"/>
        <v>609562</v>
      </c>
      <c r="B2806" s="6">
        <v>9</v>
      </c>
      <c r="C2806" s="112">
        <v>23</v>
      </c>
      <c r="D2806" s="7">
        <v>947</v>
      </c>
      <c r="E2806" s="112" t="s">
        <v>3300</v>
      </c>
      <c r="F2806" s="7"/>
      <c r="G2806" s="7"/>
      <c r="H2806" s="7">
        <f>IF('Раздел 2.1.2.2'!BI36&gt;=SUM('Раздел 2.1.2.2'!BJ36:BK36),0,1)</f>
        <v>0</v>
      </c>
    </row>
    <row r="2807" spans="1:8" x14ac:dyDescent="0.2">
      <c r="A2807" s="6">
        <f t="shared" si="38"/>
        <v>609562</v>
      </c>
      <c r="B2807" s="6">
        <v>9</v>
      </c>
      <c r="C2807" s="112">
        <v>23</v>
      </c>
      <c r="D2807" s="7">
        <v>948</v>
      </c>
      <c r="E2807" s="112" t="s">
        <v>3301</v>
      </c>
      <c r="F2807" s="7"/>
      <c r="G2807" s="7"/>
      <c r="H2807" s="7">
        <f>IF('Раздел 2.1.2.2'!BI37&gt;=SUM('Раздел 2.1.2.2'!BJ37:BK37),0,1)</f>
        <v>0</v>
      </c>
    </row>
    <row r="2808" spans="1:8" x14ac:dyDescent="0.2">
      <c r="A2808" s="6">
        <f t="shared" si="38"/>
        <v>609562</v>
      </c>
      <c r="B2808" s="6">
        <v>9</v>
      </c>
      <c r="C2808" s="112">
        <v>23</v>
      </c>
      <c r="D2808" s="7">
        <v>949</v>
      </c>
      <c r="E2808" s="112" t="s">
        <v>3302</v>
      </c>
      <c r="F2808" s="7"/>
      <c r="G2808" s="7"/>
      <c r="H2808" s="7">
        <f>IF('Раздел 2.1.2.2'!BI38&gt;=SUM('Раздел 2.1.2.2'!BJ38:BK38),0,1)</f>
        <v>0</v>
      </c>
    </row>
    <row r="2809" spans="1:8" x14ac:dyDescent="0.2">
      <c r="A2809" s="6">
        <f t="shared" si="38"/>
        <v>609562</v>
      </c>
      <c r="B2809" s="6">
        <v>9</v>
      </c>
      <c r="C2809" s="112">
        <v>23</v>
      </c>
      <c r="D2809" s="7">
        <v>950</v>
      </c>
      <c r="E2809" s="112" t="s">
        <v>3303</v>
      </c>
      <c r="F2809" s="7"/>
      <c r="G2809" s="7"/>
      <c r="H2809" s="7">
        <f>IF('Раздел 2.1.2.2'!BI39&gt;=SUM('Раздел 2.1.2.2'!BJ39:BK39),0,1)</f>
        <v>0</v>
      </c>
    </row>
    <row r="2810" spans="1:8" x14ac:dyDescent="0.2">
      <c r="A2810" s="6">
        <f t="shared" si="38"/>
        <v>609562</v>
      </c>
      <c r="B2810" s="6">
        <v>9</v>
      </c>
      <c r="C2810" s="112">
        <v>23</v>
      </c>
      <c r="D2810" s="7">
        <v>951</v>
      </c>
      <c r="E2810" s="112" t="s">
        <v>3304</v>
      </c>
      <c r="F2810" s="7"/>
      <c r="G2810" s="7"/>
      <c r="H2810" s="7">
        <f>IF('Раздел 2.1.2.2'!BI40&gt;=SUM('Раздел 2.1.2.2'!BJ40:BK40),0,1)</f>
        <v>0</v>
      </c>
    </row>
    <row r="2811" spans="1:8" x14ac:dyDescent="0.2">
      <c r="A2811" s="6">
        <f t="shared" si="38"/>
        <v>609562</v>
      </c>
      <c r="B2811" s="6">
        <v>9</v>
      </c>
      <c r="C2811" s="112">
        <v>23</v>
      </c>
      <c r="D2811" s="7">
        <v>952</v>
      </c>
      <c r="E2811" s="112" t="s">
        <v>4913</v>
      </c>
      <c r="F2811" s="7"/>
      <c r="G2811" s="7"/>
      <c r="H2811" s="7">
        <f>IF('Раздел 2.1.2.2'!BI41&gt;=SUM('Раздел 2.1.2.2'!BJ41:BK41),0,1)</f>
        <v>0</v>
      </c>
    </row>
    <row r="2812" spans="1:8" x14ac:dyDescent="0.2">
      <c r="A2812" s="6">
        <f t="shared" si="38"/>
        <v>609562</v>
      </c>
      <c r="B2812" s="6">
        <v>9</v>
      </c>
      <c r="C2812" s="112">
        <v>23</v>
      </c>
      <c r="D2812" s="7">
        <v>953</v>
      </c>
      <c r="E2812" s="112" t="s">
        <v>3306</v>
      </c>
      <c r="F2812" s="7"/>
      <c r="G2812" s="7"/>
      <c r="H2812" s="7">
        <f>IF('Раздел 2.1.2.2'!BI42&gt;=SUM('Раздел 2.1.2.2'!BJ42:BK42),0,1)</f>
        <v>0</v>
      </c>
    </row>
    <row r="2813" spans="1:8" x14ac:dyDescent="0.2">
      <c r="A2813" s="6">
        <f t="shared" si="38"/>
        <v>609562</v>
      </c>
      <c r="B2813" s="6">
        <v>9</v>
      </c>
      <c r="C2813" s="112">
        <v>23</v>
      </c>
      <c r="D2813" s="7">
        <v>954</v>
      </c>
      <c r="E2813" s="112" t="s">
        <v>3307</v>
      </c>
      <c r="F2813" s="7"/>
      <c r="G2813" s="7"/>
      <c r="H2813" s="7">
        <f>IF('Раздел 2.1.2.2'!BI43&gt;=SUM('Раздел 2.1.2.2'!BJ43:BK43),0,1)</f>
        <v>0</v>
      </c>
    </row>
    <row r="2814" spans="1:8" x14ac:dyDescent="0.2">
      <c r="A2814" s="6">
        <f t="shared" si="38"/>
        <v>609562</v>
      </c>
      <c r="B2814" s="6">
        <v>9</v>
      </c>
      <c r="C2814" s="112">
        <v>23</v>
      </c>
      <c r="D2814" s="7">
        <v>955</v>
      </c>
      <c r="E2814" s="112" t="s">
        <v>4091</v>
      </c>
      <c r="F2814" s="7"/>
      <c r="G2814" s="7"/>
      <c r="H2814" s="7">
        <f>IF('Раздел 2.1.2.2'!BI44&gt;=SUM('Раздел 2.1.2.2'!BJ44:BK44),0,1)</f>
        <v>0</v>
      </c>
    </row>
    <row r="2815" spans="1:8" x14ac:dyDescent="0.2">
      <c r="A2815" s="6">
        <f t="shared" si="38"/>
        <v>609562</v>
      </c>
      <c r="B2815" s="6">
        <v>9</v>
      </c>
      <c r="C2815" s="112">
        <v>23</v>
      </c>
      <c r="D2815" s="7">
        <v>956</v>
      </c>
      <c r="E2815" s="112" t="s">
        <v>4092</v>
      </c>
      <c r="F2815" s="7"/>
      <c r="G2815" s="7"/>
      <c r="H2815" s="7">
        <f>IF('Раздел 2.1.2.2'!BI45&gt;=SUM('Раздел 2.1.2.2'!BJ45:BK45),0,1)</f>
        <v>0</v>
      </c>
    </row>
    <row r="2816" spans="1:8" x14ac:dyDescent="0.2">
      <c r="A2816" s="6">
        <f t="shared" si="38"/>
        <v>609562</v>
      </c>
      <c r="B2816" s="6">
        <v>9</v>
      </c>
      <c r="C2816" s="112">
        <v>23</v>
      </c>
      <c r="D2816" s="7">
        <v>957</v>
      </c>
      <c r="E2816" s="112" t="s">
        <v>4093</v>
      </c>
      <c r="F2816" s="7"/>
      <c r="G2816" s="7"/>
      <c r="H2816" s="7">
        <f>IF('Раздел 2.1.2.2'!BI46&gt;=SUM('Раздел 2.1.2.2'!BJ46:BK46),0,1)</f>
        <v>0</v>
      </c>
    </row>
    <row r="2817" spans="1:8" x14ac:dyDescent="0.2">
      <c r="A2817" s="6">
        <f t="shared" si="38"/>
        <v>609562</v>
      </c>
      <c r="B2817" s="6">
        <v>9</v>
      </c>
      <c r="C2817" s="112">
        <v>23</v>
      </c>
      <c r="D2817" s="7">
        <v>958</v>
      </c>
      <c r="E2817" s="112" t="s">
        <v>4094</v>
      </c>
      <c r="F2817" s="7"/>
      <c r="G2817" s="7"/>
      <c r="H2817" s="7">
        <f>IF('Раздел 2.1.2.2'!BI47&gt;=SUM('Раздел 2.1.2.2'!BJ47:BK47),0,1)</f>
        <v>0</v>
      </c>
    </row>
    <row r="2818" spans="1:8" x14ac:dyDescent="0.2">
      <c r="A2818" s="6">
        <f t="shared" si="38"/>
        <v>609562</v>
      </c>
      <c r="B2818" s="6">
        <v>9</v>
      </c>
      <c r="C2818" s="112">
        <v>23</v>
      </c>
      <c r="D2818" s="7">
        <v>959</v>
      </c>
      <c r="E2818" s="112" t="s">
        <v>4095</v>
      </c>
      <c r="F2818" s="7"/>
      <c r="G2818" s="7"/>
      <c r="H2818" s="7">
        <f>IF('Раздел 2.1.2.2'!BI48&gt;=SUM('Раздел 2.1.2.2'!BJ48:BK48),0,1)</f>
        <v>0</v>
      </c>
    </row>
    <row r="2819" spans="1:8" x14ac:dyDescent="0.2">
      <c r="A2819" s="6">
        <f t="shared" si="38"/>
        <v>609562</v>
      </c>
      <c r="B2819" s="6">
        <v>9</v>
      </c>
      <c r="C2819" s="112">
        <v>23</v>
      </c>
      <c r="D2819" s="7">
        <v>960</v>
      </c>
      <c r="E2819" s="112" t="s">
        <v>4096</v>
      </c>
      <c r="F2819" s="7"/>
      <c r="G2819" s="7"/>
      <c r="H2819" s="7">
        <f>IF('Раздел 2.1.2.2'!BI49&gt;=SUM('Раздел 2.1.2.2'!BJ49:BK49),0,1)</f>
        <v>0</v>
      </c>
    </row>
    <row r="2820" spans="1:8" x14ac:dyDescent="0.2">
      <c r="A2820" s="6">
        <f t="shared" si="38"/>
        <v>609562</v>
      </c>
      <c r="B2820" s="6">
        <v>9</v>
      </c>
      <c r="C2820" s="112">
        <v>23</v>
      </c>
      <c r="D2820" s="7">
        <v>961</v>
      </c>
      <c r="E2820" s="112" t="s">
        <v>4097</v>
      </c>
      <c r="F2820" s="7"/>
      <c r="G2820" s="7"/>
      <c r="H2820" s="7">
        <f>IF('Раздел 2.1.2.2'!BI50&gt;=SUM('Раздел 2.1.2.2'!BJ50:BK50),0,1)</f>
        <v>0</v>
      </c>
    </row>
    <row r="2821" spans="1:8" x14ac:dyDescent="0.2">
      <c r="A2821" s="6">
        <f t="shared" si="38"/>
        <v>609562</v>
      </c>
      <c r="B2821" s="6">
        <v>9</v>
      </c>
      <c r="C2821" s="112">
        <v>23</v>
      </c>
      <c r="D2821" s="7">
        <v>962</v>
      </c>
      <c r="E2821" s="112" t="s">
        <v>4098</v>
      </c>
      <c r="F2821" s="7"/>
      <c r="G2821" s="7"/>
      <c r="H2821" s="7">
        <f>IF('Раздел 2.1.2.2'!BI51&gt;=SUM('Раздел 2.1.2.2'!BJ51:BK51),0,1)</f>
        <v>0</v>
      </c>
    </row>
    <row r="2822" spans="1:8" x14ac:dyDescent="0.2">
      <c r="A2822" s="6">
        <f t="shared" si="38"/>
        <v>609562</v>
      </c>
      <c r="B2822" s="6">
        <v>9</v>
      </c>
      <c r="C2822" s="112">
        <v>23</v>
      </c>
      <c r="D2822" s="7">
        <v>963</v>
      </c>
      <c r="E2822" s="112" t="s">
        <v>4099</v>
      </c>
      <c r="F2822" s="7"/>
      <c r="G2822" s="7"/>
      <c r="H2822" s="7">
        <f>IF('Раздел 2.1.2.2'!BI52&gt;=SUM('Раздел 2.1.2.2'!BJ52:BK52),0,1)</f>
        <v>0</v>
      </c>
    </row>
    <row r="2823" spans="1:8" x14ac:dyDescent="0.2">
      <c r="A2823" s="6">
        <f t="shared" si="38"/>
        <v>609562</v>
      </c>
      <c r="B2823" s="109">
        <v>9</v>
      </c>
      <c r="C2823" s="113">
        <v>23</v>
      </c>
      <c r="D2823" s="109">
        <v>964</v>
      </c>
      <c r="E2823" s="113" t="s">
        <v>4100</v>
      </c>
      <c r="F2823" s="109"/>
      <c r="G2823" s="109"/>
      <c r="H2823" s="109">
        <f>IF('Раздел 2.1.2.2'!BI53&gt;=SUM('Раздел 2.1.2.2'!BJ53:BK53),0,1)</f>
        <v>0</v>
      </c>
    </row>
    <row r="2824" spans="1:8" x14ac:dyDescent="0.2">
      <c r="A2824" s="107">
        <f t="shared" si="37"/>
        <v>609562</v>
      </c>
      <c r="B2824" s="107">
        <v>10</v>
      </c>
      <c r="C2824" s="107">
        <v>0</v>
      </c>
      <c r="D2824" s="107">
        <v>0</v>
      </c>
      <c r="E2824" s="107" t="str">
        <f>CONCATENATE("Количество ошибок в разделе 2.1.2.3: ",H2824)</f>
        <v>Количество ошибок в разделе 2.1.2.3: 0</v>
      </c>
      <c r="F2824" s="107"/>
      <c r="G2824" s="107"/>
      <c r="H2824" s="107">
        <f>SUM(H2825:H3788)</f>
        <v>0</v>
      </c>
    </row>
    <row r="2825" spans="1:8" x14ac:dyDescent="0.2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10189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 x14ac:dyDescent="0.2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2943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 x14ac:dyDescent="0.2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2944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 x14ac:dyDescent="0.2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2945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 x14ac:dyDescent="0.2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2946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 x14ac:dyDescent="0.2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2947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 x14ac:dyDescent="0.2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2948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 x14ac:dyDescent="0.2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2949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 x14ac:dyDescent="0.2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2950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 x14ac:dyDescent="0.2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2951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 x14ac:dyDescent="0.2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2952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 x14ac:dyDescent="0.2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2953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 x14ac:dyDescent="0.2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2954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 x14ac:dyDescent="0.2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2194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 x14ac:dyDescent="0.2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2195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 x14ac:dyDescent="0.2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2196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 x14ac:dyDescent="0.2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2197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 x14ac:dyDescent="0.2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2198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 x14ac:dyDescent="0.2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2199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 x14ac:dyDescent="0.2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2200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 x14ac:dyDescent="0.2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2201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 x14ac:dyDescent="0.2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2202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 x14ac:dyDescent="0.2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2203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 x14ac:dyDescent="0.2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2204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 x14ac:dyDescent="0.2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1445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 x14ac:dyDescent="0.2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1446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 x14ac:dyDescent="0.2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1447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 x14ac:dyDescent="0.2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1448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 x14ac:dyDescent="0.2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1449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 x14ac:dyDescent="0.2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1450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 x14ac:dyDescent="0.2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1451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 x14ac:dyDescent="0.2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1452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 x14ac:dyDescent="0.2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1453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 x14ac:dyDescent="0.2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1454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 x14ac:dyDescent="0.2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1455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 x14ac:dyDescent="0.2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1456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 x14ac:dyDescent="0.2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2221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 x14ac:dyDescent="0.2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2222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 x14ac:dyDescent="0.2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2223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 x14ac:dyDescent="0.2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2224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 x14ac:dyDescent="0.2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2225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 x14ac:dyDescent="0.2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2226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 x14ac:dyDescent="0.2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2227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 x14ac:dyDescent="0.2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2228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 x14ac:dyDescent="0.2">
      <c r="A2869" s="6">
        <f t="shared" si="37"/>
        <v>609562</v>
      </c>
      <c r="B2869" s="6">
        <v>10</v>
      </c>
      <c r="C2869" s="109">
        <v>1</v>
      </c>
      <c r="D2869" s="109">
        <v>45</v>
      </c>
      <c r="E2869" s="109" t="s">
        <v>2229</v>
      </c>
      <c r="F2869" s="109"/>
      <c r="G2869" s="109"/>
      <c r="H2869" s="109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 x14ac:dyDescent="0.2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11536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 x14ac:dyDescent="0.2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2230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 x14ac:dyDescent="0.2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1472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 x14ac:dyDescent="0.2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748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 x14ac:dyDescent="0.2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958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 x14ac:dyDescent="0.2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416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 x14ac:dyDescent="0.2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417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 x14ac:dyDescent="0.2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418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 x14ac:dyDescent="0.2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419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 x14ac:dyDescent="0.2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420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 x14ac:dyDescent="0.2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421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 x14ac:dyDescent="0.2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422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 x14ac:dyDescent="0.2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423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 x14ac:dyDescent="0.2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424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 x14ac:dyDescent="0.2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1231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 x14ac:dyDescent="0.2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1232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 x14ac:dyDescent="0.2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1233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 x14ac:dyDescent="0.2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1234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 x14ac:dyDescent="0.2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1235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 x14ac:dyDescent="0.2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1236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 x14ac:dyDescent="0.2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1237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 x14ac:dyDescent="0.2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1238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 x14ac:dyDescent="0.2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1239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 x14ac:dyDescent="0.2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1510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 x14ac:dyDescent="0.2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2271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 x14ac:dyDescent="0.2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2272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 x14ac:dyDescent="0.2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2273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 x14ac:dyDescent="0.2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1524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 x14ac:dyDescent="0.2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1525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 x14ac:dyDescent="0.2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1526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 x14ac:dyDescent="0.2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791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 x14ac:dyDescent="0.2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3063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 x14ac:dyDescent="0.2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3064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 x14ac:dyDescent="0.2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3065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 x14ac:dyDescent="0.2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3066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 x14ac:dyDescent="0.2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2288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 x14ac:dyDescent="0.2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2289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 x14ac:dyDescent="0.2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2290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 x14ac:dyDescent="0.2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2291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 x14ac:dyDescent="0.2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2292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 x14ac:dyDescent="0.2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2293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 x14ac:dyDescent="0.2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2294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 x14ac:dyDescent="0.2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1533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 x14ac:dyDescent="0.2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1534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 x14ac:dyDescent="0.2">
      <c r="A2914" s="6">
        <f t="shared" si="39"/>
        <v>609562</v>
      </c>
      <c r="B2914" s="6">
        <v>10</v>
      </c>
      <c r="C2914" s="109">
        <v>2</v>
      </c>
      <c r="D2914" s="109">
        <v>90</v>
      </c>
      <c r="E2914" s="109" t="s">
        <v>1535</v>
      </c>
      <c r="F2914" s="109"/>
      <c r="G2914" s="109"/>
      <c r="H2914" s="109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 x14ac:dyDescent="0.2">
      <c r="A2915" s="6">
        <f t="shared" si="39"/>
        <v>609562</v>
      </c>
      <c r="B2915" s="6">
        <v>10</v>
      </c>
      <c r="C2915" s="112">
        <v>3</v>
      </c>
      <c r="D2915" s="6">
        <v>91</v>
      </c>
      <c r="E2915" s="112" t="s">
        <v>9561</v>
      </c>
      <c r="H2915" s="6">
        <f>IF('Раздел 2.1.2.3'!P21=SUM('Раздел 2.1.2.3'!Q21:BH21),0,1)</f>
        <v>0</v>
      </c>
    </row>
    <row r="2916" spans="1:8" x14ac:dyDescent="0.2">
      <c r="A2916" s="6">
        <f t="shared" si="39"/>
        <v>609562</v>
      </c>
      <c r="B2916" s="6">
        <v>10</v>
      </c>
      <c r="C2916" s="112">
        <v>3</v>
      </c>
      <c r="D2916" s="6">
        <v>92</v>
      </c>
      <c r="E2916" s="112" t="s">
        <v>9562</v>
      </c>
      <c r="H2916" s="6">
        <f>IF('Раздел 2.1.2.3'!P22=SUM('Раздел 2.1.2.3'!Q22:BH22),0,1)</f>
        <v>0</v>
      </c>
    </row>
    <row r="2917" spans="1:8" x14ac:dyDescent="0.2">
      <c r="A2917" s="6">
        <f t="shared" si="39"/>
        <v>609562</v>
      </c>
      <c r="B2917" s="6">
        <v>10</v>
      </c>
      <c r="C2917" s="112">
        <v>3</v>
      </c>
      <c r="D2917" s="6">
        <v>93</v>
      </c>
      <c r="E2917" s="112" t="s">
        <v>9563</v>
      </c>
      <c r="H2917" s="6">
        <f>IF('Раздел 2.1.2.3'!P23=SUM('Раздел 2.1.2.3'!Q23:BH23),0,1)</f>
        <v>0</v>
      </c>
    </row>
    <row r="2918" spans="1:8" x14ac:dyDescent="0.2">
      <c r="A2918" s="6">
        <f t="shared" si="39"/>
        <v>609562</v>
      </c>
      <c r="B2918" s="6">
        <v>10</v>
      </c>
      <c r="C2918" s="112">
        <v>3</v>
      </c>
      <c r="D2918" s="6">
        <v>94</v>
      </c>
      <c r="E2918" s="112" t="s">
        <v>9564</v>
      </c>
      <c r="H2918" s="6">
        <f>IF('Раздел 2.1.2.3'!P24=SUM('Раздел 2.1.2.3'!Q24:BH24),0,1)</f>
        <v>0</v>
      </c>
    </row>
    <row r="2919" spans="1:8" x14ac:dyDescent="0.2">
      <c r="A2919" s="6">
        <f t="shared" si="39"/>
        <v>609562</v>
      </c>
      <c r="B2919" s="6">
        <v>10</v>
      </c>
      <c r="C2919" s="112">
        <v>3</v>
      </c>
      <c r="D2919" s="6">
        <v>95</v>
      </c>
      <c r="E2919" s="112" t="s">
        <v>9565</v>
      </c>
      <c r="H2919" s="6">
        <f>IF('Раздел 2.1.2.3'!P25=SUM('Раздел 2.1.2.3'!Q25:BH25),0,1)</f>
        <v>0</v>
      </c>
    </row>
    <row r="2920" spans="1:8" x14ac:dyDescent="0.2">
      <c r="A2920" s="6">
        <f t="shared" si="39"/>
        <v>609562</v>
      </c>
      <c r="B2920" s="6">
        <v>10</v>
      </c>
      <c r="C2920" s="112">
        <v>3</v>
      </c>
      <c r="D2920" s="6">
        <v>96</v>
      </c>
      <c r="E2920" s="112" t="s">
        <v>9566</v>
      </c>
      <c r="H2920" s="6">
        <f>IF('Раздел 2.1.2.3'!P26=SUM('Раздел 2.1.2.3'!Q26:BH26),0,1)</f>
        <v>0</v>
      </c>
    </row>
    <row r="2921" spans="1:8" x14ac:dyDescent="0.2">
      <c r="A2921" s="6">
        <f t="shared" si="39"/>
        <v>609562</v>
      </c>
      <c r="B2921" s="6">
        <v>10</v>
      </c>
      <c r="C2921" s="112">
        <v>3</v>
      </c>
      <c r="D2921" s="6">
        <v>97</v>
      </c>
      <c r="E2921" s="112" t="s">
        <v>9567</v>
      </c>
      <c r="H2921" s="6">
        <f>IF('Раздел 2.1.2.3'!P27=SUM('Раздел 2.1.2.3'!Q27:BH27),0,1)</f>
        <v>0</v>
      </c>
    </row>
    <row r="2922" spans="1:8" x14ac:dyDescent="0.2">
      <c r="A2922" s="6">
        <f t="shared" si="39"/>
        <v>609562</v>
      </c>
      <c r="B2922" s="6">
        <v>10</v>
      </c>
      <c r="C2922" s="112">
        <v>3</v>
      </c>
      <c r="D2922" s="6">
        <v>98</v>
      </c>
      <c r="E2922" s="112" t="s">
        <v>9568</v>
      </c>
      <c r="H2922" s="6">
        <f>IF('Раздел 2.1.2.3'!P28=SUM('Раздел 2.1.2.3'!Q28:BH28),0,1)</f>
        <v>0</v>
      </c>
    </row>
    <row r="2923" spans="1:8" x14ac:dyDescent="0.2">
      <c r="A2923" s="6">
        <f t="shared" si="39"/>
        <v>609562</v>
      </c>
      <c r="B2923" s="6">
        <v>10</v>
      </c>
      <c r="C2923" s="112">
        <v>3</v>
      </c>
      <c r="D2923" s="6">
        <v>99</v>
      </c>
      <c r="E2923" s="112" t="s">
        <v>9569</v>
      </c>
      <c r="H2923" s="6">
        <f>IF('Раздел 2.1.2.3'!P29=SUM('Раздел 2.1.2.3'!Q29:BH29),0,1)</f>
        <v>0</v>
      </c>
    </row>
    <row r="2924" spans="1:8" x14ac:dyDescent="0.2">
      <c r="A2924" s="6">
        <f t="shared" si="39"/>
        <v>609562</v>
      </c>
      <c r="B2924" s="6">
        <v>10</v>
      </c>
      <c r="C2924" s="112">
        <v>3</v>
      </c>
      <c r="D2924" s="6">
        <v>100</v>
      </c>
      <c r="E2924" s="112" t="s">
        <v>9570</v>
      </c>
      <c r="H2924" s="6">
        <f>IF('Раздел 2.1.2.3'!P30=SUM('Раздел 2.1.2.3'!Q30:BH30),0,1)</f>
        <v>0</v>
      </c>
    </row>
    <row r="2925" spans="1:8" x14ac:dyDescent="0.2">
      <c r="A2925" s="6">
        <f t="shared" si="39"/>
        <v>609562</v>
      </c>
      <c r="B2925" s="6">
        <v>10</v>
      </c>
      <c r="C2925" s="112">
        <v>3</v>
      </c>
      <c r="D2925" s="6">
        <v>101</v>
      </c>
      <c r="E2925" s="112" t="s">
        <v>9571</v>
      </c>
      <c r="H2925" s="6">
        <f>IF('Раздел 2.1.2.3'!P31=SUM('Раздел 2.1.2.3'!Q31:BH31),0,1)</f>
        <v>0</v>
      </c>
    </row>
    <row r="2926" spans="1:8" x14ac:dyDescent="0.2">
      <c r="A2926" s="6">
        <f t="shared" si="39"/>
        <v>609562</v>
      </c>
      <c r="B2926" s="6">
        <v>10</v>
      </c>
      <c r="C2926" s="112">
        <v>3</v>
      </c>
      <c r="D2926" s="6">
        <v>102</v>
      </c>
      <c r="E2926" s="112" t="s">
        <v>9572</v>
      </c>
      <c r="H2926" s="6">
        <f>IF('Раздел 2.1.2.3'!P32=SUM('Раздел 2.1.2.3'!Q32:BH32),0,1)</f>
        <v>0</v>
      </c>
    </row>
    <row r="2927" spans="1:8" x14ac:dyDescent="0.2">
      <c r="A2927" s="6">
        <f t="shared" si="39"/>
        <v>609562</v>
      </c>
      <c r="B2927" s="6">
        <v>10</v>
      </c>
      <c r="C2927" s="112">
        <v>3</v>
      </c>
      <c r="D2927" s="6">
        <v>103</v>
      </c>
      <c r="E2927" s="112" t="s">
        <v>9573</v>
      </c>
      <c r="H2927" s="6">
        <f>IF('Раздел 2.1.2.3'!P33=SUM('Раздел 2.1.2.3'!Q33:BH33),0,1)</f>
        <v>0</v>
      </c>
    </row>
    <row r="2928" spans="1:8" x14ac:dyDescent="0.2">
      <c r="A2928" s="6">
        <f t="shared" si="39"/>
        <v>609562</v>
      </c>
      <c r="B2928" s="6">
        <v>10</v>
      </c>
      <c r="C2928" s="112">
        <v>3</v>
      </c>
      <c r="D2928" s="6">
        <v>104</v>
      </c>
      <c r="E2928" s="112" t="s">
        <v>9574</v>
      </c>
      <c r="H2928" s="6">
        <f>IF('Раздел 2.1.2.3'!P34=SUM('Раздел 2.1.2.3'!Q34:BH34),0,1)</f>
        <v>0</v>
      </c>
    </row>
    <row r="2929" spans="1:8" x14ac:dyDescent="0.2">
      <c r="A2929" s="6">
        <f t="shared" si="39"/>
        <v>609562</v>
      </c>
      <c r="B2929" s="6">
        <v>10</v>
      </c>
      <c r="C2929" s="112">
        <v>3</v>
      </c>
      <c r="D2929" s="6">
        <v>105</v>
      </c>
      <c r="E2929" s="112" t="s">
        <v>9575</v>
      </c>
      <c r="H2929" s="6">
        <f>IF('Раздел 2.1.2.3'!P35=SUM('Раздел 2.1.2.3'!Q35:BH35),0,1)</f>
        <v>0</v>
      </c>
    </row>
    <row r="2930" spans="1:8" x14ac:dyDescent="0.2">
      <c r="A2930" s="6">
        <f t="shared" si="39"/>
        <v>609562</v>
      </c>
      <c r="B2930" s="6">
        <v>10</v>
      </c>
      <c r="C2930" s="112">
        <v>3</v>
      </c>
      <c r="D2930" s="6">
        <v>106</v>
      </c>
      <c r="E2930" s="112" t="s">
        <v>9576</v>
      </c>
      <c r="H2930" s="6">
        <f>IF('Раздел 2.1.2.3'!P36=SUM('Раздел 2.1.2.3'!Q36:BH36),0,1)</f>
        <v>0</v>
      </c>
    </row>
    <row r="2931" spans="1:8" x14ac:dyDescent="0.2">
      <c r="A2931" s="6">
        <f t="shared" si="39"/>
        <v>609562</v>
      </c>
      <c r="B2931" s="6">
        <v>10</v>
      </c>
      <c r="C2931" s="112">
        <v>3</v>
      </c>
      <c r="D2931" s="6">
        <v>107</v>
      </c>
      <c r="E2931" s="112" t="s">
        <v>9577</v>
      </c>
      <c r="H2931" s="6">
        <f>IF('Раздел 2.1.2.3'!P37=SUM('Раздел 2.1.2.3'!Q37:BH37),0,1)</f>
        <v>0</v>
      </c>
    </row>
    <row r="2932" spans="1:8" x14ac:dyDescent="0.2">
      <c r="A2932" s="6">
        <f t="shared" si="39"/>
        <v>609562</v>
      </c>
      <c r="B2932" s="6">
        <v>10</v>
      </c>
      <c r="C2932" s="112">
        <v>3</v>
      </c>
      <c r="D2932" s="6">
        <v>108</v>
      </c>
      <c r="E2932" s="112" t="s">
        <v>8704</v>
      </c>
      <c r="H2932" s="6">
        <f>IF('Раздел 2.1.2.3'!P38=SUM('Раздел 2.1.2.3'!Q38:BH38),0,1)</f>
        <v>0</v>
      </c>
    </row>
    <row r="2933" spans="1:8" x14ac:dyDescent="0.2">
      <c r="A2933" s="6">
        <f t="shared" si="39"/>
        <v>609562</v>
      </c>
      <c r="B2933" s="6">
        <v>10</v>
      </c>
      <c r="C2933" s="112">
        <v>3</v>
      </c>
      <c r="D2933" s="6">
        <v>109</v>
      </c>
      <c r="E2933" s="112" t="s">
        <v>8705</v>
      </c>
      <c r="H2933" s="6">
        <f>IF('Раздел 2.1.2.3'!P39=SUM('Раздел 2.1.2.3'!Q39:BH39),0,1)</f>
        <v>0</v>
      </c>
    </row>
    <row r="2934" spans="1:8" x14ac:dyDescent="0.2">
      <c r="A2934" s="6">
        <f t="shared" si="39"/>
        <v>609562</v>
      </c>
      <c r="B2934" s="6">
        <v>10</v>
      </c>
      <c r="C2934" s="112">
        <v>3</v>
      </c>
      <c r="D2934" s="6">
        <v>110</v>
      </c>
      <c r="E2934" s="112" t="s">
        <v>8706</v>
      </c>
      <c r="H2934" s="6">
        <f>IF('Раздел 2.1.2.3'!P40=SUM('Раздел 2.1.2.3'!Q40:BH40),0,1)</f>
        <v>0</v>
      </c>
    </row>
    <row r="2935" spans="1:8" x14ac:dyDescent="0.2">
      <c r="A2935" s="6">
        <f t="shared" si="39"/>
        <v>609562</v>
      </c>
      <c r="B2935" s="6">
        <v>10</v>
      </c>
      <c r="C2935" s="112">
        <v>3</v>
      </c>
      <c r="D2935" s="6">
        <v>111</v>
      </c>
      <c r="E2935" s="112" t="s">
        <v>8707</v>
      </c>
      <c r="H2935" s="6">
        <f>IF('Раздел 2.1.2.3'!P41=SUM('Раздел 2.1.2.3'!Q41:BH41),0,1)</f>
        <v>0</v>
      </c>
    </row>
    <row r="2936" spans="1:8" x14ac:dyDescent="0.2">
      <c r="A2936" s="6">
        <f t="shared" si="39"/>
        <v>609562</v>
      </c>
      <c r="B2936" s="6">
        <v>10</v>
      </c>
      <c r="C2936" s="112">
        <v>3</v>
      </c>
      <c r="D2936" s="6">
        <v>112</v>
      </c>
      <c r="E2936" s="112" t="s">
        <v>9582</v>
      </c>
      <c r="H2936" s="6">
        <f>IF('Раздел 2.1.2.3'!P42=SUM('Раздел 2.1.2.3'!Q42:BH42),0,1)</f>
        <v>0</v>
      </c>
    </row>
    <row r="2937" spans="1:8" x14ac:dyDescent="0.2">
      <c r="A2937" s="6">
        <f t="shared" ref="A2937:A3005" si="40">P_3</f>
        <v>609562</v>
      </c>
      <c r="B2937" s="6">
        <v>10</v>
      </c>
      <c r="C2937" s="112">
        <v>3</v>
      </c>
      <c r="D2937" s="6">
        <v>113</v>
      </c>
      <c r="E2937" s="112" t="s">
        <v>9583</v>
      </c>
      <c r="H2937" s="6">
        <f>IF('Раздел 2.1.2.3'!P43=SUM('Раздел 2.1.2.3'!Q43:BH43),0,1)</f>
        <v>0</v>
      </c>
    </row>
    <row r="2938" spans="1:8" x14ac:dyDescent="0.2">
      <c r="A2938" s="6">
        <f t="shared" si="40"/>
        <v>609562</v>
      </c>
      <c r="B2938" s="6">
        <v>10</v>
      </c>
      <c r="C2938" s="112">
        <v>3</v>
      </c>
      <c r="D2938" s="6">
        <v>114</v>
      </c>
      <c r="E2938" s="112" t="s">
        <v>9584</v>
      </c>
      <c r="H2938" s="6">
        <f>IF('Раздел 2.1.2.3'!P44=SUM('Раздел 2.1.2.3'!Q44:BH44),0,1)</f>
        <v>0</v>
      </c>
    </row>
    <row r="2939" spans="1:8" x14ac:dyDescent="0.2">
      <c r="A2939" s="6">
        <f t="shared" si="40"/>
        <v>609562</v>
      </c>
      <c r="B2939" s="6">
        <v>10</v>
      </c>
      <c r="C2939" s="112">
        <v>3</v>
      </c>
      <c r="D2939" s="6">
        <v>115</v>
      </c>
      <c r="E2939" s="112" t="s">
        <v>8697</v>
      </c>
      <c r="H2939" s="6">
        <f>IF('Раздел 2.1.2.3'!P45=SUM('Раздел 2.1.2.3'!Q45:BH45),0,1)</f>
        <v>0</v>
      </c>
    </row>
    <row r="2940" spans="1:8" x14ac:dyDescent="0.2">
      <c r="A2940" s="6">
        <f t="shared" si="40"/>
        <v>609562</v>
      </c>
      <c r="B2940" s="6">
        <v>10</v>
      </c>
      <c r="C2940" s="112">
        <v>3</v>
      </c>
      <c r="D2940" s="6">
        <v>116</v>
      </c>
      <c r="E2940" s="112" t="s">
        <v>8698</v>
      </c>
      <c r="H2940" s="6">
        <f>IF('Раздел 2.1.2.3'!P46=SUM('Раздел 2.1.2.3'!Q46:BH46),0,1)</f>
        <v>0</v>
      </c>
    </row>
    <row r="2941" spans="1:8" x14ac:dyDescent="0.2">
      <c r="A2941" s="6">
        <f t="shared" si="40"/>
        <v>609562</v>
      </c>
      <c r="B2941" s="6">
        <v>10</v>
      </c>
      <c r="C2941" s="112">
        <v>3</v>
      </c>
      <c r="D2941" s="6">
        <v>117</v>
      </c>
      <c r="E2941" s="112" t="s">
        <v>8699</v>
      </c>
      <c r="H2941" s="6">
        <f>IF('Раздел 2.1.2.3'!P47=SUM('Раздел 2.1.2.3'!Q47:BH47),0,1)</f>
        <v>0</v>
      </c>
    </row>
    <row r="2942" spans="1:8" x14ac:dyDescent="0.2">
      <c r="A2942" s="6">
        <f t="shared" si="40"/>
        <v>609562</v>
      </c>
      <c r="B2942" s="6">
        <v>10</v>
      </c>
      <c r="C2942" s="112">
        <v>3</v>
      </c>
      <c r="D2942" s="6">
        <v>118</v>
      </c>
      <c r="E2942" s="112" t="s">
        <v>8700</v>
      </c>
      <c r="H2942" s="6">
        <f>IF('Раздел 2.1.2.3'!P48=SUM('Раздел 2.1.2.3'!Q48:BH48),0,1)</f>
        <v>0</v>
      </c>
    </row>
    <row r="2943" spans="1:8" x14ac:dyDescent="0.2">
      <c r="A2943" s="6">
        <f t="shared" si="40"/>
        <v>609562</v>
      </c>
      <c r="B2943" s="6">
        <v>10</v>
      </c>
      <c r="C2943" s="112">
        <v>3</v>
      </c>
      <c r="D2943" s="6">
        <v>119</v>
      </c>
      <c r="E2943" s="112" t="s">
        <v>8701</v>
      </c>
      <c r="H2943" s="6">
        <f>IF('Раздел 2.1.2.3'!P49=SUM('Раздел 2.1.2.3'!Q49:BH49),0,1)</f>
        <v>0</v>
      </c>
    </row>
    <row r="2944" spans="1:8" x14ac:dyDescent="0.2">
      <c r="A2944" s="6">
        <f t="shared" si="40"/>
        <v>609562</v>
      </c>
      <c r="B2944" s="6">
        <v>10</v>
      </c>
      <c r="C2944" s="112">
        <v>3</v>
      </c>
      <c r="D2944" s="6">
        <v>120</v>
      </c>
      <c r="E2944" s="112" t="s">
        <v>8702</v>
      </c>
      <c r="H2944" s="6">
        <f>IF('Раздел 2.1.2.3'!P50=SUM('Раздел 2.1.2.3'!Q50:BH50),0,1)</f>
        <v>0</v>
      </c>
    </row>
    <row r="2945" spans="1:8" x14ac:dyDescent="0.2">
      <c r="A2945" s="6">
        <f t="shared" si="40"/>
        <v>609562</v>
      </c>
      <c r="B2945" s="6">
        <v>10</v>
      </c>
      <c r="C2945" s="112">
        <v>3</v>
      </c>
      <c r="D2945" s="6">
        <v>121</v>
      </c>
      <c r="E2945" s="112" t="s">
        <v>8703</v>
      </c>
      <c r="H2945" s="6">
        <f>IF('Раздел 2.1.2.3'!P51=SUM('Раздел 2.1.2.3'!Q51:BH51),0,1)</f>
        <v>0</v>
      </c>
    </row>
    <row r="2946" spans="1:8" x14ac:dyDescent="0.2">
      <c r="A2946" s="6">
        <f t="shared" si="40"/>
        <v>609562</v>
      </c>
      <c r="B2946" s="6">
        <v>10</v>
      </c>
      <c r="C2946" s="112">
        <v>3</v>
      </c>
      <c r="D2946" s="7">
        <v>122</v>
      </c>
      <c r="E2946" s="112" t="s">
        <v>7872</v>
      </c>
      <c r="H2946" s="6">
        <f>IF('Раздел 2.1.2.3'!P52=SUM('Раздел 2.1.2.3'!Q52:BH52),0,1)</f>
        <v>0</v>
      </c>
    </row>
    <row r="2947" spans="1:8" x14ac:dyDescent="0.2">
      <c r="A2947" s="6">
        <f t="shared" si="40"/>
        <v>609562</v>
      </c>
      <c r="B2947" s="6">
        <v>10</v>
      </c>
      <c r="C2947" s="113">
        <v>3</v>
      </c>
      <c r="D2947" s="7">
        <v>123</v>
      </c>
      <c r="E2947" s="113" t="s">
        <v>7873</v>
      </c>
      <c r="F2947" s="109"/>
      <c r="G2947" s="109"/>
      <c r="H2947" s="109">
        <f>IF('Раздел 2.1.2.3'!P53=SUM('Раздел 2.1.2.3'!Q53:BH53),0,1)</f>
        <v>0</v>
      </c>
    </row>
    <row r="2948" spans="1:8" x14ac:dyDescent="0.2">
      <c r="A2948" s="6">
        <f t="shared" si="40"/>
        <v>609562</v>
      </c>
      <c r="B2948" s="6">
        <v>10</v>
      </c>
      <c r="C2948" s="112">
        <v>4</v>
      </c>
      <c r="D2948" s="7">
        <v>124</v>
      </c>
      <c r="E2948" s="6" t="s">
        <v>7874</v>
      </c>
      <c r="H2948" s="6">
        <f>IF('Раздел 2.1.2.3'!P44&gt;='Раздел 2.1.2.3'!P45,0,1)</f>
        <v>0</v>
      </c>
    </row>
    <row r="2949" spans="1:8" x14ac:dyDescent="0.2">
      <c r="A2949" s="6">
        <f t="shared" si="40"/>
        <v>609562</v>
      </c>
      <c r="B2949" s="6">
        <v>10</v>
      </c>
      <c r="C2949" s="112">
        <v>4</v>
      </c>
      <c r="D2949" s="7">
        <v>125</v>
      </c>
      <c r="E2949" s="6" t="s">
        <v>1536</v>
      </c>
      <c r="H2949" s="6">
        <f>IF('Раздел 2.1.2.3'!Q44&gt;='Раздел 2.1.2.3'!Q45,0,1)</f>
        <v>0</v>
      </c>
    </row>
    <row r="2950" spans="1:8" x14ac:dyDescent="0.2">
      <c r="A2950" s="6">
        <f t="shared" si="40"/>
        <v>609562</v>
      </c>
      <c r="B2950" s="6">
        <v>10</v>
      </c>
      <c r="C2950" s="112">
        <v>4</v>
      </c>
      <c r="D2950" s="7">
        <v>126</v>
      </c>
      <c r="E2950" s="6" t="s">
        <v>1537</v>
      </c>
      <c r="H2950" s="6">
        <f>IF('Раздел 2.1.2.3'!R44&gt;='Раздел 2.1.2.3'!R45,0,1)</f>
        <v>0</v>
      </c>
    </row>
    <row r="2951" spans="1:8" x14ac:dyDescent="0.2">
      <c r="A2951" s="6">
        <f t="shared" si="40"/>
        <v>609562</v>
      </c>
      <c r="B2951" s="6">
        <v>10</v>
      </c>
      <c r="C2951" s="112">
        <v>4</v>
      </c>
      <c r="D2951" s="7">
        <v>127</v>
      </c>
      <c r="E2951" s="6" t="s">
        <v>1538</v>
      </c>
      <c r="H2951" s="6">
        <f>IF('Раздел 2.1.2.3'!S44&gt;='Раздел 2.1.2.3'!S45,0,1)</f>
        <v>0</v>
      </c>
    </row>
    <row r="2952" spans="1:8" x14ac:dyDescent="0.2">
      <c r="A2952" s="6">
        <f t="shared" si="40"/>
        <v>609562</v>
      </c>
      <c r="B2952" s="6">
        <v>10</v>
      </c>
      <c r="C2952" s="112">
        <v>4</v>
      </c>
      <c r="D2952" s="7">
        <v>128</v>
      </c>
      <c r="E2952" s="6" t="s">
        <v>1539</v>
      </c>
      <c r="H2952" s="6">
        <f>IF('Раздел 2.1.2.3'!T44&gt;='Раздел 2.1.2.3'!T45,0,1)</f>
        <v>0</v>
      </c>
    </row>
    <row r="2953" spans="1:8" x14ac:dyDescent="0.2">
      <c r="A2953" s="6">
        <f t="shared" si="40"/>
        <v>609562</v>
      </c>
      <c r="B2953" s="6">
        <v>10</v>
      </c>
      <c r="C2953" s="112">
        <v>4</v>
      </c>
      <c r="D2953" s="7">
        <v>129</v>
      </c>
      <c r="E2953" s="6" t="s">
        <v>1540</v>
      </c>
      <c r="H2953" s="6">
        <f>IF('Раздел 2.1.2.3'!U44&gt;='Раздел 2.1.2.3'!U45,0,1)</f>
        <v>0</v>
      </c>
    </row>
    <row r="2954" spans="1:8" x14ac:dyDescent="0.2">
      <c r="A2954" s="6">
        <f t="shared" si="40"/>
        <v>609562</v>
      </c>
      <c r="B2954" s="6">
        <v>10</v>
      </c>
      <c r="C2954" s="112">
        <v>4</v>
      </c>
      <c r="D2954" s="7">
        <v>130</v>
      </c>
      <c r="E2954" s="6" t="s">
        <v>1541</v>
      </c>
      <c r="H2954" s="6">
        <f>IF('Раздел 2.1.2.3'!V44&gt;='Раздел 2.1.2.3'!V45,0,1)</f>
        <v>0</v>
      </c>
    </row>
    <row r="2955" spans="1:8" x14ac:dyDescent="0.2">
      <c r="A2955" s="6">
        <f t="shared" si="40"/>
        <v>609562</v>
      </c>
      <c r="B2955" s="6">
        <v>10</v>
      </c>
      <c r="C2955" s="112">
        <v>4</v>
      </c>
      <c r="D2955" s="7">
        <v>131</v>
      </c>
      <c r="E2955" s="6" t="s">
        <v>1542</v>
      </c>
      <c r="H2955" s="6">
        <f>IF('Раздел 2.1.2.3'!W44&gt;='Раздел 2.1.2.3'!W45,0,1)</f>
        <v>0</v>
      </c>
    </row>
    <row r="2956" spans="1:8" x14ac:dyDescent="0.2">
      <c r="A2956" s="6">
        <f t="shared" si="40"/>
        <v>609562</v>
      </c>
      <c r="B2956" s="6">
        <v>10</v>
      </c>
      <c r="C2956" s="112">
        <v>4</v>
      </c>
      <c r="D2956" s="7">
        <v>132</v>
      </c>
      <c r="E2956" s="6" t="s">
        <v>1543</v>
      </c>
      <c r="H2956" s="6">
        <f>IF('Раздел 2.1.2.3'!X44&gt;='Раздел 2.1.2.3'!X45,0,1)</f>
        <v>0</v>
      </c>
    </row>
    <row r="2957" spans="1:8" x14ac:dyDescent="0.2">
      <c r="A2957" s="6">
        <f t="shared" si="40"/>
        <v>609562</v>
      </c>
      <c r="B2957" s="6">
        <v>10</v>
      </c>
      <c r="C2957" s="112">
        <v>4</v>
      </c>
      <c r="D2957" s="7">
        <v>133</v>
      </c>
      <c r="E2957" s="6" t="s">
        <v>1544</v>
      </c>
      <c r="H2957" s="6">
        <f>IF('Раздел 2.1.2.3'!Y44&gt;='Раздел 2.1.2.3'!Y45,0,1)</f>
        <v>0</v>
      </c>
    </row>
    <row r="2958" spans="1:8" x14ac:dyDescent="0.2">
      <c r="A2958" s="6">
        <f t="shared" si="40"/>
        <v>609562</v>
      </c>
      <c r="B2958" s="6">
        <v>10</v>
      </c>
      <c r="C2958" s="112">
        <v>4</v>
      </c>
      <c r="D2958" s="7">
        <v>134</v>
      </c>
      <c r="E2958" s="6" t="s">
        <v>1545</v>
      </c>
      <c r="H2958" s="6">
        <f>IF('Раздел 2.1.2.3'!Z44&gt;='Раздел 2.1.2.3'!Z45,0,1)</f>
        <v>0</v>
      </c>
    </row>
    <row r="2959" spans="1:8" x14ac:dyDescent="0.2">
      <c r="A2959" s="6">
        <f t="shared" si="40"/>
        <v>609562</v>
      </c>
      <c r="B2959" s="6">
        <v>10</v>
      </c>
      <c r="C2959" s="112">
        <v>4</v>
      </c>
      <c r="D2959" s="7">
        <v>135</v>
      </c>
      <c r="E2959" s="6" t="s">
        <v>1546</v>
      </c>
      <c r="H2959" s="6">
        <f>IF('Раздел 2.1.2.3'!AA44&gt;='Раздел 2.1.2.3'!AA45,0,1)</f>
        <v>0</v>
      </c>
    </row>
    <row r="2960" spans="1:8" x14ac:dyDescent="0.2">
      <c r="A2960" s="6">
        <f t="shared" si="40"/>
        <v>609562</v>
      </c>
      <c r="B2960" s="6">
        <v>10</v>
      </c>
      <c r="C2960" s="112">
        <v>4</v>
      </c>
      <c r="D2960" s="7">
        <v>136</v>
      </c>
      <c r="E2960" s="6" t="s">
        <v>1547</v>
      </c>
      <c r="H2960" s="6">
        <f>IF('Раздел 2.1.2.3'!AB44&gt;='Раздел 2.1.2.3'!AB45,0,1)</f>
        <v>0</v>
      </c>
    </row>
    <row r="2961" spans="1:8" x14ac:dyDescent="0.2">
      <c r="A2961" s="6">
        <f t="shared" si="40"/>
        <v>609562</v>
      </c>
      <c r="B2961" s="6">
        <v>10</v>
      </c>
      <c r="C2961" s="112">
        <v>4</v>
      </c>
      <c r="D2961" s="7">
        <v>137</v>
      </c>
      <c r="E2961" s="6" t="s">
        <v>1552</v>
      </c>
      <c r="H2961" s="6">
        <f>IF('Раздел 2.1.2.3'!AC44&gt;='Раздел 2.1.2.3'!AC45,0,1)</f>
        <v>0</v>
      </c>
    </row>
    <row r="2962" spans="1:8" x14ac:dyDescent="0.2">
      <c r="A2962" s="6">
        <f t="shared" si="40"/>
        <v>609562</v>
      </c>
      <c r="B2962" s="6">
        <v>10</v>
      </c>
      <c r="C2962" s="112">
        <v>4</v>
      </c>
      <c r="D2962" s="7">
        <v>138</v>
      </c>
      <c r="E2962" s="6" t="s">
        <v>1553</v>
      </c>
      <c r="H2962" s="6">
        <f>IF('Раздел 2.1.2.3'!AD44&gt;='Раздел 2.1.2.3'!AD45,0,1)</f>
        <v>0</v>
      </c>
    </row>
    <row r="2963" spans="1:8" x14ac:dyDescent="0.2">
      <c r="A2963" s="6">
        <f t="shared" si="40"/>
        <v>609562</v>
      </c>
      <c r="B2963" s="6">
        <v>10</v>
      </c>
      <c r="C2963" s="112">
        <v>4</v>
      </c>
      <c r="D2963" s="7">
        <v>139</v>
      </c>
      <c r="E2963" s="6" t="s">
        <v>1554</v>
      </c>
      <c r="H2963" s="6">
        <f>IF('Раздел 2.1.2.3'!AE44&gt;='Раздел 2.1.2.3'!AE45,0,1)</f>
        <v>0</v>
      </c>
    </row>
    <row r="2964" spans="1:8" x14ac:dyDescent="0.2">
      <c r="A2964" s="6">
        <f t="shared" si="40"/>
        <v>609562</v>
      </c>
      <c r="B2964" s="6">
        <v>10</v>
      </c>
      <c r="C2964" s="112">
        <v>4</v>
      </c>
      <c r="D2964" s="7">
        <v>140</v>
      </c>
      <c r="E2964" s="6" t="s">
        <v>1555</v>
      </c>
      <c r="H2964" s="6">
        <f>IF('Раздел 2.1.2.3'!AF44&gt;='Раздел 2.1.2.3'!AF45,0,1)</f>
        <v>0</v>
      </c>
    </row>
    <row r="2965" spans="1:8" x14ac:dyDescent="0.2">
      <c r="A2965" s="6">
        <f t="shared" si="40"/>
        <v>609562</v>
      </c>
      <c r="B2965" s="6">
        <v>10</v>
      </c>
      <c r="C2965" s="112">
        <v>4</v>
      </c>
      <c r="D2965" s="7">
        <v>141</v>
      </c>
      <c r="E2965" s="6" t="s">
        <v>1556</v>
      </c>
      <c r="H2965" s="6">
        <f>IF('Раздел 2.1.2.3'!AG44&gt;='Раздел 2.1.2.3'!AG45,0,1)</f>
        <v>0</v>
      </c>
    </row>
    <row r="2966" spans="1:8" x14ac:dyDescent="0.2">
      <c r="A2966" s="6">
        <f t="shared" si="40"/>
        <v>609562</v>
      </c>
      <c r="B2966" s="6">
        <v>10</v>
      </c>
      <c r="C2966" s="112">
        <v>4</v>
      </c>
      <c r="D2966" s="7">
        <v>142</v>
      </c>
      <c r="E2966" s="6" t="s">
        <v>1557</v>
      </c>
      <c r="H2966" s="6">
        <f>IF('Раздел 2.1.2.3'!AH44&gt;='Раздел 2.1.2.3'!AH45,0,1)</f>
        <v>0</v>
      </c>
    </row>
    <row r="2967" spans="1:8" x14ac:dyDescent="0.2">
      <c r="A2967" s="6">
        <f t="shared" si="40"/>
        <v>609562</v>
      </c>
      <c r="B2967" s="6">
        <v>10</v>
      </c>
      <c r="C2967" s="112">
        <v>4</v>
      </c>
      <c r="D2967" s="7">
        <v>143</v>
      </c>
      <c r="E2967" s="6" t="s">
        <v>1558</v>
      </c>
      <c r="H2967" s="6">
        <f>IF('Раздел 2.1.2.3'!AI44&gt;='Раздел 2.1.2.3'!AI45,0,1)</f>
        <v>0</v>
      </c>
    </row>
    <row r="2968" spans="1:8" x14ac:dyDescent="0.2">
      <c r="A2968" s="6">
        <f t="shared" si="40"/>
        <v>609562</v>
      </c>
      <c r="B2968" s="6">
        <v>10</v>
      </c>
      <c r="C2968" s="112">
        <v>4</v>
      </c>
      <c r="D2968" s="7">
        <v>144</v>
      </c>
      <c r="E2968" s="6" t="s">
        <v>1559</v>
      </c>
      <c r="H2968" s="6">
        <f>IF('Раздел 2.1.2.3'!AJ44&gt;='Раздел 2.1.2.3'!AJ45,0,1)</f>
        <v>0</v>
      </c>
    </row>
    <row r="2969" spans="1:8" x14ac:dyDescent="0.2">
      <c r="A2969" s="6">
        <f t="shared" si="40"/>
        <v>609562</v>
      </c>
      <c r="B2969" s="6">
        <v>10</v>
      </c>
      <c r="C2969" s="112">
        <v>4</v>
      </c>
      <c r="D2969" s="7">
        <v>145</v>
      </c>
      <c r="E2969" s="6" t="s">
        <v>1560</v>
      </c>
      <c r="H2969" s="6">
        <f>IF('Раздел 2.1.2.3'!AK44&gt;='Раздел 2.1.2.3'!AK45,0,1)</f>
        <v>0</v>
      </c>
    </row>
    <row r="2970" spans="1:8" x14ac:dyDescent="0.2">
      <c r="A2970" s="6">
        <f t="shared" si="40"/>
        <v>609562</v>
      </c>
      <c r="B2970" s="6">
        <v>10</v>
      </c>
      <c r="C2970" s="112">
        <v>4</v>
      </c>
      <c r="D2970" s="7">
        <v>146</v>
      </c>
      <c r="E2970" s="6" t="s">
        <v>1561</v>
      </c>
      <c r="H2970" s="6">
        <f>IF('Раздел 2.1.2.3'!AL44&gt;='Раздел 2.1.2.3'!AL45,0,1)</f>
        <v>0</v>
      </c>
    </row>
    <row r="2971" spans="1:8" x14ac:dyDescent="0.2">
      <c r="A2971" s="6">
        <f t="shared" si="40"/>
        <v>609562</v>
      </c>
      <c r="B2971" s="6">
        <v>10</v>
      </c>
      <c r="C2971" s="112">
        <v>4</v>
      </c>
      <c r="D2971" s="7">
        <v>147</v>
      </c>
      <c r="E2971" s="6" t="s">
        <v>1562</v>
      </c>
      <c r="H2971" s="6">
        <f>IF('Раздел 2.1.2.3'!AM44&gt;='Раздел 2.1.2.3'!AM45,0,1)</f>
        <v>0</v>
      </c>
    </row>
    <row r="2972" spans="1:8" x14ac:dyDescent="0.2">
      <c r="A2972" s="6">
        <f t="shared" si="40"/>
        <v>609562</v>
      </c>
      <c r="B2972" s="6">
        <v>10</v>
      </c>
      <c r="C2972" s="112">
        <v>4</v>
      </c>
      <c r="D2972" s="7">
        <v>148</v>
      </c>
      <c r="E2972" s="6" t="s">
        <v>1563</v>
      </c>
      <c r="H2972" s="6">
        <f>IF('Раздел 2.1.2.3'!AN44&gt;='Раздел 2.1.2.3'!AN45,0,1)</f>
        <v>0</v>
      </c>
    </row>
    <row r="2973" spans="1:8" x14ac:dyDescent="0.2">
      <c r="A2973" s="6">
        <f t="shared" si="40"/>
        <v>609562</v>
      </c>
      <c r="B2973" s="6">
        <v>10</v>
      </c>
      <c r="C2973" s="112">
        <v>4</v>
      </c>
      <c r="D2973" s="7">
        <v>149</v>
      </c>
      <c r="E2973" s="6" t="s">
        <v>1564</v>
      </c>
      <c r="H2973" s="6">
        <f>IF('Раздел 2.1.2.3'!AO44&gt;='Раздел 2.1.2.3'!AO45,0,1)</f>
        <v>0</v>
      </c>
    </row>
    <row r="2974" spans="1:8" x14ac:dyDescent="0.2">
      <c r="A2974" s="6">
        <f t="shared" si="40"/>
        <v>609562</v>
      </c>
      <c r="B2974" s="6">
        <v>10</v>
      </c>
      <c r="C2974" s="112">
        <v>4</v>
      </c>
      <c r="D2974" s="7">
        <v>150</v>
      </c>
      <c r="E2974" s="6" t="s">
        <v>1565</v>
      </c>
      <c r="H2974" s="6">
        <f>IF('Раздел 2.1.2.3'!AP44&gt;='Раздел 2.1.2.3'!AP45,0,1)</f>
        <v>0</v>
      </c>
    </row>
    <row r="2975" spans="1:8" x14ac:dyDescent="0.2">
      <c r="A2975" s="6">
        <f t="shared" si="40"/>
        <v>609562</v>
      </c>
      <c r="B2975" s="6">
        <v>10</v>
      </c>
      <c r="C2975" s="112">
        <v>4</v>
      </c>
      <c r="D2975" s="7">
        <v>151</v>
      </c>
      <c r="E2975" s="6" t="s">
        <v>1566</v>
      </c>
      <c r="H2975" s="6">
        <f>IF('Раздел 2.1.2.3'!AQ44&gt;='Раздел 2.1.2.3'!AQ45,0,1)</f>
        <v>0</v>
      </c>
    </row>
    <row r="2976" spans="1:8" x14ac:dyDescent="0.2">
      <c r="A2976" s="6">
        <f t="shared" si="40"/>
        <v>609562</v>
      </c>
      <c r="B2976" s="6">
        <v>10</v>
      </c>
      <c r="C2976" s="112">
        <v>4</v>
      </c>
      <c r="D2976" s="7">
        <v>152</v>
      </c>
      <c r="E2976" s="6" t="s">
        <v>1567</v>
      </c>
      <c r="H2976" s="6">
        <f>IF('Раздел 2.1.2.3'!AR44&gt;='Раздел 2.1.2.3'!AR45,0,1)</f>
        <v>0</v>
      </c>
    </row>
    <row r="2977" spans="1:8" x14ac:dyDescent="0.2">
      <c r="A2977" s="6">
        <f t="shared" si="40"/>
        <v>609562</v>
      </c>
      <c r="B2977" s="6">
        <v>10</v>
      </c>
      <c r="C2977" s="112">
        <v>4</v>
      </c>
      <c r="D2977" s="7">
        <v>153</v>
      </c>
      <c r="E2977" s="6" t="s">
        <v>1568</v>
      </c>
      <c r="H2977" s="6">
        <f>IF('Раздел 2.1.2.3'!AS44&gt;='Раздел 2.1.2.3'!AS45,0,1)</f>
        <v>0</v>
      </c>
    </row>
    <row r="2978" spans="1:8" x14ac:dyDescent="0.2">
      <c r="A2978" s="6">
        <f t="shared" si="40"/>
        <v>609562</v>
      </c>
      <c r="B2978" s="6">
        <v>10</v>
      </c>
      <c r="C2978" s="112">
        <v>4</v>
      </c>
      <c r="D2978" s="7">
        <v>154</v>
      </c>
      <c r="E2978" s="6" t="s">
        <v>1569</v>
      </c>
      <c r="H2978" s="6">
        <f>IF('Раздел 2.1.2.3'!AT44&gt;='Раздел 2.1.2.3'!AT45,0,1)</f>
        <v>0</v>
      </c>
    </row>
    <row r="2979" spans="1:8" x14ac:dyDescent="0.2">
      <c r="A2979" s="6">
        <f t="shared" si="40"/>
        <v>609562</v>
      </c>
      <c r="B2979" s="6">
        <v>10</v>
      </c>
      <c r="C2979" s="112">
        <v>4</v>
      </c>
      <c r="D2979" s="7">
        <v>155</v>
      </c>
      <c r="E2979" s="6" t="s">
        <v>1570</v>
      </c>
      <c r="H2979" s="6">
        <f>IF('Раздел 2.1.2.3'!AU44&gt;='Раздел 2.1.2.3'!AU45,0,1)</f>
        <v>0</v>
      </c>
    </row>
    <row r="2980" spans="1:8" x14ac:dyDescent="0.2">
      <c r="A2980" s="6">
        <f t="shared" si="40"/>
        <v>609562</v>
      </c>
      <c r="B2980" s="6">
        <v>10</v>
      </c>
      <c r="C2980" s="112">
        <v>4</v>
      </c>
      <c r="D2980" s="7">
        <v>156</v>
      </c>
      <c r="E2980" s="6" t="s">
        <v>1571</v>
      </c>
      <c r="H2980" s="6">
        <f>IF('Раздел 2.1.2.3'!AV44&gt;='Раздел 2.1.2.3'!AV45,0,1)</f>
        <v>0</v>
      </c>
    </row>
    <row r="2981" spans="1:8" x14ac:dyDescent="0.2">
      <c r="A2981" s="6">
        <f t="shared" si="40"/>
        <v>609562</v>
      </c>
      <c r="B2981" s="6">
        <v>10</v>
      </c>
      <c r="C2981" s="112">
        <v>4</v>
      </c>
      <c r="D2981" s="7">
        <v>157</v>
      </c>
      <c r="E2981" s="6" t="s">
        <v>1572</v>
      </c>
      <c r="H2981" s="6">
        <f>IF('Раздел 2.1.2.3'!AW44&gt;='Раздел 2.1.2.3'!AW45,0,1)</f>
        <v>0</v>
      </c>
    </row>
    <row r="2982" spans="1:8" x14ac:dyDescent="0.2">
      <c r="A2982" s="6">
        <f t="shared" si="40"/>
        <v>609562</v>
      </c>
      <c r="B2982" s="6">
        <v>10</v>
      </c>
      <c r="C2982" s="112">
        <v>4</v>
      </c>
      <c r="D2982" s="7">
        <v>158</v>
      </c>
      <c r="E2982" s="6" t="s">
        <v>1573</v>
      </c>
      <c r="H2982" s="6">
        <f>IF('Раздел 2.1.2.3'!AX44&gt;='Раздел 2.1.2.3'!AX45,0,1)</f>
        <v>0</v>
      </c>
    </row>
    <row r="2983" spans="1:8" x14ac:dyDescent="0.2">
      <c r="A2983" s="6">
        <f t="shared" si="40"/>
        <v>609562</v>
      </c>
      <c r="B2983" s="6">
        <v>10</v>
      </c>
      <c r="C2983" s="112">
        <v>4</v>
      </c>
      <c r="D2983" s="7">
        <v>159</v>
      </c>
      <c r="E2983" s="6" t="s">
        <v>1574</v>
      </c>
      <c r="H2983" s="6">
        <f>IF('Раздел 2.1.2.3'!AY44&gt;='Раздел 2.1.2.3'!AY45,0,1)</f>
        <v>0</v>
      </c>
    </row>
    <row r="2984" spans="1:8" x14ac:dyDescent="0.2">
      <c r="A2984" s="6">
        <f t="shared" si="40"/>
        <v>609562</v>
      </c>
      <c r="B2984" s="6">
        <v>10</v>
      </c>
      <c r="C2984" s="112">
        <v>4</v>
      </c>
      <c r="D2984" s="7">
        <v>160</v>
      </c>
      <c r="E2984" s="6" t="s">
        <v>1575</v>
      </c>
      <c r="H2984" s="6">
        <f>IF('Раздел 2.1.2.3'!AZ44&gt;='Раздел 2.1.2.3'!AZ45,0,1)</f>
        <v>0</v>
      </c>
    </row>
    <row r="2985" spans="1:8" x14ac:dyDescent="0.2">
      <c r="A2985" s="6">
        <f t="shared" si="40"/>
        <v>609562</v>
      </c>
      <c r="B2985" s="6">
        <v>10</v>
      </c>
      <c r="C2985" s="112">
        <v>4</v>
      </c>
      <c r="D2985" s="7">
        <v>161</v>
      </c>
      <c r="E2985" s="6" t="s">
        <v>1576</v>
      </c>
      <c r="H2985" s="6">
        <f>IF('Раздел 2.1.2.3'!BA44&gt;='Раздел 2.1.2.3'!BA45,0,1)</f>
        <v>0</v>
      </c>
    </row>
    <row r="2986" spans="1:8" x14ac:dyDescent="0.2">
      <c r="A2986" s="6">
        <f t="shared" si="40"/>
        <v>609562</v>
      </c>
      <c r="B2986" s="6">
        <v>10</v>
      </c>
      <c r="C2986" s="112">
        <v>4</v>
      </c>
      <c r="D2986" s="7">
        <v>162</v>
      </c>
      <c r="E2986" s="6" t="s">
        <v>1577</v>
      </c>
      <c r="H2986" s="6">
        <f>IF('Раздел 2.1.2.3'!BB44&gt;='Раздел 2.1.2.3'!BB45,0,1)</f>
        <v>0</v>
      </c>
    </row>
    <row r="2987" spans="1:8" x14ac:dyDescent="0.2">
      <c r="A2987" s="6">
        <f t="shared" si="40"/>
        <v>609562</v>
      </c>
      <c r="B2987" s="6">
        <v>10</v>
      </c>
      <c r="C2987" s="112">
        <v>4</v>
      </c>
      <c r="D2987" s="7">
        <v>163</v>
      </c>
      <c r="E2987" s="6" t="s">
        <v>1578</v>
      </c>
      <c r="H2987" s="6">
        <f>IF('Раздел 2.1.2.3'!BC44&gt;='Раздел 2.1.2.3'!BC45,0,1)</f>
        <v>0</v>
      </c>
    </row>
    <row r="2988" spans="1:8" x14ac:dyDescent="0.2">
      <c r="A2988" s="6">
        <f t="shared" si="40"/>
        <v>609562</v>
      </c>
      <c r="B2988" s="6">
        <v>10</v>
      </c>
      <c r="C2988" s="112">
        <v>4</v>
      </c>
      <c r="D2988" s="7">
        <v>164</v>
      </c>
      <c r="E2988" s="6" t="s">
        <v>835</v>
      </c>
      <c r="H2988" s="6">
        <f>IF('Раздел 2.1.2.3'!BD44&gt;='Раздел 2.1.2.3'!BD45,0,1)</f>
        <v>0</v>
      </c>
    </row>
    <row r="2989" spans="1:8" x14ac:dyDescent="0.2">
      <c r="A2989" s="6">
        <f t="shared" si="40"/>
        <v>609562</v>
      </c>
      <c r="B2989" s="6">
        <v>10</v>
      </c>
      <c r="C2989" s="112">
        <v>4</v>
      </c>
      <c r="D2989" s="7">
        <v>165</v>
      </c>
      <c r="E2989" s="6" t="s">
        <v>836</v>
      </c>
      <c r="H2989" s="6">
        <f>IF('Раздел 2.1.2.3'!BE44&gt;='Раздел 2.1.2.3'!BE45,0,1)</f>
        <v>0</v>
      </c>
    </row>
    <row r="2990" spans="1:8" x14ac:dyDescent="0.2">
      <c r="A2990" s="6">
        <f t="shared" si="40"/>
        <v>609562</v>
      </c>
      <c r="B2990" s="6">
        <v>10</v>
      </c>
      <c r="C2990" s="112">
        <v>4</v>
      </c>
      <c r="D2990" s="7">
        <v>166</v>
      </c>
      <c r="E2990" s="6" t="s">
        <v>837</v>
      </c>
      <c r="H2990" s="6">
        <f>IF('Раздел 2.1.2.3'!BF44&gt;='Раздел 2.1.2.3'!BF45,0,1)</f>
        <v>0</v>
      </c>
    </row>
    <row r="2991" spans="1:8" x14ac:dyDescent="0.2">
      <c r="A2991" s="6">
        <f t="shared" si="40"/>
        <v>609562</v>
      </c>
      <c r="B2991" s="6">
        <v>10</v>
      </c>
      <c r="C2991" s="112">
        <v>4</v>
      </c>
      <c r="D2991" s="7">
        <v>167</v>
      </c>
      <c r="E2991" s="6" t="s">
        <v>838</v>
      </c>
      <c r="H2991" s="6">
        <f>IF('Раздел 2.1.2.3'!BG44&gt;='Раздел 2.1.2.3'!BG45,0,1)</f>
        <v>0</v>
      </c>
    </row>
    <row r="2992" spans="1:8" x14ac:dyDescent="0.2">
      <c r="A2992" s="6">
        <f t="shared" si="40"/>
        <v>609562</v>
      </c>
      <c r="B2992" s="6">
        <v>10</v>
      </c>
      <c r="C2992" s="112">
        <v>4</v>
      </c>
      <c r="D2992" s="7">
        <v>168</v>
      </c>
      <c r="E2992" s="7" t="s">
        <v>1053</v>
      </c>
      <c r="F2992" s="7"/>
      <c r="G2992" s="7"/>
      <c r="H2992" s="7">
        <f>IF('Раздел 2.1.2.3'!BH44&gt;='Раздел 2.1.2.3'!BH45,0,1)</f>
        <v>0</v>
      </c>
    </row>
    <row r="2993" spans="1:8" x14ac:dyDescent="0.2">
      <c r="A2993" s="6">
        <f t="shared" si="40"/>
        <v>609562</v>
      </c>
      <c r="B2993" s="6">
        <v>10</v>
      </c>
      <c r="C2993" s="112">
        <v>4</v>
      </c>
      <c r="D2993" s="7">
        <v>169</v>
      </c>
      <c r="E2993" s="7" t="s">
        <v>1335</v>
      </c>
      <c r="F2993" s="7"/>
      <c r="G2993" s="7"/>
      <c r="H2993" s="7">
        <f>IF('Раздел 2.1.2.3'!BI44&gt;='Раздел 2.1.2.3'!BI45,0,1)</f>
        <v>0</v>
      </c>
    </row>
    <row r="2994" spans="1:8" x14ac:dyDescent="0.2">
      <c r="A2994" s="6">
        <f t="shared" si="40"/>
        <v>609562</v>
      </c>
      <c r="B2994" s="6">
        <v>10</v>
      </c>
      <c r="C2994" s="112">
        <v>4</v>
      </c>
      <c r="D2994" s="7">
        <v>170</v>
      </c>
      <c r="E2994" s="7" t="s">
        <v>1336</v>
      </c>
      <c r="F2994" s="7"/>
      <c r="G2994" s="7"/>
      <c r="H2994" s="7">
        <f>IF('Раздел 2.1.2.3'!BJ44&gt;='Раздел 2.1.2.3'!BJ45,0,1)</f>
        <v>0</v>
      </c>
    </row>
    <row r="2995" spans="1:8" x14ac:dyDescent="0.2">
      <c r="A2995" s="6">
        <f t="shared" si="40"/>
        <v>609562</v>
      </c>
      <c r="B2995" s="6">
        <v>10</v>
      </c>
      <c r="C2995" s="112">
        <v>4</v>
      </c>
      <c r="D2995" s="7">
        <v>171</v>
      </c>
      <c r="E2995" s="7" t="s">
        <v>1337</v>
      </c>
      <c r="F2995" s="7"/>
      <c r="G2995" s="7"/>
      <c r="H2995" s="7">
        <f>IF('Раздел 2.1.2.3'!BK44&gt;='Раздел 2.1.2.3'!BK45,0,1)</f>
        <v>0</v>
      </c>
    </row>
    <row r="2996" spans="1:8" x14ac:dyDescent="0.2">
      <c r="A2996" s="6">
        <f t="shared" si="40"/>
        <v>609562</v>
      </c>
      <c r="B2996" s="6">
        <v>10</v>
      </c>
      <c r="C2996" s="112">
        <v>4</v>
      </c>
      <c r="D2996" s="7">
        <v>172</v>
      </c>
      <c r="E2996" s="7" t="s">
        <v>597</v>
      </c>
      <c r="F2996" s="7"/>
      <c r="G2996" s="7"/>
      <c r="H2996" s="7">
        <f>IF('Раздел 2.1.2.3'!BL44&gt;='Раздел 2.1.2.3'!BL45,0,1)</f>
        <v>0</v>
      </c>
    </row>
    <row r="2997" spans="1:8" x14ac:dyDescent="0.2">
      <c r="A2997" s="6">
        <f t="shared" si="40"/>
        <v>609562</v>
      </c>
      <c r="B2997" s="6">
        <v>10</v>
      </c>
      <c r="C2997" s="113">
        <v>4</v>
      </c>
      <c r="D2997" s="7">
        <v>173</v>
      </c>
      <c r="E2997" s="109" t="s">
        <v>598</v>
      </c>
      <c r="F2997" s="109"/>
      <c r="G2997" s="109"/>
      <c r="H2997" s="109">
        <f>IF('Раздел 2.1.2.3'!BM44&gt;='Раздел 2.1.2.3'!BM45,0,1)</f>
        <v>0</v>
      </c>
    </row>
    <row r="2998" spans="1:8" x14ac:dyDescent="0.2">
      <c r="A2998" s="6">
        <f t="shared" si="40"/>
        <v>609562</v>
      </c>
      <c r="B2998" s="6">
        <v>10</v>
      </c>
      <c r="C2998" s="112">
        <v>5</v>
      </c>
      <c r="D2998" s="7">
        <v>174</v>
      </c>
      <c r="E2998" s="112" t="s">
        <v>8718</v>
      </c>
      <c r="H2998" s="6">
        <f>IF('Раздел 2.1.2.3'!P44&gt;='Раздел 2.1.2.3'!P46,0,1)</f>
        <v>0</v>
      </c>
    </row>
    <row r="2999" spans="1:8" x14ac:dyDescent="0.2">
      <c r="A2999" s="6">
        <f t="shared" si="40"/>
        <v>609562</v>
      </c>
      <c r="B2999" s="6">
        <v>10</v>
      </c>
      <c r="C2999" s="112">
        <v>5</v>
      </c>
      <c r="D2999" s="7">
        <v>175</v>
      </c>
      <c r="E2999" s="6" t="s">
        <v>1054</v>
      </c>
      <c r="H2999" s="6">
        <f>IF('Раздел 2.1.2.3'!Q44&gt;='Раздел 2.1.2.3'!Q46,0,1)</f>
        <v>0</v>
      </c>
    </row>
    <row r="3000" spans="1:8" x14ac:dyDescent="0.2">
      <c r="A3000" s="6">
        <f t="shared" si="40"/>
        <v>609562</v>
      </c>
      <c r="B3000" s="6">
        <v>10</v>
      </c>
      <c r="C3000" s="112">
        <v>5</v>
      </c>
      <c r="D3000" s="7">
        <v>176</v>
      </c>
      <c r="E3000" s="6" t="s">
        <v>1055</v>
      </c>
      <c r="H3000" s="6">
        <f>IF('Раздел 2.1.2.3'!R44&gt;='Раздел 2.1.2.3'!R46,0,1)</f>
        <v>0</v>
      </c>
    </row>
    <row r="3001" spans="1:8" x14ac:dyDescent="0.2">
      <c r="A3001" s="6">
        <f t="shared" si="40"/>
        <v>609562</v>
      </c>
      <c r="B3001" s="6">
        <v>10</v>
      </c>
      <c r="C3001" s="112">
        <v>5</v>
      </c>
      <c r="D3001" s="7">
        <v>177</v>
      </c>
      <c r="E3001" s="6" t="s">
        <v>1056</v>
      </c>
      <c r="H3001" s="6">
        <f>IF('Раздел 2.1.2.3'!S44&gt;='Раздел 2.1.2.3'!S46,0,1)</f>
        <v>0</v>
      </c>
    </row>
    <row r="3002" spans="1:8" x14ac:dyDescent="0.2">
      <c r="A3002" s="6">
        <f t="shared" si="40"/>
        <v>609562</v>
      </c>
      <c r="B3002" s="6">
        <v>10</v>
      </c>
      <c r="C3002" s="112">
        <v>5</v>
      </c>
      <c r="D3002" s="7">
        <v>178</v>
      </c>
      <c r="E3002" s="6" t="s">
        <v>1057</v>
      </c>
      <c r="H3002" s="6">
        <f>IF('Раздел 2.1.2.3'!T44&gt;='Раздел 2.1.2.3'!T46,0,1)</f>
        <v>0</v>
      </c>
    </row>
    <row r="3003" spans="1:8" x14ac:dyDescent="0.2">
      <c r="A3003" s="6">
        <f t="shared" si="40"/>
        <v>609562</v>
      </c>
      <c r="B3003" s="6">
        <v>10</v>
      </c>
      <c r="C3003" s="112">
        <v>5</v>
      </c>
      <c r="D3003" s="7">
        <v>179</v>
      </c>
      <c r="E3003" s="6" t="s">
        <v>1058</v>
      </c>
      <c r="H3003" s="6">
        <f>IF('Раздел 2.1.2.3'!U44&gt;='Раздел 2.1.2.3'!U46,0,1)</f>
        <v>0</v>
      </c>
    </row>
    <row r="3004" spans="1:8" x14ac:dyDescent="0.2">
      <c r="A3004" s="6">
        <f t="shared" si="40"/>
        <v>609562</v>
      </c>
      <c r="B3004" s="6">
        <v>10</v>
      </c>
      <c r="C3004" s="112">
        <v>5</v>
      </c>
      <c r="D3004" s="7">
        <v>180</v>
      </c>
      <c r="E3004" s="6" t="s">
        <v>1059</v>
      </c>
      <c r="H3004" s="6">
        <f>IF('Раздел 2.1.2.3'!V44&gt;='Раздел 2.1.2.3'!V46,0,1)</f>
        <v>0</v>
      </c>
    </row>
    <row r="3005" spans="1:8" x14ac:dyDescent="0.2">
      <c r="A3005" s="6">
        <f t="shared" si="40"/>
        <v>609562</v>
      </c>
      <c r="B3005" s="6">
        <v>10</v>
      </c>
      <c r="C3005" s="112">
        <v>5</v>
      </c>
      <c r="D3005" s="7">
        <v>181</v>
      </c>
      <c r="E3005" s="6" t="s">
        <v>1060</v>
      </c>
      <c r="H3005" s="6">
        <f>IF('Раздел 2.1.2.3'!W44&gt;='Раздел 2.1.2.3'!W46,0,1)</f>
        <v>0</v>
      </c>
    </row>
    <row r="3006" spans="1:8" x14ac:dyDescent="0.2">
      <c r="A3006" s="6">
        <f t="shared" ref="A3006:A3074" si="41">P_3</f>
        <v>609562</v>
      </c>
      <c r="B3006" s="6">
        <v>10</v>
      </c>
      <c r="C3006" s="112">
        <v>5</v>
      </c>
      <c r="D3006" s="7">
        <v>182</v>
      </c>
      <c r="E3006" s="6" t="s">
        <v>1061</v>
      </c>
      <c r="H3006" s="6">
        <f>IF('Раздел 2.1.2.3'!X44&gt;='Раздел 2.1.2.3'!X46,0,1)</f>
        <v>0</v>
      </c>
    </row>
    <row r="3007" spans="1:8" x14ac:dyDescent="0.2">
      <c r="A3007" s="6">
        <f t="shared" si="41"/>
        <v>609562</v>
      </c>
      <c r="B3007" s="6">
        <v>10</v>
      </c>
      <c r="C3007" s="112">
        <v>5</v>
      </c>
      <c r="D3007" s="7">
        <v>183</v>
      </c>
      <c r="E3007" s="6" t="s">
        <v>1062</v>
      </c>
      <c r="H3007" s="6">
        <f>IF('Раздел 2.1.2.3'!Y44&gt;='Раздел 2.1.2.3'!Y46,0,1)</f>
        <v>0</v>
      </c>
    </row>
    <row r="3008" spans="1:8" x14ac:dyDescent="0.2">
      <c r="A3008" s="6">
        <f t="shared" si="41"/>
        <v>609562</v>
      </c>
      <c r="B3008" s="6">
        <v>10</v>
      </c>
      <c r="C3008" s="112">
        <v>5</v>
      </c>
      <c r="D3008" s="7">
        <v>184</v>
      </c>
      <c r="E3008" s="6" t="s">
        <v>1063</v>
      </c>
      <c r="H3008" s="6">
        <f>IF('Раздел 2.1.2.3'!Z44&gt;='Раздел 2.1.2.3'!Z46,0,1)</f>
        <v>0</v>
      </c>
    </row>
    <row r="3009" spans="1:8" x14ac:dyDescent="0.2">
      <c r="A3009" s="6">
        <f t="shared" si="41"/>
        <v>609562</v>
      </c>
      <c r="B3009" s="6">
        <v>10</v>
      </c>
      <c r="C3009" s="112">
        <v>5</v>
      </c>
      <c r="D3009" s="7">
        <v>185</v>
      </c>
      <c r="E3009" s="6" t="s">
        <v>1064</v>
      </c>
      <c r="H3009" s="6">
        <f>IF('Раздел 2.1.2.3'!AA44&gt;='Раздел 2.1.2.3'!AA46,0,1)</f>
        <v>0</v>
      </c>
    </row>
    <row r="3010" spans="1:8" x14ac:dyDescent="0.2">
      <c r="A3010" s="6">
        <f t="shared" si="41"/>
        <v>609562</v>
      </c>
      <c r="B3010" s="6">
        <v>10</v>
      </c>
      <c r="C3010" s="112">
        <v>5</v>
      </c>
      <c r="D3010" s="7">
        <v>186</v>
      </c>
      <c r="E3010" s="6" t="s">
        <v>1065</v>
      </c>
      <c r="H3010" s="6">
        <f>IF('Раздел 2.1.2.3'!AB44&gt;='Раздел 2.1.2.3'!AB46,0,1)</f>
        <v>0</v>
      </c>
    </row>
    <row r="3011" spans="1:8" x14ac:dyDescent="0.2">
      <c r="A3011" s="6">
        <f t="shared" si="41"/>
        <v>609562</v>
      </c>
      <c r="B3011" s="6">
        <v>10</v>
      </c>
      <c r="C3011" s="112">
        <v>5</v>
      </c>
      <c r="D3011" s="7">
        <v>187</v>
      </c>
      <c r="E3011" s="6" t="s">
        <v>1066</v>
      </c>
      <c r="H3011" s="6">
        <f>IF('Раздел 2.1.2.3'!AC44&gt;='Раздел 2.1.2.3'!AC46,0,1)</f>
        <v>0</v>
      </c>
    </row>
    <row r="3012" spans="1:8" x14ac:dyDescent="0.2">
      <c r="A3012" s="6">
        <f t="shared" si="41"/>
        <v>609562</v>
      </c>
      <c r="B3012" s="6">
        <v>10</v>
      </c>
      <c r="C3012" s="112">
        <v>5</v>
      </c>
      <c r="D3012" s="7">
        <v>188</v>
      </c>
      <c r="E3012" s="6" t="s">
        <v>1067</v>
      </c>
      <c r="H3012" s="6">
        <f>IF('Раздел 2.1.2.3'!AD44&gt;='Раздел 2.1.2.3'!AD46,0,1)</f>
        <v>0</v>
      </c>
    </row>
    <row r="3013" spans="1:8" x14ac:dyDescent="0.2">
      <c r="A3013" s="6">
        <f t="shared" si="41"/>
        <v>609562</v>
      </c>
      <c r="B3013" s="6">
        <v>10</v>
      </c>
      <c r="C3013" s="112">
        <v>5</v>
      </c>
      <c r="D3013" s="7">
        <v>189</v>
      </c>
      <c r="E3013" s="6" t="s">
        <v>314</v>
      </c>
      <c r="H3013" s="6">
        <f>IF('Раздел 2.1.2.3'!AE44&gt;='Раздел 2.1.2.3'!AE46,0,1)</f>
        <v>0</v>
      </c>
    </row>
    <row r="3014" spans="1:8" x14ac:dyDescent="0.2">
      <c r="A3014" s="6">
        <f t="shared" si="41"/>
        <v>609562</v>
      </c>
      <c r="B3014" s="6">
        <v>10</v>
      </c>
      <c r="C3014" s="112">
        <v>5</v>
      </c>
      <c r="D3014" s="7">
        <v>190</v>
      </c>
      <c r="E3014" s="6" t="s">
        <v>315</v>
      </c>
      <c r="H3014" s="6">
        <f>IF('Раздел 2.1.2.3'!AF44&gt;='Раздел 2.1.2.3'!AF46,0,1)</f>
        <v>0</v>
      </c>
    </row>
    <row r="3015" spans="1:8" x14ac:dyDescent="0.2">
      <c r="A3015" s="6">
        <f t="shared" si="41"/>
        <v>609562</v>
      </c>
      <c r="B3015" s="6">
        <v>10</v>
      </c>
      <c r="C3015" s="112">
        <v>5</v>
      </c>
      <c r="D3015" s="7">
        <v>191</v>
      </c>
      <c r="E3015" s="6" t="s">
        <v>316</v>
      </c>
      <c r="H3015" s="6">
        <f>IF('Раздел 2.1.2.3'!AG44&gt;='Раздел 2.1.2.3'!AG46,0,1)</f>
        <v>0</v>
      </c>
    </row>
    <row r="3016" spans="1:8" x14ac:dyDescent="0.2">
      <c r="A3016" s="6">
        <f t="shared" si="41"/>
        <v>609562</v>
      </c>
      <c r="B3016" s="6">
        <v>10</v>
      </c>
      <c r="C3016" s="112">
        <v>5</v>
      </c>
      <c r="D3016" s="7">
        <v>192</v>
      </c>
      <c r="E3016" s="6" t="s">
        <v>317</v>
      </c>
      <c r="H3016" s="6">
        <f>IF('Раздел 2.1.2.3'!AH44&gt;='Раздел 2.1.2.3'!AH46,0,1)</f>
        <v>0</v>
      </c>
    </row>
    <row r="3017" spans="1:8" x14ac:dyDescent="0.2">
      <c r="A3017" s="6">
        <f t="shared" si="41"/>
        <v>609562</v>
      </c>
      <c r="B3017" s="6">
        <v>10</v>
      </c>
      <c r="C3017" s="112">
        <v>5</v>
      </c>
      <c r="D3017" s="7">
        <v>193</v>
      </c>
      <c r="E3017" s="6" t="s">
        <v>1586</v>
      </c>
      <c r="H3017" s="6">
        <f>IF('Раздел 2.1.2.3'!AI44&gt;='Раздел 2.1.2.3'!AI46,0,1)</f>
        <v>0</v>
      </c>
    </row>
    <row r="3018" spans="1:8" x14ac:dyDescent="0.2">
      <c r="A3018" s="6">
        <f t="shared" si="41"/>
        <v>609562</v>
      </c>
      <c r="B3018" s="6">
        <v>10</v>
      </c>
      <c r="C3018" s="112">
        <v>5</v>
      </c>
      <c r="D3018" s="7">
        <v>194</v>
      </c>
      <c r="E3018" s="6" t="s">
        <v>1587</v>
      </c>
      <c r="H3018" s="6">
        <f>IF('Раздел 2.1.2.3'!AJ44&gt;='Раздел 2.1.2.3'!AJ46,0,1)</f>
        <v>0</v>
      </c>
    </row>
    <row r="3019" spans="1:8" x14ac:dyDescent="0.2">
      <c r="A3019" s="6">
        <f t="shared" si="41"/>
        <v>609562</v>
      </c>
      <c r="B3019" s="6">
        <v>10</v>
      </c>
      <c r="C3019" s="112">
        <v>5</v>
      </c>
      <c r="D3019" s="7">
        <v>195</v>
      </c>
      <c r="E3019" s="6" t="s">
        <v>1588</v>
      </c>
      <c r="H3019" s="6">
        <f>IF('Раздел 2.1.2.3'!AK44&gt;='Раздел 2.1.2.3'!AK46,0,1)</f>
        <v>0</v>
      </c>
    </row>
    <row r="3020" spans="1:8" x14ac:dyDescent="0.2">
      <c r="A3020" s="6">
        <f t="shared" si="41"/>
        <v>609562</v>
      </c>
      <c r="B3020" s="6">
        <v>10</v>
      </c>
      <c r="C3020" s="112">
        <v>5</v>
      </c>
      <c r="D3020" s="7">
        <v>196</v>
      </c>
      <c r="E3020" s="6" t="s">
        <v>1589</v>
      </c>
      <c r="H3020" s="6">
        <f>IF('Раздел 2.1.2.3'!AL44&gt;='Раздел 2.1.2.3'!AL46,0,1)</f>
        <v>0</v>
      </c>
    </row>
    <row r="3021" spans="1:8" x14ac:dyDescent="0.2">
      <c r="A3021" s="6">
        <f t="shared" si="41"/>
        <v>609562</v>
      </c>
      <c r="B3021" s="6">
        <v>10</v>
      </c>
      <c r="C3021" s="112">
        <v>5</v>
      </c>
      <c r="D3021" s="7">
        <v>197</v>
      </c>
      <c r="E3021" s="6" t="s">
        <v>1590</v>
      </c>
      <c r="H3021" s="6">
        <f>IF('Раздел 2.1.2.3'!AM44&gt;='Раздел 2.1.2.3'!AM46,0,1)</f>
        <v>0</v>
      </c>
    </row>
    <row r="3022" spans="1:8" x14ac:dyDescent="0.2">
      <c r="A3022" s="6">
        <f t="shared" si="41"/>
        <v>609562</v>
      </c>
      <c r="B3022" s="6">
        <v>10</v>
      </c>
      <c r="C3022" s="112">
        <v>5</v>
      </c>
      <c r="D3022" s="7">
        <v>198</v>
      </c>
      <c r="E3022" s="6" t="s">
        <v>2346</v>
      </c>
      <c r="H3022" s="6">
        <f>IF('Раздел 2.1.2.3'!AN44&gt;='Раздел 2.1.2.3'!AN46,0,1)</f>
        <v>0</v>
      </c>
    </row>
    <row r="3023" spans="1:8" x14ac:dyDescent="0.2">
      <c r="A3023" s="6">
        <f t="shared" si="41"/>
        <v>609562</v>
      </c>
      <c r="B3023" s="6">
        <v>10</v>
      </c>
      <c r="C3023" s="112">
        <v>5</v>
      </c>
      <c r="D3023" s="7">
        <v>199</v>
      </c>
      <c r="E3023" s="6" t="s">
        <v>2347</v>
      </c>
      <c r="H3023" s="6">
        <f>IF('Раздел 2.1.2.3'!AO44&gt;='Раздел 2.1.2.3'!AO46,0,1)</f>
        <v>0</v>
      </c>
    </row>
    <row r="3024" spans="1:8" x14ac:dyDescent="0.2">
      <c r="A3024" s="6">
        <f t="shared" si="41"/>
        <v>609562</v>
      </c>
      <c r="B3024" s="6">
        <v>10</v>
      </c>
      <c r="C3024" s="112">
        <v>5</v>
      </c>
      <c r="D3024" s="7">
        <v>200</v>
      </c>
      <c r="E3024" s="6" t="s">
        <v>2348</v>
      </c>
      <c r="H3024" s="6">
        <f>IF('Раздел 2.1.2.3'!AP44&gt;='Раздел 2.1.2.3'!AP46,0,1)</f>
        <v>0</v>
      </c>
    </row>
    <row r="3025" spans="1:8" x14ac:dyDescent="0.2">
      <c r="A3025" s="6">
        <f t="shared" si="41"/>
        <v>609562</v>
      </c>
      <c r="B3025" s="6">
        <v>10</v>
      </c>
      <c r="C3025" s="112">
        <v>5</v>
      </c>
      <c r="D3025" s="7">
        <v>201</v>
      </c>
      <c r="E3025" s="6" t="s">
        <v>2349</v>
      </c>
      <c r="H3025" s="6">
        <f>IF('Раздел 2.1.2.3'!AQ44&gt;='Раздел 2.1.2.3'!AQ46,0,1)</f>
        <v>0</v>
      </c>
    </row>
    <row r="3026" spans="1:8" x14ac:dyDescent="0.2">
      <c r="A3026" s="6">
        <f t="shared" si="41"/>
        <v>609562</v>
      </c>
      <c r="B3026" s="6">
        <v>10</v>
      </c>
      <c r="C3026" s="112">
        <v>5</v>
      </c>
      <c r="D3026" s="7">
        <v>202</v>
      </c>
      <c r="E3026" s="6" t="s">
        <v>2350</v>
      </c>
      <c r="H3026" s="6">
        <f>IF('Раздел 2.1.2.3'!AR44&gt;='Раздел 2.1.2.3'!AR46,0,1)</f>
        <v>0</v>
      </c>
    </row>
    <row r="3027" spans="1:8" x14ac:dyDescent="0.2">
      <c r="A3027" s="6">
        <f t="shared" si="41"/>
        <v>609562</v>
      </c>
      <c r="B3027" s="6">
        <v>10</v>
      </c>
      <c r="C3027" s="112">
        <v>5</v>
      </c>
      <c r="D3027" s="7">
        <v>203</v>
      </c>
      <c r="E3027" s="6" t="s">
        <v>2351</v>
      </c>
      <c r="H3027" s="6">
        <f>IF('Раздел 2.1.2.3'!AS44&gt;='Раздел 2.1.2.3'!AS46,0,1)</f>
        <v>0</v>
      </c>
    </row>
    <row r="3028" spans="1:8" x14ac:dyDescent="0.2">
      <c r="A3028" s="6">
        <f t="shared" si="41"/>
        <v>609562</v>
      </c>
      <c r="B3028" s="6">
        <v>10</v>
      </c>
      <c r="C3028" s="112">
        <v>5</v>
      </c>
      <c r="D3028" s="7">
        <v>204</v>
      </c>
      <c r="E3028" s="6" t="s">
        <v>2352</v>
      </c>
      <c r="H3028" s="6">
        <f>IF('Раздел 2.1.2.3'!AT44&gt;='Раздел 2.1.2.3'!AT46,0,1)</f>
        <v>0</v>
      </c>
    </row>
    <row r="3029" spans="1:8" x14ac:dyDescent="0.2">
      <c r="A3029" s="6">
        <f t="shared" si="41"/>
        <v>609562</v>
      </c>
      <c r="B3029" s="6">
        <v>10</v>
      </c>
      <c r="C3029" s="112">
        <v>5</v>
      </c>
      <c r="D3029" s="7">
        <v>205</v>
      </c>
      <c r="E3029" s="6" t="s">
        <v>1602</v>
      </c>
      <c r="H3029" s="6">
        <f>IF('Раздел 2.1.2.3'!AU44&gt;='Раздел 2.1.2.3'!AU46,0,1)</f>
        <v>0</v>
      </c>
    </row>
    <row r="3030" spans="1:8" x14ac:dyDescent="0.2">
      <c r="A3030" s="6">
        <f t="shared" si="41"/>
        <v>609562</v>
      </c>
      <c r="B3030" s="6">
        <v>10</v>
      </c>
      <c r="C3030" s="112">
        <v>5</v>
      </c>
      <c r="D3030" s="7">
        <v>206</v>
      </c>
      <c r="E3030" s="6" t="s">
        <v>1603</v>
      </c>
      <c r="H3030" s="6">
        <f>IF('Раздел 2.1.2.3'!AV44&gt;='Раздел 2.1.2.3'!AV46,0,1)</f>
        <v>0</v>
      </c>
    </row>
    <row r="3031" spans="1:8" x14ac:dyDescent="0.2">
      <c r="A3031" s="6">
        <f t="shared" si="41"/>
        <v>609562</v>
      </c>
      <c r="B3031" s="6">
        <v>10</v>
      </c>
      <c r="C3031" s="112">
        <v>5</v>
      </c>
      <c r="D3031" s="7">
        <v>207</v>
      </c>
      <c r="E3031" s="6" t="s">
        <v>1604</v>
      </c>
      <c r="H3031" s="6">
        <f>IF('Раздел 2.1.2.3'!AW44&gt;='Раздел 2.1.2.3'!AW46,0,1)</f>
        <v>0</v>
      </c>
    </row>
    <row r="3032" spans="1:8" x14ac:dyDescent="0.2">
      <c r="A3032" s="6">
        <f t="shared" si="41"/>
        <v>609562</v>
      </c>
      <c r="B3032" s="6">
        <v>10</v>
      </c>
      <c r="C3032" s="112">
        <v>5</v>
      </c>
      <c r="D3032" s="7">
        <v>208</v>
      </c>
      <c r="E3032" s="6" t="s">
        <v>1605</v>
      </c>
      <c r="H3032" s="6">
        <f>IF('Раздел 2.1.2.3'!AX44&gt;='Раздел 2.1.2.3'!AX46,0,1)</f>
        <v>0</v>
      </c>
    </row>
    <row r="3033" spans="1:8" x14ac:dyDescent="0.2">
      <c r="A3033" s="6">
        <f t="shared" si="41"/>
        <v>609562</v>
      </c>
      <c r="B3033" s="6">
        <v>10</v>
      </c>
      <c r="C3033" s="112">
        <v>5</v>
      </c>
      <c r="D3033" s="7">
        <v>209</v>
      </c>
      <c r="E3033" s="6" t="s">
        <v>1606</v>
      </c>
      <c r="H3033" s="6">
        <f>IF('Раздел 2.1.2.3'!AY44&gt;='Раздел 2.1.2.3'!AY46,0,1)</f>
        <v>0</v>
      </c>
    </row>
    <row r="3034" spans="1:8" x14ac:dyDescent="0.2">
      <c r="A3034" s="6">
        <f t="shared" si="41"/>
        <v>609562</v>
      </c>
      <c r="B3034" s="6">
        <v>10</v>
      </c>
      <c r="C3034" s="112">
        <v>5</v>
      </c>
      <c r="D3034" s="7">
        <v>210</v>
      </c>
      <c r="E3034" s="6" t="s">
        <v>1607</v>
      </c>
      <c r="H3034" s="6">
        <f>IF('Раздел 2.1.2.3'!AZ44&gt;='Раздел 2.1.2.3'!AZ46,0,1)</f>
        <v>0</v>
      </c>
    </row>
    <row r="3035" spans="1:8" x14ac:dyDescent="0.2">
      <c r="A3035" s="6">
        <f t="shared" si="41"/>
        <v>609562</v>
      </c>
      <c r="B3035" s="6">
        <v>10</v>
      </c>
      <c r="C3035" s="112">
        <v>5</v>
      </c>
      <c r="D3035" s="7">
        <v>211</v>
      </c>
      <c r="E3035" s="6" t="s">
        <v>1608</v>
      </c>
      <c r="H3035" s="6">
        <f>IF('Раздел 2.1.2.3'!BA44&gt;='Раздел 2.1.2.3'!BA46,0,1)</f>
        <v>0</v>
      </c>
    </row>
    <row r="3036" spans="1:8" x14ac:dyDescent="0.2">
      <c r="A3036" s="6">
        <f t="shared" si="41"/>
        <v>609562</v>
      </c>
      <c r="B3036" s="6">
        <v>10</v>
      </c>
      <c r="C3036" s="112">
        <v>5</v>
      </c>
      <c r="D3036" s="7">
        <v>212</v>
      </c>
      <c r="E3036" s="6" t="s">
        <v>1609</v>
      </c>
      <c r="H3036" s="6">
        <f>IF('Раздел 2.1.2.3'!BB44&gt;='Раздел 2.1.2.3'!BB46,0,1)</f>
        <v>0</v>
      </c>
    </row>
    <row r="3037" spans="1:8" x14ac:dyDescent="0.2">
      <c r="A3037" s="6">
        <f t="shared" si="41"/>
        <v>609562</v>
      </c>
      <c r="B3037" s="6">
        <v>10</v>
      </c>
      <c r="C3037" s="112">
        <v>5</v>
      </c>
      <c r="D3037" s="7">
        <v>213</v>
      </c>
      <c r="E3037" s="6" t="s">
        <v>1610</v>
      </c>
      <c r="H3037" s="6">
        <f>IF('Раздел 2.1.2.3'!BC44&gt;='Раздел 2.1.2.3'!BC46,0,1)</f>
        <v>0</v>
      </c>
    </row>
    <row r="3038" spans="1:8" x14ac:dyDescent="0.2">
      <c r="A3038" s="6">
        <f t="shared" si="41"/>
        <v>609562</v>
      </c>
      <c r="B3038" s="6">
        <v>10</v>
      </c>
      <c r="C3038" s="112">
        <v>5</v>
      </c>
      <c r="D3038" s="7">
        <v>214</v>
      </c>
      <c r="E3038" s="6" t="s">
        <v>1611</v>
      </c>
      <c r="H3038" s="6">
        <f>IF('Раздел 2.1.2.3'!BD44&gt;='Раздел 2.1.2.3'!BD46,0,1)</f>
        <v>0</v>
      </c>
    </row>
    <row r="3039" spans="1:8" x14ac:dyDescent="0.2">
      <c r="A3039" s="6">
        <f t="shared" si="41"/>
        <v>609562</v>
      </c>
      <c r="B3039" s="6">
        <v>10</v>
      </c>
      <c r="C3039" s="112">
        <v>5</v>
      </c>
      <c r="D3039" s="7">
        <v>215</v>
      </c>
      <c r="E3039" s="6" t="s">
        <v>1612</v>
      </c>
      <c r="H3039" s="6">
        <f>IF('Раздел 2.1.2.3'!BE44&gt;='Раздел 2.1.2.3'!BE46,0,1)</f>
        <v>0</v>
      </c>
    </row>
    <row r="3040" spans="1:8" x14ac:dyDescent="0.2">
      <c r="A3040" s="6">
        <f t="shared" si="41"/>
        <v>609562</v>
      </c>
      <c r="B3040" s="6">
        <v>10</v>
      </c>
      <c r="C3040" s="112">
        <v>5</v>
      </c>
      <c r="D3040" s="7">
        <v>216</v>
      </c>
      <c r="E3040" s="6" t="s">
        <v>1613</v>
      </c>
      <c r="H3040" s="6">
        <f>IF('Раздел 2.1.2.3'!BF44&gt;='Раздел 2.1.2.3'!BF46,0,1)</f>
        <v>0</v>
      </c>
    </row>
    <row r="3041" spans="1:14" x14ac:dyDescent="0.2">
      <c r="A3041" s="6">
        <f t="shared" si="41"/>
        <v>609562</v>
      </c>
      <c r="B3041" s="6">
        <v>10</v>
      </c>
      <c r="C3041" s="112">
        <v>5</v>
      </c>
      <c r="D3041" s="7">
        <v>217</v>
      </c>
      <c r="E3041" s="6" t="s">
        <v>1614</v>
      </c>
      <c r="H3041" s="6">
        <f>IF('Раздел 2.1.2.3'!BG44&gt;='Раздел 2.1.2.3'!BG46,0,1)</f>
        <v>0</v>
      </c>
    </row>
    <row r="3042" spans="1:14" x14ac:dyDescent="0.2">
      <c r="A3042" s="6">
        <f t="shared" si="41"/>
        <v>609562</v>
      </c>
      <c r="B3042" s="6">
        <v>10</v>
      </c>
      <c r="C3042" s="112">
        <v>5</v>
      </c>
      <c r="D3042" s="7">
        <v>218</v>
      </c>
      <c r="E3042" s="7" t="s">
        <v>1615</v>
      </c>
      <c r="F3042" s="7"/>
      <c r="G3042" s="7"/>
      <c r="H3042" s="7">
        <f>IF('Раздел 2.1.2.3'!BH44&gt;='Раздел 2.1.2.3'!BH46,0,1)</f>
        <v>0</v>
      </c>
      <c r="N3042" s="7"/>
    </row>
    <row r="3043" spans="1:14" x14ac:dyDescent="0.2">
      <c r="A3043" s="6">
        <f t="shared" si="41"/>
        <v>609562</v>
      </c>
      <c r="B3043" s="6">
        <v>10</v>
      </c>
      <c r="C3043" s="112">
        <v>5</v>
      </c>
      <c r="D3043" s="7">
        <v>219</v>
      </c>
      <c r="E3043" s="7" t="s">
        <v>967</v>
      </c>
      <c r="F3043" s="7"/>
      <c r="G3043" s="7"/>
      <c r="H3043" s="7">
        <f>IF('Раздел 2.1.2.3'!BI44&gt;='Раздел 2.1.2.3'!BI46,0,1)</f>
        <v>0</v>
      </c>
    </row>
    <row r="3044" spans="1:14" x14ac:dyDescent="0.2">
      <c r="A3044" s="6">
        <f t="shared" si="41"/>
        <v>609562</v>
      </c>
      <c r="B3044" s="6">
        <v>10</v>
      </c>
      <c r="C3044" s="112">
        <v>5</v>
      </c>
      <c r="D3044" s="7">
        <v>220</v>
      </c>
      <c r="E3044" s="7" t="s">
        <v>968</v>
      </c>
      <c r="F3044" s="7"/>
      <c r="G3044" s="7"/>
      <c r="H3044" s="7">
        <f>IF('Раздел 2.1.2.3'!BJ44&gt;='Раздел 2.1.2.3'!BJ46,0,1)</f>
        <v>0</v>
      </c>
    </row>
    <row r="3045" spans="1:14" x14ac:dyDescent="0.2">
      <c r="A3045" s="6">
        <f t="shared" si="41"/>
        <v>609562</v>
      </c>
      <c r="B3045" s="6">
        <v>10</v>
      </c>
      <c r="C3045" s="112">
        <v>5</v>
      </c>
      <c r="D3045" s="7">
        <v>221</v>
      </c>
      <c r="E3045" s="7" t="s">
        <v>969</v>
      </c>
      <c r="F3045" s="7"/>
      <c r="G3045" s="7"/>
      <c r="H3045" s="7">
        <f>IF('Раздел 2.1.2.3'!BK44&gt;='Раздел 2.1.2.3'!BK46,0,1)</f>
        <v>0</v>
      </c>
    </row>
    <row r="3046" spans="1:14" x14ac:dyDescent="0.2">
      <c r="A3046" s="6">
        <f t="shared" si="41"/>
        <v>609562</v>
      </c>
      <c r="B3046" s="6">
        <v>10</v>
      </c>
      <c r="C3046" s="112">
        <v>5</v>
      </c>
      <c r="D3046" s="7">
        <v>222</v>
      </c>
      <c r="E3046" s="7" t="s">
        <v>970</v>
      </c>
      <c r="F3046" s="7"/>
      <c r="G3046" s="7"/>
      <c r="H3046" s="7">
        <f>IF('Раздел 2.1.2.3'!BL44&gt;='Раздел 2.1.2.3'!BL46,0,1)</f>
        <v>0</v>
      </c>
    </row>
    <row r="3047" spans="1:14" x14ac:dyDescent="0.2">
      <c r="A3047" s="6">
        <f t="shared" si="41"/>
        <v>609562</v>
      </c>
      <c r="B3047" s="6">
        <v>10</v>
      </c>
      <c r="C3047" s="113">
        <v>5</v>
      </c>
      <c r="D3047" s="7">
        <v>223</v>
      </c>
      <c r="E3047" s="109" t="s">
        <v>971</v>
      </c>
      <c r="F3047" s="109"/>
      <c r="G3047" s="109"/>
      <c r="H3047" s="109">
        <f>IF('Раздел 2.1.2.3'!BM44&gt;='Раздел 2.1.2.3'!BM46,0,1)</f>
        <v>0</v>
      </c>
    </row>
    <row r="3048" spans="1:14" x14ac:dyDescent="0.2">
      <c r="A3048" s="6">
        <f t="shared" si="41"/>
        <v>609562</v>
      </c>
      <c r="B3048" s="6">
        <v>10</v>
      </c>
      <c r="C3048" s="112">
        <v>6</v>
      </c>
      <c r="D3048" s="7">
        <v>224</v>
      </c>
      <c r="E3048" s="112" t="s">
        <v>11101</v>
      </c>
      <c r="H3048" s="6">
        <f>IF('Раздел 2.1.2.3'!P44&gt;='Раздел 2.1.2.3'!P47,0,1)</f>
        <v>0</v>
      </c>
    </row>
    <row r="3049" spans="1:14" x14ac:dyDescent="0.2">
      <c r="A3049" s="6">
        <f t="shared" si="41"/>
        <v>609562</v>
      </c>
      <c r="B3049" s="6">
        <v>10</v>
      </c>
      <c r="C3049" s="112">
        <v>6</v>
      </c>
      <c r="D3049" s="7">
        <v>225</v>
      </c>
      <c r="E3049" s="6" t="s">
        <v>1616</v>
      </c>
      <c r="H3049" s="6">
        <f>IF('Раздел 2.1.2.3'!Q44&gt;='Раздел 2.1.2.3'!Q47,0,1)</f>
        <v>0</v>
      </c>
    </row>
    <row r="3050" spans="1:14" x14ac:dyDescent="0.2">
      <c r="A3050" s="6">
        <f t="shared" si="41"/>
        <v>609562</v>
      </c>
      <c r="B3050" s="6">
        <v>10</v>
      </c>
      <c r="C3050" s="112">
        <v>6</v>
      </c>
      <c r="D3050" s="7">
        <v>226</v>
      </c>
      <c r="E3050" s="6" t="s">
        <v>1617</v>
      </c>
      <c r="H3050" s="6">
        <f>IF('Раздел 2.1.2.3'!R44&gt;='Раздел 2.1.2.3'!R47,0,1)</f>
        <v>0</v>
      </c>
    </row>
    <row r="3051" spans="1:14" x14ac:dyDescent="0.2">
      <c r="A3051" s="6">
        <f t="shared" si="41"/>
        <v>609562</v>
      </c>
      <c r="B3051" s="6">
        <v>10</v>
      </c>
      <c r="C3051" s="112">
        <v>6</v>
      </c>
      <c r="D3051" s="7">
        <v>227</v>
      </c>
      <c r="E3051" s="6" t="s">
        <v>1618</v>
      </c>
      <c r="H3051" s="6">
        <f>IF('Раздел 2.1.2.3'!S44&gt;='Раздел 2.1.2.3'!S47,0,1)</f>
        <v>0</v>
      </c>
    </row>
    <row r="3052" spans="1:14" x14ac:dyDescent="0.2">
      <c r="A3052" s="6">
        <f t="shared" si="41"/>
        <v>609562</v>
      </c>
      <c r="B3052" s="6">
        <v>10</v>
      </c>
      <c r="C3052" s="112">
        <v>6</v>
      </c>
      <c r="D3052" s="7">
        <v>228</v>
      </c>
      <c r="E3052" s="6" t="s">
        <v>881</v>
      </c>
      <c r="H3052" s="6">
        <f>IF('Раздел 2.1.2.3'!T44&gt;='Раздел 2.1.2.3'!T47,0,1)</f>
        <v>0</v>
      </c>
    </row>
    <row r="3053" spans="1:14" x14ac:dyDescent="0.2">
      <c r="A3053" s="6">
        <f t="shared" si="41"/>
        <v>609562</v>
      </c>
      <c r="B3053" s="6">
        <v>10</v>
      </c>
      <c r="C3053" s="112">
        <v>6</v>
      </c>
      <c r="D3053" s="7">
        <v>229</v>
      </c>
      <c r="E3053" s="6" t="s">
        <v>882</v>
      </c>
      <c r="H3053" s="6">
        <f>IF('Раздел 2.1.2.3'!U44&gt;='Раздел 2.1.2.3'!U47,0,1)</f>
        <v>0</v>
      </c>
    </row>
    <row r="3054" spans="1:14" x14ac:dyDescent="0.2">
      <c r="A3054" s="6">
        <f t="shared" si="41"/>
        <v>609562</v>
      </c>
      <c r="B3054" s="6">
        <v>10</v>
      </c>
      <c r="C3054" s="112">
        <v>6</v>
      </c>
      <c r="D3054" s="7">
        <v>230</v>
      </c>
      <c r="E3054" s="6" t="s">
        <v>883</v>
      </c>
      <c r="H3054" s="6">
        <f>IF('Раздел 2.1.2.3'!V44&gt;='Раздел 2.1.2.3'!V47,0,1)</f>
        <v>0</v>
      </c>
    </row>
    <row r="3055" spans="1:14" x14ac:dyDescent="0.2">
      <c r="A3055" s="6">
        <f t="shared" si="41"/>
        <v>609562</v>
      </c>
      <c r="B3055" s="6">
        <v>10</v>
      </c>
      <c r="C3055" s="112">
        <v>6</v>
      </c>
      <c r="D3055" s="7">
        <v>231</v>
      </c>
      <c r="E3055" s="6" t="s">
        <v>884</v>
      </c>
      <c r="H3055" s="6">
        <f>IF('Раздел 2.1.2.3'!W44&gt;='Раздел 2.1.2.3'!W47,0,1)</f>
        <v>0</v>
      </c>
    </row>
    <row r="3056" spans="1:14" x14ac:dyDescent="0.2">
      <c r="A3056" s="6">
        <f t="shared" si="41"/>
        <v>609562</v>
      </c>
      <c r="B3056" s="6">
        <v>10</v>
      </c>
      <c r="C3056" s="112">
        <v>6</v>
      </c>
      <c r="D3056" s="7">
        <v>232</v>
      </c>
      <c r="E3056" s="6" t="s">
        <v>885</v>
      </c>
      <c r="H3056" s="6">
        <f>IF('Раздел 2.1.2.3'!X44&gt;='Раздел 2.1.2.3'!X47,0,1)</f>
        <v>0</v>
      </c>
    </row>
    <row r="3057" spans="1:8" x14ac:dyDescent="0.2">
      <c r="A3057" s="6">
        <f t="shared" si="41"/>
        <v>609562</v>
      </c>
      <c r="B3057" s="6">
        <v>10</v>
      </c>
      <c r="C3057" s="112">
        <v>6</v>
      </c>
      <c r="D3057" s="7">
        <v>233</v>
      </c>
      <c r="E3057" s="6" t="s">
        <v>886</v>
      </c>
      <c r="H3057" s="6">
        <f>IF('Раздел 2.1.2.3'!Y44&gt;='Раздел 2.1.2.3'!Y47,0,1)</f>
        <v>0</v>
      </c>
    </row>
    <row r="3058" spans="1:8" x14ac:dyDescent="0.2">
      <c r="A3058" s="6">
        <f t="shared" si="41"/>
        <v>609562</v>
      </c>
      <c r="B3058" s="6">
        <v>10</v>
      </c>
      <c r="C3058" s="112">
        <v>6</v>
      </c>
      <c r="D3058" s="7">
        <v>234</v>
      </c>
      <c r="E3058" s="6" t="s">
        <v>887</v>
      </c>
      <c r="H3058" s="6">
        <f>IF('Раздел 2.1.2.3'!Z44&gt;='Раздел 2.1.2.3'!Z47,0,1)</f>
        <v>0</v>
      </c>
    </row>
    <row r="3059" spans="1:8" x14ac:dyDescent="0.2">
      <c r="A3059" s="6">
        <f t="shared" si="41"/>
        <v>609562</v>
      </c>
      <c r="B3059" s="6">
        <v>10</v>
      </c>
      <c r="C3059" s="112">
        <v>6</v>
      </c>
      <c r="D3059" s="7">
        <v>235</v>
      </c>
      <c r="E3059" s="6" t="s">
        <v>888</v>
      </c>
      <c r="H3059" s="6">
        <f>IF('Раздел 2.1.2.3'!AA44&gt;='Раздел 2.1.2.3'!AA47,0,1)</f>
        <v>0</v>
      </c>
    </row>
    <row r="3060" spans="1:8" x14ac:dyDescent="0.2">
      <c r="A3060" s="6">
        <f t="shared" si="41"/>
        <v>609562</v>
      </c>
      <c r="B3060" s="6">
        <v>10</v>
      </c>
      <c r="C3060" s="112">
        <v>6</v>
      </c>
      <c r="D3060" s="7">
        <v>236</v>
      </c>
      <c r="E3060" s="6" t="s">
        <v>101</v>
      </c>
      <c r="H3060" s="6">
        <f>IF('Раздел 2.1.2.3'!AB44&gt;='Раздел 2.1.2.3'!AB47,0,1)</f>
        <v>0</v>
      </c>
    </row>
    <row r="3061" spans="1:8" x14ac:dyDescent="0.2">
      <c r="A3061" s="6">
        <f t="shared" si="41"/>
        <v>609562</v>
      </c>
      <c r="B3061" s="6">
        <v>10</v>
      </c>
      <c r="C3061" s="112">
        <v>6</v>
      </c>
      <c r="D3061" s="7">
        <v>237</v>
      </c>
      <c r="E3061" s="6" t="s">
        <v>102</v>
      </c>
      <c r="H3061" s="6">
        <f>IF('Раздел 2.1.2.3'!AC44&gt;='Раздел 2.1.2.3'!AC47,0,1)</f>
        <v>0</v>
      </c>
    </row>
    <row r="3062" spans="1:8" x14ac:dyDescent="0.2">
      <c r="A3062" s="6">
        <f t="shared" si="41"/>
        <v>609562</v>
      </c>
      <c r="B3062" s="6">
        <v>10</v>
      </c>
      <c r="C3062" s="112">
        <v>6</v>
      </c>
      <c r="D3062" s="7">
        <v>238</v>
      </c>
      <c r="E3062" s="6" t="s">
        <v>103</v>
      </c>
      <c r="H3062" s="6">
        <f>IF('Раздел 2.1.2.3'!AD44&gt;='Раздел 2.1.2.3'!AD47,0,1)</f>
        <v>0</v>
      </c>
    </row>
    <row r="3063" spans="1:8" x14ac:dyDescent="0.2">
      <c r="A3063" s="6">
        <f t="shared" si="41"/>
        <v>609562</v>
      </c>
      <c r="B3063" s="6">
        <v>10</v>
      </c>
      <c r="C3063" s="112">
        <v>6</v>
      </c>
      <c r="D3063" s="7">
        <v>239</v>
      </c>
      <c r="E3063" s="6" t="s">
        <v>104</v>
      </c>
      <c r="H3063" s="6">
        <f>IF('Раздел 2.1.2.3'!AE44&gt;='Раздел 2.1.2.3'!AE47,0,1)</f>
        <v>0</v>
      </c>
    </row>
    <row r="3064" spans="1:8" x14ac:dyDescent="0.2">
      <c r="A3064" s="6">
        <f t="shared" si="41"/>
        <v>609562</v>
      </c>
      <c r="B3064" s="6">
        <v>10</v>
      </c>
      <c r="C3064" s="112">
        <v>6</v>
      </c>
      <c r="D3064" s="7">
        <v>240</v>
      </c>
      <c r="E3064" s="6" t="s">
        <v>105</v>
      </c>
      <c r="H3064" s="6">
        <f>IF('Раздел 2.1.2.3'!AF44&gt;='Раздел 2.1.2.3'!AF47,0,1)</f>
        <v>0</v>
      </c>
    </row>
    <row r="3065" spans="1:8" x14ac:dyDescent="0.2">
      <c r="A3065" s="6">
        <f t="shared" si="41"/>
        <v>609562</v>
      </c>
      <c r="B3065" s="6">
        <v>10</v>
      </c>
      <c r="C3065" s="112">
        <v>6</v>
      </c>
      <c r="D3065" s="7">
        <v>241</v>
      </c>
      <c r="E3065" s="6" t="s">
        <v>106</v>
      </c>
      <c r="H3065" s="6">
        <f>IF('Раздел 2.1.2.3'!AG44&gt;='Раздел 2.1.2.3'!AG47,0,1)</f>
        <v>0</v>
      </c>
    </row>
    <row r="3066" spans="1:8" x14ac:dyDescent="0.2">
      <c r="A3066" s="6">
        <f t="shared" si="41"/>
        <v>609562</v>
      </c>
      <c r="B3066" s="6">
        <v>10</v>
      </c>
      <c r="C3066" s="112">
        <v>6</v>
      </c>
      <c r="D3066" s="7">
        <v>242</v>
      </c>
      <c r="E3066" s="6" t="s">
        <v>107</v>
      </c>
      <c r="H3066" s="6">
        <f>IF('Раздел 2.1.2.3'!AH44&gt;='Раздел 2.1.2.3'!AH47,0,1)</f>
        <v>0</v>
      </c>
    </row>
    <row r="3067" spans="1:8" x14ac:dyDescent="0.2">
      <c r="A3067" s="6">
        <f t="shared" si="41"/>
        <v>609562</v>
      </c>
      <c r="B3067" s="6">
        <v>10</v>
      </c>
      <c r="C3067" s="112">
        <v>6</v>
      </c>
      <c r="D3067" s="7">
        <v>243</v>
      </c>
      <c r="E3067" s="6" t="s">
        <v>108</v>
      </c>
      <c r="H3067" s="6">
        <f>IF('Раздел 2.1.2.3'!AI44&gt;='Раздел 2.1.2.3'!AI47,0,1)</f>
        <v>0</v>
      </c>
    </row>
    <row r="3068" spans="1:8" x14ac:dyDescent="0.2">
      <c r="A3068" s="6">
        <f t="shared" si="41"/>
        <v>609562</v>
      </c>
      <c r="B3068" s="6">
        <v>10</v>
      </c>
      <c r="C3068" s="112">
        <v>6</v>
      </c>
      <c r="D3068" s="7">
        <v>244</v>
      </c>
      <c r="E3068" s="6" t="s">
        <v>109</v>
      </c>
      <c r="H3068" s="6">
        <f>IF('Раздел 2.1.2.3'!AJ44&gt;='Раздел 2.1.2.3'!AJ47,0,1)</f>
        <v>0</v>
      </c>
    </row>
    <row r="3069" spans="1:8" x14ac:dyDescent="0.2">
      <c r="A3069" s="6">
        <f t="shared" si="41"/>
        <v>609562</v>
      </c>
      <c r="B3069" s="6">
        <v>10</v>
      </c>
      <c r="C3069" s="112">
        <v>6</v>
      </c>
      <c r="D3069" s="7">
        <v>245</v>
      </c>
      <c r="E3069" s="6" t="s">
        <v>110</v>
      </c>
      <c r="H3069" s="6">
        <f>IF('Раздел 2.1.2.3'!AK44&gt;='Раздел 2.1.2.3'!AK47,0,1)</f>
        <v>0</v>
      </c>
    </row>
    <row r="3070" spans="1:8" x14ac:dyDescent="0.2">
      <c r="A3070" s="6">
        <f t="shared" si="41"/>
        <v>609562</v>
      </c>
      <c r="B3070" s="6">
        <v>10</v>
      </c>
      <c r="C3070" s="112">
        <v>6</v>
      </c>
      <c r="D3070" s="7">
        <v>246</v>
      </c>
      <c r="E3070" s="6" t="s">
        <v>111</v>
      </c>
      <c r="H3070" s="6">
        <f>IF('Раздел 2.1.2.3'!AL44&gt;='Раздел 2.1.2.3'!AL47,0,1)</f>
        <v>0</v>
      </c>
    </row>
    <row r="3071" spans="1:8" x14ac:dyDescent="0.2">
      <c r="A3071" s="6">
        <f t="shared" si="41"/>
        <v>609562</v>
      </c>
      <c r="B3071" s="6">
        <v>10</v>
      </c>
      <c r="C3071" s="112">
        <v>6</v>
      </c>
      <c r="D3071" s="7">
        <v>247</v>
      </c>
      <c r="E3071" s="6" t="s">
        <v>112</v>
      </c>
      <c r="H3071" s="6">
        <f>IF('Раздел 2.1.2.3'!AM44&gt;='Раздел 2.1.2.3'!AM47,0,1)</f>
        <v>0</v>
      </c>
    </row>
    <row r="3072" spans="1:8" x14ac:dyDescent="0.2">
      <c r="A3072" s="6">
        <f t="shared" si="41"/>
        <v>609562</v>
      </c>
      <c r="B3072" s="6">
        <v>10</v>
      </c>
      <c r="C3072" s="112">
        <v>6</v>
      </c>
      <c r="D3072" s="7">
        <v>248</v>
      </c>
      <c r="E3072" s="6" t="s">
        <v>113</v>
      </c>
      <c r="H3072" s="6">
        <f>IF('Раздел 2.1.2.3'!AN44&gt;='Раздел 2.1.2.3'!AN47,0,1)</f>
        <v>0</v>
      </c>
    </row>
    <row r="3073" spans="1:8" x14ac:dyDescent="0.2">
      <c r="A3073" s="6">
        <f t="shared" si="41"/>
        <v>609562</v>
      </c>
      <c r="B3073" s="6">
        <v>10</v>
      </c>
      <c r="C3073" s="112">
        <v>6</v>
      </c>
      <c r="D3073" s="7">
        <v>249</v>
      </c>
      <c r="E3073" s="6" t="s">
        <v>114</v>
      </c>
      <c r="H3073" s="6">
        <f>IF('Раздел 2.1.2.3'!AO44&gt;='Раздел 2.1.2.3'!AO47,0,1)</f>
        <v>0</v>
      </c>
    </row>
    <row r="3074" spans="1:8" x14ac:dyDescent="0.2">
      <c r="A3074" s="6">
        <f t="shared" si="41"/>
        <v>609562</v>
      </c>
      <c r="B3074" s="6">
        <v>10</v>
      </c>
      <c r="C3074" s="112">
        <v>6</v>
      </c>
      <c r="D3074" s="7">
        <v>250</v>
      </c>
      <c r="E3074" s="6" t="s">
        <v>115</v>
      </c>
      <c r="H3074" s="6">
        <f>IF('Раздел 2.1.2.3'!AP44&gt;='Раздел 2.1.2.3'!AP47,0,1)</f>
        <v>0</v>
      </c>
    </row>
    <row r="3075" spans="1:8" x14ac:dyDescent="0.2">
      <c r="A3075" s="6">
        <f t="shared" ref="A3075:A3138" si="42">P_3</f>
        <v>609562</v>
      </c>
      <c r="B3075" s="6">
        <v>10</v>
      </c>
      <c r="C3075" s="112">
        <v>6</v>
      </c>
      <c r="D3075" s="7">
        <v>251</v>
      </c>
      <c r="E3075" s="6" t="s">
        <v>116</v>
      </c>
      <c r="H3075" s="6">
        <f>IF('Раздел 2.1.2.3'!AQ44&gt;='Раздел 2.1.2.3'!AQ47,0,1)</f>
        <v>0</v>
      </c>
    </row>
    <row r="3076" spans="1:8" x14ac:dyDescent="0.2">
      <c r="A3076" s="6">
        <f t="shared" si="42"/>
        <v>609562</v>
      </c>
      <c r="B3076" s="6">
        <v>10</v>
      </c>
      <c r="C3076" s="112">
        <v>6</v>
      </c>
      <c r="D3076" s="7">
        <v>252</v>
      </c>
      <c r="E3076" s="6" t="s">
        <v>117</v>
      </c>
      <c r="H3076" s="6">
        <f>IF('Раздел 2.1.2.3'!AR44&gt;='Раздел 2.1.2.3'!AR47,0,1)</f>
        <v>0</v>
      </c>
    </row>
    <row r="3077" spans="1:8" x14ac:dyDescent="0.2">
      <c r="A3077" s="6">
        <f t="shared" si="42"/>
        <v>609562</v>
      </c>
      <c r="B3077" s="6">
        <v>10</v>
      </c>
      <c r="C3077" s="112">
        <v>6</v>
      </c>
      <c r="D3077" s="7">
        <v>253</v>
      </c>
      <c r="E3077" s="6" t="s">
        <v>118</v>
      </c>
      <c r="H3077" s="6">
        <f>IF('Раздел 2.1.2.3'!AS44&gt;='Раздел 2.1.2.3'!AS47,0,1)</f>
        <v>0</v>
      </c>
    </row>
    <row r="3078" spans="1:8" x14ac:dyDescent="0.2">
      <c r="A3078" s="6">
        <f t="shared" si="42"/>
        <v>609562</v>
      </c>
      <c r="B3078" s="6">
        <v>10</v>
      </c>
      <c r="C3078" s="112">
        <v>6</v>
      </c>
      <c r="D3078" s="7">
        <v>254</v>
      </c>
      <c r="E3078" s="6" t="s">
        <v>119</v>
      </c>
      <c r="H3078" s="6">
        <f>IF('Раздел 2.1.2.3'!AT44&gt;='Раздел 2.1.2.3'!AT47,0,1)</f>
        <v>0</v>
      </c>
    </row>
    <row r="3079" spans="1:8" x14ac:dyDescent="0.2">
      <c r="A3079" s="6">
        <f t="shared" si="42"/>
        <v>609562</v>
      </c>
      <c r="B3079" s="6">
        <v>10</v>
      </c>
      <c r="C3079" s="112">
        <v>6</v>
      </c>
      <c r="D3079" s="7">
        <v>255</v>
      </c>
      <c r="E3079" s="6" t="s">
        <v>120</v>
      </c>
      <c r="H3079" s="6">
        <f>IF('Раздел 2.1.2.3'!AU44&gt;='Раздел 2.1.2.3'!AU47,0,1)</f>
        <v>0</v>
      </c>
    </row>
    <row r="3080" spans="1:8" x14ac:dyDescent="0.2">
      <c r="A3080" s="6">
        <f t="shared" si="42"/>
        <v>609562</v>
      </c>
      <c r="B3080" s="6">
        <v>10</v>
      </c>
      <c r="C3080" s="112">
        <v>6</v>
      </c>
      <c r="D3080" s="7">
        <v>256</v>
      </c>
      <c r="E3080" s="6" t="s">
        <v>121</v>
      </c>
      <c r="H3080" s="6">
        <f>IF('Раздел 2.1.2.3'!AV44&gt;='Раздел 2.1.2.3'!AV47,0,1)</f>
        <v>0</v>
      </c>
    </row>
    <row r="3081" spans="1:8" x14ac:dyDescent="0.2">
      <c r="A3081" s="6">
        <f t="shared" si="42"/>
        <v>609562</v>
      </c>
      <c r="B3081" s="6">
        <v>10</v>
      </c>
      <c r="C3081" s="112">
        <v>6</v>
      </c>
      <c r="D3081" s="7">
        <v>257</v>
      </c>
      <c r="E3081" s="6" t="s">
        <v>122</v>
      </c>
      <c r="H3081" s="6">
        <f>IF('Раздел 2.1.2.3'!AW44&gt;='Раздел 2.1.2.3'!AW47,0,1)</f>
        <v>0</v>
      </c>
    </row>
    <row r="3082" spans="1:8" x14ac:dyDescent="0.2">
      <c r="A3082" s="6">
        <f t="shared" si="42"/>
        <v>609562</v>
      </c>
      <c r="B3082" s="6">
        <v>10</v>
      </c>
      <c r="C3082" s="112">
        <v>6</v>
      </c>
      <c r="D3082" s="7">
        <v>258</v>
      </c>
      <c r="E3082" s="6" t="s">
        <v>123</v>
      </c>
      <c r="H3082" s="6">
        <f>IF('Раздел 2.1.2.3'!AX44&gt;='Раздел 2.1.2.3'!AX47,0,1)</f>
        <v>0</v>
      </c>
    </row>
    <row r="3083" spans="1:8" x14ac:dyDescent="0.2">
      <c r="A3083" s="6">
        <f t="shared" si="42"/>
        <v>609562</v>
      </c>
      <c r="B3083" s="6">
        <v>10</v>
      </c>
      <c r="C3083" s="112">
        <v>6</v>
      </c>
      <c r="D3083" s="7">
        <v>259</v>
      </c>
      <c r="E3083" s="6" t="s">
        <v>124</v>
      </c>
      <c r="H3083" s="6">
        <f>IF('Раздел 2.1.2.3'!AY44&gt;='Раздел 2.1.2.3'!AY47,0,1)</f>
        <v>0</v>
      </c>
    </row>
    <row r="3084" spans="1:8" x14ac:dyDescent="0.2">
      <c r="A3084" s="6">
        <f t="shared" si="42"/>
        <v>609562</v>
      </c>
      <c r="B3084" s="6">
        <v>10</v>
      </c>
      <c r="C3084" s="112">
        <v>6</v>
      </c>
      <c r="D3084" s="7">
        <v>260</v>
      </c>
      <c r="E3084" s="6" t="s">
        <v>125</v>
      </c>
      <c r="H3084" s="6">
        <f>IF('Раздел 2.1.2.3'!AZ44&gt;='Раздел 2.1.2.3'!AZ47,0,1)</f>
        <v>0</v>
      </c>
    </row>
    <row r="3085" spans="1:8" x14ac:dyDescent="0.2">
      <c r="A3085" s="6">
        <f t="shared" si="42"/>
        <v>609562</v>
      </c>
      <c r="B3085" s="6">
        <v>10</v>
      </c>
      <c r="C3085" s="112">
        <v>6</v>
      </c>
      <c r="D3085" s="7">
        <v>261</v>
      </c>
      <c r="E3085" s="6" t="s">
        <v>159</v>
      </c>
      <c r="H3085" s="6">
        <f>IF('Раздел 2.1.2.3'!BA44&gt;='Раздел 2.1.2.3'!BA47,0,1)</f>
        <v>0</v>
      </c>
    </row>
    <row r="3086" spans="1:8" x14ac:dyDescent="0.2">
      <c r="A3086" s="6">
        <f t="shared" si="42"/>
        <v>609562</v>
      </c>
      <c r="B3086" s="6">
        <v>10</v>
      </c>
      <c r="C3086" s="112">
        <v>6</v>
      </c>
      <c r="D3086" s="7">
        <v>262</v>
      </c>
      <c r="E3086" s="6" t="s">
        <v>913</v>
      </c>
      <c r="H3086" s="6">
        <f>IF('Раздел 2.1.2.3'!BB44&gt;='Раздел 2.1.2.3'!BB47,0,1)</f>
        <v>0</v>
      </c>
    </row>
    <row r="3087" spans="1:8" x14ac:dyDescent="0.2">
      <c r="A3087" s="6">
        <f t="shared" si="42"/>
        <v>609562</v>
      </c>
      <c r="B3087" s="6">
        <v>10</v>
      </c>
      <c r="C3087" s="112">
        <v>6</v>
      </c>
      <c r="D3087" s="7">
        <v>263</v>
      </c>
      <c r="E3087" s="6" t="s">
        <v>914</v>
      </c>
      <c r="H3087" s="6">
        <f>IF('Раздел 2.1.2.3'!BC44&gt;='Раздел 2.1.2.3'!BC47,0,1)</f>
        <v>0</v>
      </c>
    </row>
    <row r="3088" spans="1:8" x14ac:dyDescent="0.2">
      <c r="A3088" s="6">
        <f t="shared" si="42"/>
        <v>609562</v>
      </c>
      <c r="B3088" s="6">
        <v>10</v>
      </c>
      <c r="C3088" s="112">
        <v>6</v>
      </c>
      <c r="D3088" s="7">
        <v>264</v>
      </c>
      <c r="E3088" s="6" t="s">
        <v>915</v>
      </c>
      <c r="H3088" s="6">
        <f>IF('Раздел 2.1.2.3'!BD44&gt;='Раздел 2.1.2.3'!BD47,0,1)</f>
        <v>0</v>
      </c>
    </row>
    <row r="3089" spans="1:8" x14ac:dyDescent="0.2">
      <c r="A3089" s="6">
        <f t="shared" si="42"/>
        <v>609562</v>
      </c>
      <c r="B3089" s="6">
        <v>10</v>
      </c>
      <c r="C3089" s="112">
        <v>6</v>
      </c>
      <c r="D3089" s="7">
        <v>265</v>
      </c>
      <c r="E3089" s="6" t="s">
        <v>916</v>
      </c>
      <c r="H3089" s="6">
        <f>IF('Раздел 2.1.2.3'!BE44&gt;='Раздел 2.1.2.3'!BE47,0,1)</f>
        <v>0</v>
      </c>
    </row>
    <row r="3090" spans="1:8" x14ac:dyDescent="0.2">
      <c r="A3090" s="6">
        <f t="shared" si="42"/>
        <v>609562</v>
      </c>
      <c r="B3090" s="6">
        <v>10</v>
      </c>
      <c r="C3090" s="112">
        <v>6</v>
      </c>
      <c r="D3090" s="7">
        <v>266</v>
      </c>
      <c r="E3090" s="6" t="s">
        <v>917</v>
      </c>
      <c r="H3090" s="6">
        <f>IF('Раздел 2.1.2.3'!BF44&gt;='Раздел 2.1.2.3'!BF47,0,1)</f>
        <v>0</v>
      </c>
    </row>
    <row r="3091" spans="1:8" x14ac:dyDescent="0.2">
      <c r="A3091" s="6">
        <f t="shared" si="42"/>
        <v>609562</v>
      </c>
      <c r="B3091" s="6">
        <v>10</v>
      </c>
      <c r="C3091" s="112">
        <v>6</v>
      </c>
      <c r="D3091" s="7">
        <v>267</v>
      </c>
      <c r="E3091" s="6" t="s">
        <v>918</v>
      </c>
      <c r="H3091" s="6">
        <f>IF('Раздел 2.1.2.3'!BG44&gt;='Раздел 2.1.2.3'!BG47,0,1)</f>
        <v>0</v>
      </c>
    </row>
    <row r="3092" spans="1:8" x14ac:dyDescent="0.2">
      <c r="A3092" s="6">
        <f t="shared" si="42"/>
        <v>609562</v>
      </c>
      <c r="B3092" s="6">
        <v>10</v>
      </c>
      <c r="C3092" s="113">
        <v>6</v>
      </c>
      <c r="D3092" s="7">
        <v>268</v>
      </c>
      <c r="E3092" s="109" t="s">
        <v>919</v>
      </c>
      <c r="F3092" s="109"/>
      <c r="G3092" s="109"/>
      <c r="H3092" s="109">
        <f>IF('Раздел 2.1.2.3'!BH44&gt;='Раздел 2.1.2.3'!BH47,0,1)</f>
        <v>0</v>
      </c>
    </row>
    <row r="3093" spans="1:8" x14ac:dyDescent="0.2">
      <c r="A3093" s="6">
        <f t="shared" si="42"/>
        <v>609562</v>
      </c>
      <c r="B3093" s="6">
        <v>10</v>
      </c>
      <c r="C3093" s="112">
        <v>7</v>
      </c>
      <c r="D3093" s="7">
        <v>269</v>
      </c>
      <c r="E3093" s="112" t="s">
        <v>9652</v>
      </c>
      <c r="H3093" s="6">
        <f>IF('Раздел 2.1.2.3'!P47&gt;='Раздел 2.1.2.3'!P48,0,1)</f>
        <v>0</v>
      </c>
    </row>
    <row r="3094" spans="1:8" x14ac:dyDescent="0.2">
      <c r="A3094" s="6">
        <f t="shared" si="42"/>
        <v>609562</v>
      </c>
      <c r="B3094" s="6">
        <v>10</v>
      </c>
      <c r="C3094" s="112">
        <v>7</v>
      </c>
      <c r="D3094" s="7">
        <v>270</v>
      </c>
      <c r="E3094" s="6" t="s">
        <v>920</v>
      </c>
      <c r="H3094" s="6">
        <f>IF('Раздел 2.1.2.3'!Q47&gt;='Раздел 2.1.2.3'!Q48,0,1)</f>
        <v>0</v>
      </c>
    </row>
    <row r="3095" spans="1:8" x14ac:dyDescent="0.2">
      <c r="A3095" s="6">
        <f t="shared" si="42"/>
        <v>609562</v>
      </c>
      <c r="B3095" s="6">
        <v>10</v>
      </c>
      <c r="C3095" s="112">
        <v>7</v>
      </c>
      <c r="D3095" s="7">
        <v>271</v>
      </c>
      <c r="E3095" s="6" t="s">
        <v>921</v>
      </c>
      <c r="H3095" s="6">
        <f>IF('Раздел 2.1.2.3'!R47&gt;='Раздел 2.1.2.3'!R48,0,1)</f>
        <v>0</v>
      </c>
    </row>
    <row r="3096" spans="1:8" x14ac:dyDescent="0.2">
      <c r="A3096" s="6">
        <f t="shared" si="42"/>
        <v>609562</v>
      </c>
      <c r="B3096" s="6">
        <v>10</v>
      </c>
      <c r="C3096" s="112">
        <v>7</v>
      </c>
      <c r="D3096" s="7">
        <v>272</v>
      </c>
      <c r="E3096" s="6" t="s">
        <v>1655</v>
      </c>
      <c r="H3096" s="6">
        <f>IF('Раздел 2.1.2.3'!S47&gt;='Раздел 2.1.2.3'!S48,0,1)</f>
        <v>0</v>
      </c>
    </row>
    <row r="3097" spans="1:8" x14ac:dyDescent="0.2">
      <c r="A3097" s="6">
        <f t="shared" si="42"/>
        <v>609562</v>
      </c>
      <c r="B3097" s="6">
        <v>10</v>
      </c>
      <c r="C3097" s="112">
        <v>7</v>
      </c>
      <c r="D3097" s="7">
        <v>273</v>
      </c>
      <c r="E3097" s="6" t="s">
        <v>1656</v>
      </c>
      <c r="H3097" s="6">
        <f>IF('Раздел 2.1.2.3'!T47&gt;='Раздел 2.1.2.3'!T48,0,1)</f>
        <v>0</v>
      </c>
    </row>
    <row r="3098" spans="1:8" x14ac:dyDescent="0.2">
      <c r="A3098" s="6">
        <f t="shared" si="42"/>
        <v>609562</v>
      </c>
      <c r="B3098" s="6">
        <v>10</v>
      </c>
      <c r="C3098" s="112">
        <v>7</v>
      </c>
      <c r="D3098" s="7">
        <v>274</v>
      </c>
      <c r="E3098" s="6" t="s">
        <v>1657</v>
      </c>
      <c r="H3098" s="6">
        <f>IF('Раздел 2.1.2.3'!U47&gt;='Раздел 2.1.2.3'!U48,0,1)</f>
        <v>0</v>
      </c>
    </row>
    <row r="3099" spans="1:8" x14ac:dyDescent="0.2">
      <c r="A3099" s="6">
        <f t="shared" si="42"/>
        <v>609562</v>
      </c>
      <c r="B3099" s="6">
        <v>10</v>
      </c>
      <c r="C3099" s="112">
        <v>7</v>
      </c>
      <c r="D3099" s="7">
        <v>275</v>
      </c>
      <c r="E3099" s="6" t="s">
        <v>1658</v>
      </c>
      <c r="H3099" s="6">
        <f>IF('Раздел 2.1.2.3'!V47&gt;='Раздел 2.1.2.3'!V48,0,1)</f>
        <v>0</v>
      </c>
    </row>
    <row r="3100" spans="1:8" x14ac:dyDescent="0.2">
      <c r="A3100" s="6">
        <f t="shared" si="42"/>
        <v>609562</v>
      </c>
      <c r="B3100" s="6">
        <v>10</v>
      </c>
      <c r="C3100" s="112">
        <v>7</v>
      </c>
      <c r="D3100" s="7">
        <v>276</v>
      </c>
      <c r="E3100" s="6" t="s">
        <v>1659</v>
      </c>
      <c r="H3100" s="6">
        <f>IF('Раздел 2.1.2.3'!W47&gt;='Раздел 2.1.2.3'!W48,0,1)</f>
        <v>0</v>
      </c>
    </row>
    <row r="3101" spans="1:8" x14ac:dyDescent="0.2">
      <c r="A3101" s="6">
        <f t="shared" si="42"/>
        <v>609562</v>
      </c>
      <c r="B3101" s="6">
        <v>10</v>
      </c>
      <c r="C3101" s="112">
        <v>7</v>
      </c>
      <c r="D3101" s="7">
        <v>277</v>
      </c>
      <c r="E3101" s="6" t="s">
        <v>1660</v>
      </c>
      <c r="H3101" s="6">
        <f>IF('Раздел 2.1.2.3'!X47&gt;='Раздел 2.1.2.3'!X48,0,1)</f>
        <v>0</v>
      </c>
    </row>
    <row r="3102" spans="1:8" x14ac:dyDescent="0.2">
      <c r="A3102" s="6">
        <f t="shared" si="42"/>
        <v>609562</v>
      </c>
      <c r="B3102" s="6">
        <v>10</v>
      </c>
      <c r="C3102" s="112">
        <v>7</v>
      </c>
      <c r="D3102" s="7">
        <v>278</v>
      </c>
      <c r="E3102" s="6" t="s">
        <v>1661</v>
      </c>
      <c r="H3102" s="6">
        <f>IF('Раздел 2.1.2.3'!Y47&gt;='Раздел 2.1.2.3'!Y48,0,1)</f>
        <v>0</v>
      </c>
    </row>
    <row r="3103" spans="1:8" x14ac:dyDescent="0.2">
      <c r="A3103" s="6">
        <f t="shared" si="42"/>
        <v>609562</v>
      </c>
      <c r="B3103" s="6">
        <v>10</v>
      </c>
      <c r="C3103" s="112">
        <v>7</v>
      </c>
      <c r="D3103" s="7">
        <v>279</v>
      </c>
      <c r="E3103" s="6" t="s">
        <v>1662</v>
      </c>
      <c r="H3103" s="6">
        <f>IF('Раздел 2.1.2.3'!Z47&gt;='Раздел 2.1.2.3'!Z48,0,1)</f>
        <v>0</v>
      </c>
    </row>
    <row r="3104" spans="1:8" x14ac:dyDescent="0.2">
      <c r="A3104" s="6">
        <f t="shared" si="42"/>
        <v>609562</v>
      </c>
      <c r="B3104" s="6">
        <v>10</v>
      </c>
      <c r="C3104" s="112">
        <v>7</v>
      </c>
      <c r="D3104" s="7">
        <v>280</v>
      </c>
      <c r="E3104" s="6" t="s">
        <v>1663</v>
      </c>
      <c r="H3104" s="6">
        <f>IF('Раздел 2.1.2.3'!AA47&gt;='Раздел 2.1.2.3'!AA48,0,1)</f>
        <v>0</v>
      </c>
    </row>
    <row r="3105" spans="1:8" x14ac:dyDescent="0.2">
      <c r="A3105" s="6">
        <f t="shared" si="42"/>
        <v>609562</v>
      </c>
      <c r="B3105" s="6">
        <v>10</v>
      </c>
      <c r="C3105" s="112">
        <v>7</v>
      </c>
      <c r="D3105" s="7">
        <v>281</v>
      </c>
      <c r="E3105" s="6" t="s">
        <v>1664</v>
      </c>
      <c r="H3105" s="6">
        <f>IF('Раздел 2.1.2.3'!AB47&gt;='Раздел 2.1.2.3'!AB48,0,1)</f>
        <v>0</v>
      </c>
    </row>
    <row r="3106" spans="1:8" x14ac:dyDescent="0.2">
      <c r="A3106" s="6">
        <f t="shared" si="42"/>
        <v>609562</v>
      </c>
      <c r="B3106" s="6">
        <v>10</v>
      </c>
      <c r="C3106" s="112">
        <v>7</v>
      </c>
      <c r="D3106" s="7">
        <v>282</v>
      </c>
      <c r="E3106" s="6" t="s">
        <v>1665</v>
      </c>
      <c r="H3106" s="6">
        <f>IF('Раздел 2.1.2.3'!AC47&gt;='Раздел 2.1.2.3'!AC48,0,1)</f>
        <v>0</v>
      </c>
    </row>
    <row r="3107" spans="1:8" x14ac:dyDescent="0.2">
      <c r="A3107" s="6">
        <f t="shared" si="42"/>
        <v>609562</v>
      </c>
      <c r="B3107" s="6">
        <v>10</v>
      </c>
      <c r="C3107" s="112">
        <v>7</v>
      </c>
      <c r="D3107" s="7">
        <v>283</v>
      </c>
      <c r="E3107" s="6" t="s">
        <v>1666</v>
      </c>
      <c r="H3107" s="6">
        <f>IF('Раздел 2.1.2.3'!AD47&gt;='Раздел 2.1.2.3'!AD48,0,1)</f>
        <v>0</v>
      </c>
    </row>
    <row r="3108" spans="1:8" x14ac:dyDescent="0.2">
      <c r="A3108" s="6">
        <f t="shared" si="42"/>
        <v>609562</v>
      </c>
      <c r="B3108" s="6">
        <v>10</v>
      </c>
      <c r="C3108" s="112">
        <v>7</v>
      </c>
      <c r="D3108" s="7">
        <v>284</v>
      </c>
      <c r="E3108" s="6" t="s">
        <v>1667</v>
      </c>
      <c r="H3108" s="6">
        <f>IF('Раздел 2.1.2.3'!AE47&gt;='Раздел 2.1.2.3'!AE48,0,1)</f>
        <v>0</v>
      </c>
    </row>
    <row r="3109" spans="1:8" x14ac:dyDescent="0.2">
      <c r="A3109" s="6">
        <f t="shared" si="42"/>
        <v>609562</v>
      </c>
      <c r="B3109" s="6">
        <v>10</v>
      </c>
      <c r="C3109" s="112">
        <v>7</v>
      </c>
      <c r="D3109" s="7">
        <v>285</v>
      </c>
      <c r="E3109" s="6" t="s">
        <v>1668</v>
      </c>
      <c r="H3109" s="6">
        <f>IF('Раздел 2.1.2.3'!AF47&gt;='Раздел 2.1.2.3'!AF48,0,1)</f>
        <v>0</v>
      </c>
    </row>
    <row r="3110" spans="1:8" x14ac:dyDescent="0.2">
      <c r="A3110" s="6">
        <f t="shared" si="42"/>
        <v>609562</v>
      </c>
      <c r="B3110" s="6">
        <v>10</v>
      </c>
      <c r="C3110" s="112">
        <v>7</v>
      </c>
      <c r="D3110" s="7">
        <v>286</v>
      </c>
      <c r="E3110" s="6" t="s">
        <v>1669</v>
      </c>
      <c r="H3110" s="6">
        <f>IF('Раздел 2.1.2.3'!AG47&gt;='Раздел 2.1.2.3'!AG48,0,1)</f>
        <v>0</v>
      </c>
    </row>
    <row r="3111" spans="1:8" x14ac:dyDescent="0.2">
      <c r="A3111" s="6">
        <f t="shared" si="42"/>
        <v>609562</v>
      </c>
      <c r="B3111" s="6">
        <v>10</v>
      </c>
      <c r="C3111" s="112">
        <v>7</v>
      </c>
      <c r="D3111" s="7">
        <v>287</v>
      </c>
      <c r="E3111" s="6" t="s">
        <v>1670</v>
      </c>
      <c r="H3111" s="6">
        <f>IF('Раздел 2.1.2.3'!AH47&gt;='Раздел 2.1.2.3'!AH48,0,1)</f>
        <v>0</v>
      </c>
    </row>
    <row r="3112" spans="1:8" x14ac:dyDescent="0.2">
      <c r="A3112" s="6">
        <f t="shared" si="42"/>
        <v>609562</v>
      </c>
      <c r="B3112" s="6">
        <v>10</v>
      </c>
      <c r="C3112" s="112">
        <v>7</v>
      </c>
      <c r="D3112" s="7">
        <v>288</v>
      </c>
      <c r="E3112" s="6" t="s">
        <v>1671</v>
      </c>
      <c r="H3112" s="6">
        <f>IF('Раздел 2.1.2.3'!AI47&gt;='Раздел 2.1.2.3'!AI48,0,1)</f>
        <v>0</v>
      </c>
    </row>
    <row r="3113" spans="1:8" x14ac:dyDescent="0.2">
      <c r="A3113" s="6">
        <f t="shared" si="42"/>
        <v>609562</v>
      </c>
      <c r="B3113" s="6">
        <v>10</v>
      </c>
      <c r="C3113" s="112">
        <v>7</v>
      </c>
      <c r="D3113" s="7">
        <v>289</v>
      </c>
      <c r="E3113" s="6" t="s">
        <v>1672</v>
      </c>
      <c r="H3113" s="6">
        <f>IF('Раздел 2.1.2.3'!AJ47&gt;='Раздел 2.1.2.3'!AJ48,0,1)</f>
        <v>0</v>
      </c>
    </row>
    <row r="3114" spans="1:8" x14ac:dyDescent="0.2">
      <c r="A3114" s="6">
        <f t="shared" si="42"/>
        <v>609562</v>
      </c>
      <c r="B3114" s="6">
        <v>10</v>
      </c>
      <c r="C3114" s="112">
        <v>7</v>
      </c>
      <c r="D3114" s="7">
        <v>290</v>
      </c>
      <c r="E3114" s="6" t="s">
        <v>1673</v>
      </c>
      <c r="H3114" s="6">
        <f>IF('Раздел 2.1.2.3'!AK47&gt;='Раздел 2.1.2.3'!AK48,0,1)</f>
        <v>0</v>
      </c>
    </row>
    <row r="3115" spans="1:8" x14ac:dyDescent="0.2">
      <c r="A3115" s="6">
        <f t="shared" si="42"/>
        <v>609562</v>
      </c>
      <c r="B3115" s="6">
        <v>10</v>
      </c>
      <c r="C3115" s="112">
        <v>7</v>
      </c>
      <c r="D3115" s="7">
        <v>291</v>
      </c>
      <c r="E3115" s="6" t="s">
        <v>1674</v>
      </c>
      <c r="H3115" s="6">
        <f>IF('Раздел 2.1.2.3'!AL47&gt;='Раздел 2.1.2.3'!AL48,0,1)</f>
        <v>0</v>
      </c>
    </row>
    <row r="3116" spans="1:8" x14ac:dyDescent="0.2">
      <c r="A3116" s="6">
        <f t="shared" si="42"/>
        <v>609562</v>
      </c>
      <c r="B3116" s="6">
        <v>10</v>
      </c>
      <c r="C3116" s="112">
        <v>7</v>
      </c>
      <c r="D3116" s="7">
        <v>292</v>
      </c>
      <c r="E3116" s="6" t="s">
        <v>1675</v>
      </c>
      <c r="H3116" s="6">
        <f>IF('Раздел 2.1.2.3'!AM47&gt;='Раздел 2.1.2.3'!AM48,0,1)</f>
        <v>0</v>
      </c>
    </row>
    <row r="3117" spans="1:8" x14ac:dyDescent="0.2">
      <c r="A3117" s="6">
        <f t="shared" si="42"/>
        <v>609562</v>
      </c>
      <c r="B3117" s="6">
        <v>10</v>
      </c>
      <c r="C3117" s="112">
        <v>7</v>
      </c>
      <c r="D3117" s="7">
        <v>293</v>
      </c>
      <c r="E3117" s="6" t="s">
        <v>2424</v>
      </c>
      <c r="H3117" s="6">
        <f>IF('Раздел 2.1.2.3'!AN47&gt;='Раздел 2.1.2.3'!AN48,0,1)</f>
        <v>0</v>
      </c>
    </row>
    <row r="3118" spans="1:8" x14ac:dyDescent="0.2">
      <c r="A3118" s="6">
        <f t="shared" si="42"/>
        <v>609562</v>
      </c>
      <c r="B3118" s="6">
        <v>10</v>
      </c>
      <c r="C3118" s="112">
        <v>7</v>
      </c>
      <c r="D3118" s="7">
        <v>294</v>
      </c>
      <c r="E3118" s="6" t="s">
        <v>2425</v>
      </c>
      <c r="H3118" s="6">
        <f>IF('Раздел 2.1.2.3'!AO47&gt;='Раздел 2.1.2.3'!AO48,0,1)</f>
        <v>0</v>
      </c>
    </row>
    <row r="3119" spans="1:8" x14ac:dyDescent="0.2">
      <c r="A3119" s="6">
        <f t="shared" si="42"/>
        <v>609562</v>
      </c>
      <c r="B3119" s="6">
        <v>10</v>
      </c>
      <c r="C3119" s="112">
        <v>7</v>
      </c>
      <c r="D3119" s="7">
        <v>295</v>
      </c>
      <c r="E3119" s="6" t="s">
        <v>2426</v>
      </c>
      <c r="H3119" s="6">
        <f>IF('Раздел 2.1.2.3'!AP47&gt;='Раздел 2.1.2.3'!AP48,0,1)</f>
        <v>0</v>
      </c>
    </row>
    <row r="3120" spans="1:8" x14ac:dyDescent="0.2">
      <c r="A3120" s="6">
        <f t="shared" si="42"/>
        <v>609562</v>
      </c>
      <c r="B3120" s="6">
        <v>10</v>
      </c>
      <c r="C3120" s="112">
        <v>7</v>
      </c>
      <c r="D3120" s="7">
        <v>296</v>
      </c>
      <c r="E3120" s="6" t="s">
        <v>2427</v>
      </c>
      <c r="H3120" s="6">
        <f>IF('Раздел 2.1.2.3'!AQ47&gt;='Раздел 2.1.2.3'!AQ48,0,1)</f>
        <v>0</v>
      </c>
    </row>
    <row r="3121" spans="1:8" x14ac:dyDescent="0.2">
      <c r="A3121" s="6">
        <f t="shared" si="42"/>
        <v>609562</v>
      </c>
      <c r="B3121" s="6">
        <v>10</v>
      </c>
      <c r="C3121" s="112">
        <v>7</v>
      </c>
      <c r="D3121" s="7">
        <v>297</v>
      </c>
      <c r="E3121" s="6" t="s">
        <v>2428</v>
      </c>
      <c r="H3121" s="6">
        <f>IF('Раздел 2.1.2.3'!AR47&gt;='Раздел 2.1.2.3'!AR48,0,1)</f>
        <v>0</v>
      </c>
    </row>
    <row r="3122" spans="1:8" x14ac:dyDescent="0.2">
      <c r="A3122" s="6">
        <f t="shared" si="42"/>
        <v>609562</v>
      </c>
      <c r="B3122" s="6">
        <v>10</v>
      </c>
      <c r="C3122" s="112">
        <v>7</v>
      </c>
      <c r="D3122" s="7">
        <v>298</v>
      </c>
      <c r="E3122" s="6" t="s">
        <v>2429</v>
      </c>
      <c r="H3122" s="6">
        <f>IF('Раздел 2.1.2.3'!AS47&gt;='Раздел 2.1.2.3'!AS48,0,1)</f>
        <v>0</v>
      </c>
    </row>
    <row r="3123" spans="1:8" x14ac:dyDescent="0.2">
      <c r="A3123" s="6">
        <f t="shared" si="42"/>
        <v>609562</v>
      </c>
      <c r="B3123" s="6">
        <v>10</v>
      </c>
      <c r="C3123" s="112">
        <v>7</v>
      </c>
      <c r="D3123" s="7">
        <v>299</v>
      </c>
      <c r="E3123" s="6" t="s">
        <v>2430</v>
      </c>
      <c r="H3123" s="6">
        <f>IF('Раздел 2.1.2.3'!AT47&gt;='Раздел 2.1.2.3'!AT48,0,1)</f>
        <v>0</v>
      </c>
    </row>
    <row r="3124" spans="1:8" x14ac:dyDescent="0.2">
      <c r="A3124" s="6">
        <f t="shared" si="42"/>
        <v>609562</v>
      </c>
      <c r="B3124" s="6">
        <v>10</v>
      </c>
      <c r="C3124" s="112">
        <v>7</v>
      </c>
      <c r="D3124" s="7">
        <v>300</v>
      </c>
      <c r="E3124" s="6" t="s">
        <v>2431</v>
      </c>
      <c r="H3124" s="6">
        <f>IF('Раздел 2.1.2.3'!AU47&gt;='Раздел 2.1.2.3'!AU48,0,1)</f>
        <v>0</v>
      </c>
    </row>
    <row r="3125" spans="1:8" x14ac:dyDescent="0.2">
      <c r="A3125" s="6">
        <f t="shared" si="42"/>
        <v>609562</v>
      </c>
      <c r="B3125" s="6">
        <v>10</v>
      </c>
      <c r="C3125" s="112">
        <v>7</v>
      </c>
      <c r="D3125" s="7">
        <v>301</v>
      </c>
      <c r="E3125" s="6" t="s">
        <v>2432</v>
      </c>
      <c r="H3125" s="6">
        <f>IF('Раздел 2.1.2.3'!AV47&gt;='Раздел 2.1.2.3'!AV48,0,1)</f>
        <v>0</v>
      </c>
    </row>
    <row r="3126" spans="1:8" x14ac:dyDescent="0.2">
      <c r="A3126" s="6">
        <f t="shared" si="42"/>
        <v>609562</v>
      </c>
      <c r="B3126" s="6">
        <v>10</v>
      </c>
      <c r="C3126" s="112">
        <v>7</v>
      </c>
      <c r="D3126" s="7">
        <v>302</v>
      </c>
      <c r="E3126" s="6" t="s">
        <v>2433</v>
      </c>
      <c r="H3126" s="6">
        <f>IF('Раздел 2.1.2.3'!AW47&gt;='Раздел 2.1.2.3'!AW48,0,1)</f>
        <v>0</v>
      </c>
    </row>
    <row r="3127" spans="1:8" x14ac:dyDescent="0.2">
      <c r="A3127" s="6">
        <f t="shared" si="42"/>
        <v>609562</v>
      </c>
      <c r="B3127" s="6">
        <v>10</v>
      </c>
      <c r="C3127" s="112">
        <v>7</v>
      </c>
      <c r="D3127" s="7">
        <v>303</v>
      </c>
      <c r="E3127" s="6" t="s">
        <v>2434</v>
      </c>
      <c r="H3127" s="6">
        <f>IF('Раздел 2.1.2.3'!AX47&gt;='Раздел 2.1.2.3'!AX48,0,1)</f>
        <v>0</v>
      </c>
    </row>
    <row r="3128" spans="1:8" x14ac:dyDescent="0.2">
      <c r="A3128" s="6">
        <f t="shared" si="42"/>
        <v>609562</v>
      </c>
      <c r="B3128" s="6">
        <v>10</v>
      </c>
      <c r="C3128" s="112">
        <v>7</v>
      </c>
      <c r="D3128" s="7">
        <v>304</v>
      </c>
      <c r="E3128" s="6" t="s">
        <v>2435</v>
      </c>
      <c r="H3128" s="6">
        <f>IF('Раздел 2.1.2.3'!AY47&gt;='Раздел 2.1.2.3'!AY48,0,1)</f>
        <v>0</v>
      </c>
    </row>
    <row r="3129" spans="1:8" x14ac:dyDescent="0.2">
      <c r="A3129" s="6">
        <f t="shared" si="42"/>
        <v>609562</v>
      </c>
      <c r="B3129" s="6">
        <v>10</v>
      </c>
      <c r="C3129" s="112">
        <v>7</v>
      </c>
      <c r="D3129" s="7">
        <v>305</v>
      </c>
      <c r="E3129" s="6" t="s">
        <v>2436</v>
      </c>
      <c r="H3129" s="6">
        <f>IF('Раздел 2.1.2.3'!AZ47&gt;='Раздел 2.1.2.3'!AZ48,0,1)</f>
        <v>0</v>
      </c>
    </row>
    <row r="3130" spans="1:8" x14ac:dyDescent="0.2">
      <c r="A3130" s="6">
        <f t="shared" si="42"/>
        <v>609562</v>
      </c>
      <c r="B3130" s="6">
        <v>10</v>
      </c>
      <c r="C3130" s="112">
        <v>7</v>
      </c>
      <c r="D3130" s="7">
        <v>306</v>
      </c>
      <c r="E3130" s="6" t="s">
        <v>2437</v>
      </c>
      <c r="H3130" s="6">
        <f>IF('Раздел 2.1.2.3'!BA47&gt;='Раздел 2.1.2.3'!BA48,0,1)</f>
        <v>0</v>
      </c>
    </row>
    <row r="3131" spans="1:8" x14ac:dyDescent="0.2">
      <c r="A3131" s="6">
        <f t="shared" si="42"/>
        <v>609562</v>
      </c>
      <c r="B3131" s="6">
        <v>10</v>
      </c>
      <c r="C3131" s="112">
        <v>7</v>
      </c>
      <c r="D3131" s="7">
        <v>307</v>
      </c>
      <c r="E3131" s="6" t="s">
        <v>2438</v>
      </c>
      <c r="H3131" s="6">
        <f>IF('Раздел 2.1.2.3'!BB47&gt;='Раздел 2.1.2.3'!BB48,0,1)</f>
        <v>0</v>
      </c>
    </row>
    <row r="3132" spans="1:8" x14ac:dyDescent="0.2">
      <c r="A3132" s="6">
        <f t="shared" si="42"/>
        <v>609562</v>
      </c>
      <c r="B3132" s="6">
        <v>10</v>
      </c>
      <c r="C3132" s="112">
        <v>7</v>
      </c>
      <c r="D3132" s="7">
        <v>308</v>
      </c>
      <c r="E3132" s="6" t="s">
        <v>2439</v>
      </c>
      <c r="H3132" s="6">
        <f>IF('Раздел 2.1.2.3'!BC47&gt;='Раздел 2.1.2.3'!BC48,0,1)</f>
        <v>0</v>
      </c>
    </row>
    <row r="3133" spans="1:8" x14ac:dyDescent="0.2">
      <c r="A3133" s="6">
        <f t="shared" si="42"/>
        <v>609562</v>
      </c>
      <c r="B3133" s="6">
        <v>10</v>
      </c>
      <c r="C3133" s="112">
        <v>7</v>
      </c>
      <c r="D3133" s="7">
        <v>309</v>
      </c>
      <c r="E3133" s="6" t="s">
        <v>2440</v>
      </c>
      <c r="H3133" s="6">
        <f>IF('Раздел 2.1.2.3'!BD47&gt;='Раздел 2.1.2.3'!BD48,0,1)</f>
        <v>0</v>
      </c>
    </row>
    <row r="3134" spans="1:8" x14ac:dyDescent="0.2">
      <c r="A3134" s="6">
        <f t="shared" si="42"/>
        <v>609562</v>
      </c>
      <c r="B3134" s="6">
        <v>10</v>
      </c>
      <c r="C3134" s="112">
        <v>7</v>
      </c>
      <c r="D3134" s="7">
        <v>310</v>
      </c>
      <c r="E3134" s="6" t="s">
        <v>2441</v>
      </c>
      <c r="H3134" s="6">
        <f>IF('Раздел 2.1.2.3'!BE47&gt;='Раздел 2.1.2.3'!BE48,0,1)</f>
        <v>0</v>
      </c>
    </row>
    <row r="3135" spans="1:8" x14ac:dyDescent="0.2">
      <c r="A3135" s="6">
        <f t="shared" si="42"/>
        <v>609562</v>
      </c>
      <c r="B3135" s="6">
        <v>10</v>
      </c>
      <c r="C3135" s="112">
        <v>7</v>
      </c>
      <c r="D3135" s="7">
        <v>311</v>
      </c>
      <c r="E3135" s="6" t="s">
        <v>2442</v>
      </c>
      <c r="H3135" s="6">
        <f>IF('Раздел 2.1.2.3'!BF47&gt;='Раздел 2.1.2.3'!BF48,0,1)</f>
        <v>0</v>
      </c>
    </row>
    <row r="3136" spans="1:8" x14ac:dyDescent="0.2">
      <c r="A3136" s="6">
        <f t="shared" si="42"/>
        <v>609562</v>
      </c>
      <c r="B3136" s="6">
        <v>10</v>
      </c>
      <c r="C3136" s="112">
        <v>7</v>
      </c>
      <c r="D3136" s="7">
        <v>312</v>
      </c>
      <c r="E3136" s="6" t="s">
        <v>2445</v>
      </c>
      <c r="H3136" s="6">
        <f>IF('Раздел 2.1.2.3'!BG47&gt;='Раздел 2.1.2.3'!BG48,0,1)</f>
        <v>0</v>
      </c>
    </row>
    <row r="3137" spans="1:8" x14ac:dyDescent="0.2">
      <c r="A3137" s="6">
        <f t="shared" si="42"/>
        <v>609562</v>
      </c>
      <c r="B3137" s="6">
        <v>10</v>
      </c>
      <c r="C3137" s="113">
        <v>7</v>
      </c>
      <c r="D3137" s="7">
        <v>313</v>
      </c>
      <c r="E3137" s="109" t="s">
        <v>2446</v>
      </c>
      <c r="F3137" s="109"/>
      <c r="G3137" s="109"/>
      <c r="H3137" s="109">
        <f>IF('Раздел 2.1.2.3'!BH47&gt;='Раздел 2.1.2.3'!BH48,0,1)</f>
        <v>0</v>
      </c>
    </row>
    <row r="3138" spans="1:8" x14ac:dyDescent="0.2">
      <c r="A3138" s="6">
        <f t="shared" si="42"/>
        <v>609562</v>
      </c>
      <c r="B3138" s="6">
        <v>10</v>
      </c>
      <c r="C3138" s="112">
        <v>8</v>
      </c>
      <c r="D3138" s="7">
        <v>314</v>
      </c>
      <c r="E3138" s="112" t="s">
        <v>11103</v>
      </c>
      <c r="H3138" s="6">
        <f>IF('Раздел 2.1.2.3'!P47&gt;='Раздел 2.1.2.3'!P49,0,1)</f>
        <v>0</v>
      </c>
    </row>
    <row r="3139" spans="1:8" x14ac:dyDescent="0.2">
      <c r="A3139" s="6">
        <f t="shared" ref="A3139:A3202" si="43">P_3</f>
        <v>609562</v>
      </c>
      <c r="B3139" s="6">
        <v>10</v>
      </c>
      <c r="C3139" s="112">
        <v>8</v>
      </c>
      <c r="D3139" s="7">
        <v>315</v>
      </c>
      <c r="E3139" s="6" t="s">
        <v>2447</v>
      </c>
      <c r="H3139" s="6">
        <f>IF('Раздел 2.1.2.3'!Q47&gt;='Раздел 2.1.2.3'!Q49,0,1)</f>
        <v>0</v>
      </c>
    </row>
    <row r="3140" spans="1:8" x14ac:dyDescent="0.2">
      <c r="A3140" s="6">
        <f t="shared" si="43"/>
        <v>609562</v>
      </c>
      <c r="B3140" s="6">
        <v>10</v>
      </c>
      <c r="C3140" s="112">
        <v>8</v>
      </c>
      <c r="D3140" s="7">
        <v>316</v>
      </c>
      <c r="E3140" s="6" t="s">
        <v>2448</v>
      </c>
      <c r="H3140" s="6">
        <f>IF('Раздел 2.1.2.3'!R47&gt;='Раздел 2.1.2.3'!R49,0,1)</f>
        <v>0</v>
      </c>
    </row>
    <row r="3141" spans="1:8" x14ac:dyDescent="0.2">
      <c r="A3141" s="6">
        <f t="shared" si="43"/>
        <v>609562</v>
      </c>
      <c r="B3141" s="6">
        <v>10</v>
      </c>
      <c r="C3141" s="112">
        <v>8</v>
      </c>
      <c r="D3141" s="7">
        <v>317</v>
      </c>
      <c r="E3141" s="6" t="s">
        <v>2449</v>
      </c>
      <c r="H3141" s="6">
        <f>IF('Раздел 2.1.2.3'!S47&gt;='Раздел 2.1.2.3'!S49,0,1)</f>
        <v>0</v>
      </c>
    </row>
    <row r="3142" spans="1:8" x14ac:dyDescent="0.2">
      <c r="A3142" s="6">
        <f t="shared" si="43"/>
        <v>609562</v>
      </c>
      <c r="B3142" s="6">
        <v>10</v>
      </c>
      <c r="C3142" s="112">
        <v>8</v>
      </c>
      <c r="D3142" s="7">
        <v>318</v>
      </c>
      <c r="E3142" s="6" t="s">
        <v>2450</v>
      </c>
      <c r="H3142" s="6">
        <f>IF('Раздел 2.1.2.3'!T47&gt;='Раздел 2.1.2.3'!T49,0,1)</f>
        <v>0</v>
      </c>
    </row>
    <row r="3143" spans="1:8" x14ac:dyDescent="0.2">
      <c r="A3143" s="6">
        <f t="shared" si="43"/>
        <v>609562</v>
      </c>
      <c r="B3143" s="6">
        <v>10</v>
      </c>
      <c r="C3143" s="112">
        <v>8</v>
      </c>
      <c r="D3143" s="7">
        <v>319</v>
      </c>
      <c r="E3143" s="6" t="s">
        <v>2451</v>
      </c>
      <c r="H3143" s="6">
        <f>IF('Раздел 2.1.2.3'!U47&gt;='Раздел 2.1.2.3'!U49,0,1)</f>
        <v>0</v>
      </c>
    </row>
    <row r="3144" spans="1:8" x14ac:dyDescent="0.2">
      <c r="A3144" s="6">
        <f t="shared" si="43"/>
        <v>609562</v>
      </c>
      <c r="B3144" s="6">
        <v>10</v>
      </c>
      <c r="C3144" s="112">
        <v>8</v>
      </c>
      <c r="D3144" s="7">
        <v>320</v>
      </c>
      <c r="E3144" s="6" t="s">
        <v>2452</v>
      </c>
      <c r="H3144" s="6">
        <f>IF('Раздел 2.1.2.3'!V47&gt;='Раздел 2.1.2.3'!V49,0,1)</f>
        <v>0</v>
      </c>
    </row>
    <row r="3145" spans="1:8" x14ac:dyDescent="0.2">
      <c r="A3145" s="6">
        <f t="shared" si="43"/>
        <v>609562</v>
      </c>
      <c r="B3145" s="6">
        <v>10</v>
      </c>
      <c r="C3145" s="112">
        <v>8</v>
      </c>
      <c r="D3145" s="7">
        <v>321</v>
      </c>
      <c r="E3145" s="6" t="s">
        <v>2453</v>
      </c>
      <c r="H3145" s="6">
        <f>IF('Раздел 2.1.2.3'!W47&gt;='Раздел 2.1.2.3'!W49,0,1)</f>
        <v>0</v>
      </c>
    </row>
    <row r="3146" spans="1:8" x14ac:dyDescent="0.2">
      <c r="A3146" s="6">
        <f t="shared" si="43"/>
        <v>609562</v>
      </c>
      <c r="B3146" s="6">
        <v>10</v>
      </c>
      <c r="C3146" s="112">
        <v>8</v>
      </c>
      <c r="D3146" s="7">
        <v>322</v>
      </c>
      <c r="E3146" s="6" t="s">
        <v>2454</v>
      </c>
      <c r="H3146" s="6">
        <f>IF('Раздел 2.1.2.3'!X47&gt;='Раздел 2.1.2.3'!X49,0,1)</f>
        <v>0</v>
      </c>
    </row>
    <row r="3147" spans="1:8" x14ac:dyDescent="0.2">
      <c r="A3147" s="6">
        <f t="shared" si="43"/>
        <v>609562</v>
      </c>
      <c r="B3147" s="6">
        <v>10</v>
      </c>
      <c r="C3147" s="112">
        <v>8</v>
      </c>
      <c r="D3147" s="7">
        <v>323</v>
      </c>
      <c r="E3147" s="6" t="s">
        <v>2455</v>
      </c>
      <c r="H3147" s="6">
        <f>IF('Раздел 2.1.2.3'!Y47&gt;='Раздел 2.1.2.3'!Y49,0,1)</f>
        <v>0</v>
      </c>
    </row>
    <row r="3148" spans="1:8" x14ac:dyDescent="0.2">
      <c r="A3148" s="6">
        <f t="shared" si="43"/>
        <v>609562</v>
      </c>
      <c r="B3148" s="6">
        <v>10</v>
      </c>
      <c r="C3148" s="112">
        <v>8</v>
      </c>
      <c r="D3148" s="7">
        <v>324</v>
      </c>
      <c r="E3148" s="6" t="s">
        <v>2456</v>
      </c>
      <c r="H3148" s="6">
        <f>IF('Раздел 2.1.2.3'!Z47&gt;='Раздел 2.1.2.3'!Z49,0,1)</f>
        <v>0</v>
      </c>
    </row>
    <row r="3149" spans="1:8" x14ac:dyDescent="0.2">
      <c r="A3149" s="6">
        <f t="shared" si="43"/>
        <v>609562</v>
      </c>
      <c r="B3149" s="6">
        <v>10</v>
      </c>
      <c r="C3149" s="112">
        <v>8</v>
      </c>
      <c r="D3149" s="7">
        <v>325</v>
      </c>
      <c r="E3149" s="6" t="s">
        <v>2457</v>
      </c>
      <c r="H3149" s="6">
        <f>IF('Раздел 2.1.2.3'!AA47&gt;='Раздел 2.1.2.3'!AA49,0,1)</f>
        <v>0</v>
      </c>
    </row>
    <row r="3150" spans="1:8" x14ac:dyDescent="0.2">
      <c r="A3150" s="6">
        <f t="shared" si="43"/>
        <v>609562</v>
      </c>
      <c r="B3150" s="6">
        <v>10</v>
      </c>
      <c r="C3150" s="112">
        <v>8</v>
      </c>
      <c r="D3150" s="7">
        <v>326</v>
      </c>
      <c r="E3150" s="6" t="s">
        <v>2458</v>
      </c>
      <c r="H3150" s="6">
        <f>IF('Раздел 2.1.2.3'!AB47&gt;='Раздел 2.1.2.3'!AB49,0,1)</f>
        <v>0</v>
      </c>
    </row>
    <row r="3151" spans="1:8" x14ac:dyDescent="0.2">
      <c r="A3151" s="6">
        <f t="shared" si="43"/>
        <v>609562</v>
      </c>
      <c r="B3151" s="6">
        <v>10</v>
      </c>
      <c r="C3151" s="112">
        <v>8</v>
      </c>
      <c r="D3151" s="7">
        <v>327</v>
      </c>
      <c r="E3151" s="6" t="s">
        <v>2459</v>
      </c>
      <c r="H3151" s="6">
        <f>IF('Раздел 2.1.2.3'!AC47&gt;='Раздел 2.1.2.3'!AC49,0,1)</f>
        <v>0</v>
      </c>
    </row>
    <row r="3152" spans="1:8" x14ac:dyDescent="0.2">
      <c r="A3152" s="6">
        <f t="shared" si="43"/>
        <v>609562</v>
      </c>
      <c r="B3152" s="6">
        <v>10</v>
      </c>
      <c r="C3152" s="112">
        <v>8</v>
      </c>
      <c r="D3152" s="7">
        <v>328</v>
      </c>
      <c r="E3152" s="6" t="s">
        <v>2460</v>
      </c>
      <c r="H3152" s="6">
        <f>IF('Раздел 2.1.2.3'!AD47&gt;='Раздел 2.1.2.3'!AD49,0,1)</f>
        <v>0</v>
      </c>
    </row>
    <row r="3153" spans="1:8" x14ac:dyDescent="0.2">
      <c r="A3153" s="6">
        <f t="shared" si="43"/>
        <v>609562</v>
      </c>
      <c r="B3153" s="6">
        <v>10</v>
      </c>
      <c r="C3153" s="112">
        <v>8</v>
      </c>
      <c r="D3153" s="7">
        <v>329</v>
      </c>
      <c r="E3153" s="6" t="s">
        <v>2461</v>
      </c>
      <c r="H3153" s="6">
        <f>IF('Раздел 2.1.2.3'!AE47&gt;='Раздел 2.1.2.3'!AE49,0,1)</f>
        <v>0</v>
      </c>
    </row>
    <row r="3154" spans="1:8" x14ac:dyDescent="0.2">
      <c r="A3154" s="6">
        <f t="shared" si="43"/>
        <v>609562</v>
      </c>
      <c r="B3154" s="6">
        <v>10</v>
      </c>
      <c r="C3154" s="112">
        <v>8</v>
      </c>
      <c r="D3154" s="7">
        <v>330</v>
      </c>
      <c r="E3154" s="6" t="s">
        <v>2462</v>
      </c>
      <c r="H3154" s="6">
        <f>IF('Раздел 2.1.2.3'!AF47&gt;='Раздел 2.1.2.3'!AF49,0,1)</f>
        <v>0</v>
      </c>
    </row>
    <row r="3155" spans="1:8" x14ac:dyDescent="0.2">
      <c r="A3155" s="6">
        <f t="shared" si="43"/>
        <v>609562</v>
      </c>
      <c r="B3155" s="6">
        <v>10</v>
      </c>
      <c r="C3155" s="112">
        <v>8</v>
      </c>
      <c r="D3155" s="7">
        <v>331</v>
      </c>
      <c r="E3155" s="6" t="s">
        <v>2463</v>
      </c>
      <c r="H3155" s="6">
        <f>IF('Раздел 2.1.2.3'!AG47&gt;='Раздел 2.1.2.3'!AG49,0,1)</f>
        <v>0</v>
      </c>
    </row>
    <row r="3156" spans="1:8" x14ac:dyDescent="0.2">
      <c r="A3156" s="6">
        <f t="shared" si="43"/>
        <v>609562</v>
      </c>
      <c r="B3156" s="6">
        <v>10</v>
      </c>
      <c r="C3156" s="112">
        <v>8</v>
      </c>
      <c r="D3156" s="7">
        <v>332</v>
      </c>
      <c r="E3156" s="6" t="s">
        <v>2464</v>
      </c>
      <c r="H3156" s="6">
        <f>IF('Раздел 2.1.2.3'!AH47&gt;='Раздел 2.1.2.3'!AH49,0,1)</f>
        <v>0</v>
      </c>
    </row>
    <row r="3157" spans="1:8" x14ac:dyDescent="0.2">
      <c r="A3157" s="6">
        <f t="shared" si="43"/>
        <v>609562</v>
      </c>
      <c r="B3157" s="6">
        <v>10</v>
      </c>
      <c r="C3157" s="112">
        <v>8</v>
      </c>
      <c r="D3157" s="7">
        <v>333</v>
      </c>
      <c r="E3157" s="6" t="s">
        <v>2465</v>
      </c>
      <c r="H3157" s="6">
        <f>IF('Раздел 2.1.2.3'!AI47&gt;='Раздел 2.1.2.3'!AI49,0,1)</f>
        <v>0</v>
      </c>
    </row>
    <row r="3158" spans="1:8" x14ac:dyDescent="0.2">
      <c r="A3158" s="6">
        <f t="shared" si="43"/>
        <v>609562</v>
      </c>
      <c r="B3158" s="6">
        <v>10</v>
      </c>
      <c r="C3158" s="112">
        <v>8</v>
      </c>
      <c r="D3158" s="7">
        <v>334</v>
      </c>
      <c r="E3158" s="6" t="s">
        <v>2466</v>
      </c>
      <c r="H3158" s="6">
        <f>IF('Раздел 2.1.2.3'!AJ47&gt;='Раздел 2.1.2.3'!AJ49,0,1)</f>
        <v>0</v>
      </c>
    </row>
    <row r="3159" spans="1:8" x14ac:dyDescent="0.2">
      <c r="A3159" s="6">
        <f t="shared" si="43"/>
        <v>609562</v>
      </c>
      <c r="B3159" s="6">
        <v>10</v>
      </c>
      <c r="C3159" s="112">
        <v>8</v>
      </c>
      <c r="D3159" s="7">
        <v>335</v>
      </c>
      <c r="E3159" s="6" t="s">
        <v>2467</v>
      </c>
      <c r="H3159" s="6">
        <f>IF('Раздел 2.1.2.3'!AK47&gt;='Раздел 2.1.2.3'!AK49,0,1)</f>
        <v>0</v>
      </c>
    </row>
    <row r="3160" spans="1:8" x14ac:dyDescent="0.2">
      <c r="A3160" s="6">
        <f t="shared" si="43"/>
        <v>609562</v>
      </c>
      <c r="B3160" s="6">
        <v>10</v>
      </c>
      <c r="C3160" s="112">
        <v>8</v>
      </c>
      <c r="D3160" s="7">
        <v>336</v>
      </c>
      <c r="E3160" s="6" t="s">
        <v>2468</v>
      </c>
      <c r="H3160" s="6">
        <f>IF('Раздел 2.1.2.3'!AL47&gt;='Раздел 2.1.2.3'!AL49,0,1)</f>
        <v>0</v>
      </c>
    </row>
    <row r="3161" spans="1:8" x14ac:dyDescent="0.2">
      <c r="A3161" s="6">
        <f t="shared" si="43"/>
        <v>609562</v>
      </c>
      <c r="B3161" s="6">
        <v>10</v>
      </c>
      <c r="C3161" s="112">
        <v>8</v>
      </c>
      <c r="D3161" s="7">
        <v>337</v>
      </c>
      <c r="E3161" s="6" t="s">
        <v>2469</v>
      </c>
      <c r="H3161" s="6">
        <f>IF('Раздел 2.1.2.3'!AM47&gt;='Раздел 2.1.2.3'!AM49,0,1)</f>
        <v>0</v>
      </c>
    </row>
    <row r="3162" spans="1:8" x14ac:dyDescent="0.2">
      <c r="A3162" s="6">
        <f t="shared" si="43"/>
        <v>609562</v>
      </c>
      <c r="B3162" s="6">
        <v>10</v>
      </c>
      <c r="C3162" s="112">
        <v>8</v>
      </c>
      <c r="D3162" s="7">
        <v>338</v>
      </c>
      <c r="E3162" s="6" t="s">
        <v>1719</v>
      </c>
      <c r="H3162" s="6">
        <f>IF('Раздел 2.1.2.3'!AN47&gt;='Раздел 2.1.2.3'!AN49,0,1)</f>
        <v>0</v>
      </c>
    </row>
    <row r="3163" spans="1:8" x14ac:dyDescent="0.2">
      <c r="A3163" s="6">
        <f t="shared" si="43"/>
        <v>609562</v>
      </c>
      <c r="B3163" s="6">
        <v>10</v>
      </c>
      <c r="C3163" s="112">
        <v>8</v>
      </c>
      <c r="D3163" s="7">
        <v>339</v>
      </c>
      <c r="E3163" s="6" t="s">
        <v>1720</v>
      </c>
      <c r="H3163" s="6">
        <f>IF('Раздел 2.1.2.3'!AO47&gt;='Раздел 2.1.2.3'!AO49,0,1)</f>
        <v>0</v>
      </c>
    </row>
    <row r="3164" spans="1:8" x14ac:dyDescent="0.2">
      <c r="A3164" s="6">
        <f t="shared" si="43"/>
        <v>609562</v>
      </c>
      <c r="B3164" s="6">
        <v>10</v>
      </c>
      <c r="C3164" s="112">
        <v>8</v>
      </c>
      <c r="D3164" s="7">
        <v>340</v>
      </c>
      <c r="E3164" s="6" t="s">
        <v>1721</v>
      </c>
      <c r="H3164" s="6">
        <f>IF('Раздел 2.1.2.3'!AP47&gt;='Раздел 2.1.2.3'!AP49,0,1)</f>
        <v>0</v>
      </c>
    </row>
    <row r="3165" spans="1:8" x14ac:dyDescent="0.2">
      <c r="A3165" s="6">
        <f t="shared" si="43"/>
        <v>609562</v>
      </c>
      <c r="B3165" s="6">
        <v>10</v>
      </c>
      <c r="C3165" s="112">
        <v>8</v>
      </c>
      <c r="D3165" s="7">
        <v>341</v>
      </c>
      <c r="E3165" s="6" t="s">
        <v>979</v>
      </c>
      <c r="H3165" s="6">
        <f>IF('Раздел 2.1.2.3'!AQ47&gt;='Раздел 2.1.2.3'!AQ49,0,1)</f>
        <v>0</v>
      </c>
    </row>
    <row r="3166" spans="1:8" x14ac:dyDescent="0.2">
      <c r="A3166" s="6">
        <f t="shared" si="43"/>
        <v>609562</v>
      </c>
      <c r="B3166" s="6">
        <v>10</v>
      </c>
      <c r="C3166" s="112">
        <v>8</v>
      </c>
      <c r="D3166" s="7">
        <v>342</v>
      </c>
      <c r="E3166" s="6" t="s">
        <v>232</v>
      </c>
      <c r="H3166" s="6">
        <f>IF('Раздел 2.1.2.3'!AR47&gt;='Раздел 2.1.2.3'!AR49,0,1)</f>
        <v>0</v>
      </c>
    </row>
    <row r="3167" spans="1:8" x14ac:dyDescent="0.2">
      <c r="A3167" s="6">
        <f t="shared" si="43"/>
        <v>609562</v>
      </c>
      <c r="B3167" s="6">
        <v>10</v>
      </c>
      <c r="C3167" s="112">
        <v>8</v>
      </c>
      <c r="D3167" s="7">
        <v>343</v>
      </c>
      <c r="E3167" s="6" t="s">
        <v>233</v>
      </c>
      <c r="H3167" s="6">
        <f>IF('Раздел 2.1.2.3'!AS47&gt;='Раздел 2.1.2.3'!AS49,0,1)</f>
        <v>0</v>
      </c>
    </row>
    <row r="3168" spans="1:8" x14ac:dyDescent="0.2">
      <c r="A3168" s="6">
        <f t="shared" si="43"/>
        <v>609562</v>
      </c>
      <c r="B3168" s="6">
        <v>10</v>
      </c>
      <c r="C3168" s="112">
        <v>8</v>
      </c>
      <c r="D3168" s="7">
        <v>344</v>
      </c>
      <c r="E3168" s="6" t="s">
        <v>234</v>
      </c>
      <c r="H3168" s="6">
        <f>IF('Раздел 2.1.2.3'!AT47&gt;='Раздел 2.1.2.3'!AT49,0,1)</f>
        <v>0</v>
      </c>
    </row>
    <row r="3169" spans="1:8" x14ac:dyDescent="0.2">
      <c r="A3169" s="6">
        <f t="shared" si="43"/>
        <v>609562</v>
      </c>
      <c r="B3169" s="6">
        <v>10</v>
      </c>
      <c r="C3169" s="112">
        <v>8</v>
      </c>
      <c r="D3169" s="7">
        <v>345</v>
      </c>
      <c r="E3169" s="6" t="s">
        <v>235</v>
      </c>
      <c r="H3169" s="6">
        <f>IF('Раздел 2.1.2.3'!AU47&gt;='Раздел 2.1.2.3'!AU49,0,1)</f>
        <v>0</v>
      </c>
    </row>
    <row r="3170" spans="1:8" x14ac:dyDescent="0.2">
      <c r="A3170" s="6">
        <f t="shared" si="43"/>
        <v>609562</v>
      </c>
      <c r="B3170" s="6">
        <v>10</v>
      </c>
      <c r="C3170" s="112">
        <v>8</v>
      </c>
      <c r="D3170" s="7">
        <v>346</v>
      </c>
      <c r="E3170" s="6" t="s">
        <v>236</v>
      </c>
      <c r="H3170" s="6">
        <f>IF('Раздел 2.1.2.3'!AV47&gt;='Раздел 2.1.2.3'!AV49,0,1)</f>
        <v>0</v>
      </c>
    </row>
    <row r="3171" spans="1:8" x14ac:dyDescent="0.2">
      <c r="A3171" s="6">
        <f t="shared" si="43"/>
        <v>609562</v>
      </c>
      <c r="B3171" s="6">
        <v>10</v>
      </c>
      <c r="C3171" s="112">
        <v>8</v>
      </c>
      <c r="D3171" s="7">
        <v>347</v>
      </c>
      <c r="E3171" s="6" t="s">
        <v>237</v>
      </c>
      <c r="H3171" s="6">
        <f>IF('Раздел 2.1.2.3'!AW47&gt;='Раздел 2.1.2.3'!AW49,0,1)</f>
        <v>0</v>
      </c>
    </row>
    <row r="3172" spans="1:8" x14ac:dyDescent="0.2">
      <c r="A3172" s="6">
        <f t="shared" si="43"/>
        <v>609562</v>
      </c>
      <c r="B3172" s="6">
        <v>10</v>
      </c>
      <c r="C3172" s="112">
        <v>8</v>
      </c>
      <c r="D3172" s="7">
        <v>348</v>
      </c>
      <c r="E3172" s="6" t="s">
        <v>238</v>
      </c>
      <c r="H3172" s="6">
        <f>IF('Раздел 2.1.2.3'!AX47&gt;='Раздел 2.1.2.3'!AX49,0,1)</f>
        <v>0</v>
      </c>
    </row>
    <row r="3173" spans="1:8" x14ac:dyDescent="0.2">
      <c r="A3173" s="6">
        <f t="shared" si="43"/>
        <v>609562</v>
      </c>
      <c r="B3173" s="6">
        <v>10</v>
      </c>
      <c r="C3173" s="112">
        <v>8</v>
      </c>
      <c r="D3173" s="7">
        <v>349</v>
      </c>
      <c r="E3173" s="6" t="s">
        <v>239</v>
      </c>
      <c r="H3173" s="6">
        <f>IF('Раздел 2.1.2.3'!AY47&gt;='Раздел 2.1.2.3'!AY49,0,1)</f>
        <v>0</v>
      </c>
    </row>
    <row r="3174" spans="1:8" x14ac:dyDescent="0.2">
      <c r="A3174" s="6">
        <f t="shared" si="43"/>
        <v>609562</v>
      </c>
      <c r="B3174" s="6">
        <v>10</v>
      </c>
      <c r="C3174" s="112">
        <v>8</v>
      </c>
      <c r="D3174" s="7">
        <v>350</v>
      </c>
      <c r="E3174" s="6" t="s">
        <v>240</v>
      </c>
      <c r="H3174" s="6">
        <f>IF('Раздел 2.1.2.3'!AZ47&gt;='Раздел 2.1.2.3'!AZ49,0,1)</f>
        <v>0</v>
      </c>
    </row>
    <row r="3175" spans="1:8" x14ac:dyDescent="0.2">
      <c r="A3175" s="6">
        <f t="shared" si="43"/>
        <v>609562</v>
      </c>
      <c r="B3175" s="6">
        <v>10</v>
      </c>
      <c r="C3175" s="112">
        <v>8</v>
      </c>
      <c r="D3175" s="7">
        <v>351</v>
      </c>
      <c r="E3175" s="6" t="s">
        <v>241</v>
      </c>
      <c r="H3175" s="6">
        <f>IF('Раздел 2.1.2.3'!BA47&gt;='Раздел 2.1.2.3'!BA49,0,1)</f>
        <v>0</v>
      </c>
    </row>
    <row r="3176" spans="1:8" x14ac:dyDescent="0.2">
      <c r="A3176" s="6">
        <f t="shared" si="43"/>
        <v>609562</v>
      </c>
      <c r="B3176" s="6">
        <v>10</v>
      </c>
      <c r="C3176" s="112">
        <v>8</v>
      </c>
      <c r="D3176" s="7">
        <v>352</v>
      </c>
      <c r="E3176" s="6" t="s">
        <v>242</v>
      </c>
      <c r="H3176" s="6">
        <f>IF('Раздел 2.1.2.3'!BB47&gt;='Раздел 2.1.2.3'!BB49,0,1)</f>
        <v>0</v>
      </c>
    </row>
    <row r="3177" spans="1:8" x14ac:dyDescent="0.2">
      <c r="A3177" s="6">
        <f t="shared" si="43"/>
        <v>609562</v>
      </c>
      <c r="B3177" s="6">
        <v>10</v>
      </c>
      <c r="C3177" s="112">
        <v>8</v>
      </c>
      <c r="D3177" s="7">
        <v>353</v>
      </c>
      <c r="E3177" s="6" t="s">
        <v>243</v>
      </c>
      <c r="H3177" s="6">
        <f>IF('Раздел 2.1.2.3'!BC47&gt;='Раздел 2.1.2.3'!BC49,0,1)</f>
        <v>0</v>
      </c>
    </row>
    <row r="3178" spans="1:8" x14ac:dyDescent="0.2">
      <c r="A3178" s="6">
        <f t="shared" si="43"/>
        <v>609562</v>
      </c>
      <c r="B3178" s="6">
        <v>10</v>
      </c>
      <c r="C3178" s="112">
        <v>8</v>
      </c>
      <c r="D3178" s="7">
        <v>354</v>
      </c>
      <c r="E3178" s="6" t="s">
        <v>244</v>
      </c>
      <c r="H3178" s="6">
        <f>IF('Раздел 2.1.2.3'!BD47&gt;='Раздел 2.1.2.3'!BD49,0,1)</f>
        <v>0</v>
      </c>
    </row>
    <row r="3179" spans="1:8" x14ac:dyDescent="0.2">
      <c r="A3179" s="6">
        <f t="shared" si="43"/>
        <v>609562</v>
      </c>
      <c r="B3179" s="6">
        <v>10</v>
      </c>
      <c r="C3179" s="112">
        <v>8</v>
      </c>
      <c r="D3179" s="7">
        <v>355</v>
      </c>
      <c r="E3179" s="6" t="s">
        <v>245</v>
      </c>
      <c r="H3179" s="6">
        <f>IF('Раздел 2.1.2.3'!BE47&gt;='Раздел 2.1.2.3'!BE49,0,1)</f>
        <v>0</v>
      </c>
    </row>
    <row r="3180" spans="1:8" x14ac:dyDescent="0.2">
      <c r="A3180" s="6">
        <f t="shared" si="43"/>
        <v>609562</v>
      </c>
      <c r="B3180" s="6">
        <v>10</v>
      </c>
      <c r="C3180" s="112">
        <v>8</v>
      </c>
      <c r="D3180" s="7">
        <v>356</v>
      </c>
      <c r="E3180" s="6" t="s">
        <v>246</v>
      </c>
      <c r="H3180" s="6">
        <f>IF('Раздел 2.1.2.3'!BF47&gt;='Раздел 2.1.2.3'!BF49,0,1)</f>
        <v>0</v>
      </c>
    </row>
    <row r="3181" spans="1:8" x14ac:dyDescent="0.2">
      <c r="A3181" s="6">
        <f t="shared" si="43"/>
        <v>609562</v>
      </c>
      <c r="B3181" s="6">
        <v>10</v>
      </c>
      <c r="C3181" s="112">
        <v>8</v>
      </c>
      <c r="D3181" s="7">
        <v>357</v>
      </c>
      <c r="E3181" s="6" t="s">
        <v>247</v>
      </c>
      <c r="H3181" s="6">
        <f>IF('Раздел 2.1.2.3'!BG47&gt;='Раздел 2.1.2.3'!BG49,0,1)</f>
        <v>0</v>
      </c>
    </row>
    <row r="3182" spans="1:8" x14ac:dyDescent="0.2">
      <c r="A3182" s="6">
        <f t="shared" si="43"/>
        <v>609562</v>
      </c>
      <c r="B3182" s="6">
        <v>10</v>
      </c>
      <c r="C3182" s="113">
        <v>8</v>
      </c>
      <c r="D3182" s="7">
        <v>358</v>
      </c>
      <c r="E3182" s="109" t="s">
        <v>248</v>
      </c>
      <c r="F3182" s="109"/>
      <c r="G3182" s="109"/>
      <c r="H3182" s="109">
        <f>IF('Раздел 2.1.2.3'!BH47&gt;='Раздел 2.1.2.3'!BH49,0,1)</f>
        <v>0</v>
      </c>
    </row>
    <row r="3183" spans="1:8" x14ac:dyDescent="0.2">
      <c r="A3183" s="6">
        <f t="shared" si="43"/>
        <v>609562</v>
      </c>
      <c r="B3183" s="6">
        <v>10</v>
      </c>
      <c r="C3183" s="112">
        <v>9</v>
      </c>
      <c r="D3183" s="7">
        <v>359</v>
      </c>
      <c r="E3183" s="112" t="s">
        <v>11741</v>
      </c>
      <c r="H3183" s="6">
        <f>IF('Раздел 2.1.2.3'!P52&gt;='Раздел 2.1.2.3'!P53,0,1)</f>
        <v>0</v>
      </c>
    </row>
    <row r="3184" spans="1:8" x14ac:dyDescent="0.2">
      <c r="A3184" s="6">
        <f t="shared" si="43"/>
        <v>609562</v>
      </c>
      <c r="B3184" s="6">
        <v>10</v>
      </c>
      <c r="C3184" s="112">
        <v>9</v>
      </c>
      <c r="D3184" s="7">
        <v>360</v>
      </c>
      <c r="E3184" s="6" t="s">
        <v>249</v>
      </c>
      <c r="H3184" s="6">
        <f>IF('Раздел 2.1.2.3'!Q52&gt;='Раздел 2.1.2.3'!Q53,0,1)</f>
        <v>0</v>
      </c>
    </row>
    <row r="3185" spans="1:8" x14ac:dyDescent="0.2">
      <c r="A3185" s="6">
        <f t="shared" si="43"/>
        <v>609562</v>
      </c>
      <c r="B3185" s="6">
        <v>10</v>
      </c>
      <c r="C3185" s="112">
        <v>9</v>
      </c>
      <c r="D3185" s="7">
        <v>361</v>
      </c>
      <c r="E3185" s="6" t="s">
        <v>250</v>
      </c>
      <c r="H3185" s="6">
        <f>IF('Раздел 2.1.2.3'!R52&gt;='Раздел 2.1.2.3'!R53,0,1)</f>
        <v>0</v>
      </c>
    </row>
    <row r="3186" spans="1:8" x14ac:dyDescent="0.2">
      <c r="A3186" s="6">
        <f t="shared" si="43"/>
        <v>609562</v>
      </c>
      <c r="B3186" s="6">
        <v>10</v>
      </c>
      <c r="C3186" s="112">
        <v>9</v>
      </c>
      <c r="D3186" s="7">
        <v>362</v>
      </c>
      <c r="E3186" s="6" t="s">
        <v>251</v>
      </c>
      <c r="H3186" s="6">
        <f>IF('Раздел 2.1.2.3'!S52&gt;='Раздел 2.1.2.3'!S53,0,1)</f>
        <v>0</v>
      </c>
    </row>
    <row r="3187" spans="1:8" x14ac:dyDescent="0.2">
      <c r="A3187" s="6">
        <f t="shared" si="43"/>
        <v>609562</v>
      </c>
      <c r="B3187" s="6">
        <v>10</v>
      </c>
      <c r="C3187" s="112">
        <v>9</v>
      </c>
      <c r="D3187" s="7">
        <v>363</v>
      </c>
      <c r="E3187" s="6" t="s">
        <v>252</v>
      </c>
      <c r="H3187" s="6">
        <f>IF('Раздел 2.1.2.3'!T52&gt;='Раздел 2.1.2.3'!T53,0,1)</f>
        <v>0</v>
      </c>
    </row>
    <row r="3188" spans="1:8" x14ac:dyDescent="0.2">
      <c r="A3188" s="6">
        <f t="shared" si="43"/>
        <v>609562</v>
      </c>
      <c r="B3188" s="6">
        <v>10</v>
      </c>
      <c r="C3188" s="112">
        <v>9</v>
      </c>
      <c r="D3188" s="7">
        <v>364</v>
      </c>
      <c r="E3188" s="6" t="s">
        <v>253</v>
      </c>
      <c r="H3188" s="6">
        <f>IF('Раздел 2.1.2.3'!U52&gt;='Раздел 2.1.2.3'!U53,0,1)</f>
        <v>0</v>
      </c>
    </row>
    <row r="3189" spans="1:8" x14ac:dyDescent="0.2">
      <c r="A3189" s="6">
        <f t="shared" si="43"/>
        <v>609562</v>
      </c>
      <c r="B3189" s="6">
        <v>10</v>
      </c>
      <c r="C3189" s="112">
        <v>9</v>
      </c>
      <c r="D3189" s="7">
        <v>365</v>
      </c>
      <c r="E3189" s="6" t="s">
        <v>998</v>
      </c>
      <c r="H3189" s="6">
        <f>IF('Раздел 2.1.2.3'!V52&gt;='Раздел 2.1.2.3'!V53,0,1)</f>
        <v>0</v>
      </c>
    </row>
    <row r="3190" spans="1:8" x14ac:dyDescent="0.2">
      <c r="A3190" s="6">
        <f t="shared" si="43"/>
        <v>609562</v>
      </c>
      <c r="B3190" s="6">
        <v>10</v>
      </c>
      <c r="C3190" s="112">
        <v>9</v>
      </c>
      <c r="D3190" s="7">
        <v>366</v>
      </c>
      <c r="E3190" s="6" t="s">
        <v>999</v>
      </c>
      <c r="H3190" s="6">
        <f>IF('Раздел 2.1.2.3'!W52&gt;='Раздел 2.1.2.3'!W53,0,1)</f>
        <v>0</v>
      </c>
    </row>
    <row r="3191" spans="1:8" x14ac:dyDescent="0.2">
      <c r="A3191" s="6">
        <f t="shared" si="43"/>
        <v>609562</v>
      </c>
      <c r="B3191" s="6">
        <v>10</v>
      </c>
      <c r="C3191" s="112">
        <v>9</v>
      </c>
      <c r="D3191" s="7">
        <v>367</v>
      </c>
      <c r="E3191" s="6" t="s">
        <v>1000</v>
      </c>
      <c r="H3191" s="6">
        <f>IF('Раздел 2.1.2.3'!X52&gt;='Раздел 2.1.2.3'!X53,0,1)</f>
        <v>0</v>
      </c>
    </row>
    <row r="3192" spans="1:8" x14ac:dyDescent="0.2">
      <c r="A3192" s="6">
        <f t="shared" si="43"/>
        <v>609562</v>
      </c>
      <c r="B3192" s="6">
        <v>10</v>
      </c>
      <c r="C3192" s="112">
        <v>9</v>
      </c>
      <c r="D3192" s="7">
        <v>368</v>
      </c>
      <c r="E3192" s="6" t="s">
        <v>254</v>
      </c>
      <c r="H3192" s="6">
        <f>IF('Раздел 2.1.2.3'!Y52&gt;='Раздел 2.1.2.3'!Y53,0,1)</f>
        <v>0</v>
      </c>
    </row>
    <row r="3193" spans="1:8" x14ac:dyDescent="0.2">
      <c r="A3193" s="6">
        <f t="shared" si="43"/>
        <v>609562</v>
      </c>
      <c r="B3193" s="6">
        <v>10</v>
      </c>
      <c r="C3193" s="112">
        <v>9</v>
      </c>
      <c r="D3193" s="7">
        <v>369</v>
      </c>
      <c r="E3193" s="6" t="s">
        <v>255</v>
      </c>
      <c r="H3193" s="6">
        <f>IF('Раздел 2.1.2.3'!Z52&gt;='Раздел 2.1.2.3'!Z53,0,1)</f>
        <v>0</v>
      </c>
    </row>
    <row r="3194" spans="1:8" x14ac:dyDescent="0.2">
      <c r="A3194" s="6">
        <f t="shared" si="43"/>
        <v>609562</v>
      </c>
      <c r="B3194" s="6">
        <v>10</v>
      </c>
      <c r="C3194" s="112">
        <v>9</v>
      </c>
      <c r="D3194" s="7">
        <v>370</v>
      </c>
      <c r="E3194" s="6" t="s">
        <v>256</v>
      </c>
      <c r="H3194" s="6">
        <f>IF('Раздел 2.1.2.3'!AA52&gt;='Раздел 2.1.2.3'!AA53,0,1)</f>
        <v>0</v>
      </c>
    </row>
    <row r="3195" spans="1:8" x14ac:dyDescent="0.2">
      <c r="A3195" s="6">
        <f t="shared" si="43"/>
        <v>609562</v>
      </c>
      <c r="B3195" s="6">
        <v>10</v>
      </c>
      <c r="C3195" s="112">
        <v>9</v>
      </c>
      <c r="D3195" s="7">
        <v>371</v>
      </c>
      <c r="E3195" s="6" t="s">
        <v>257</v>
      </c>
      <c r="H3195" s="6">
        <f>IF('Раздел 2.1.2.3'!AB52&gt;='Раздел 2.1.2.3'!AB53,0,1)</f>
        <v>0</v>
      </c>
    </row>
    <row r="3196" spans="1:8" x14ac:dyDescent="0.2">
      <c r="A3196" s="6">
        <f t="shared" si="43"/>
        <v>609562</v>
      </c>
      <c r="B3196" s="6">
        <v>10</v>
      </c>
      <c r="C3196" s="112">
        <v>9</v>
      </c>
      <c r="D3196" s="7">
        <v>372</v>
      </c>
      <c r="E3196" s="6" t="s">
        <v>258</v>
      </c>
      <c r="H3196" s="6">
        <f>IF('Раздел 2.1.2.3'!AC52&gt;='Раздел 2.1.2.3'!AC53,0,1)</f>
        <v>0</v>
      </c>
    </row>
    <row r="3197" spans="1:8" x14ac:dyDescent="0.2">
      <c r="A3197" s="6">
        <f t="shared" si="43"/>
        <v>609562</v>
      </c>
      <c r="B3197" s="6">
        <v>10</v>
      </c>
      <c r="C3197" s="112">
        <v>9</v>
      </c>
      <c r="D3197" s="7">
        <v>373</v>
      </c>
      <c r="E3197" s="6" t="s">
        <v>259</v>
      </c>
      <c r="H3197" s="6">
        <f>IF('Раздел 2.1.2.3'!AD52&gt;='Раздел 2.1.2.3'!AD53,0,1)</f>
        <v>0</v>
      </c>
    </row>
    <row r="3198" spans="1:8" x14ac:dyDescent="0.2">
      <c r="A3198" s="6">
        <f t="shared" si="43"/>
        <v>609562</v>
      </c>
      <c r="B3198" s="6">
        <v>10</v>
      </c>
      <c r="C3198" s="112">
        <v>9</v>
      </c>
      <c r="D3198" s="7">
        <v>374</v>
      </c>
      <c r="E3198" s="6" t="s">
        <v>260</v>
      </c>
      <c r="H3198" s="6">
        <f>IF('Раздел 2.1.2.3'!AE52&gt;='Раздел 2.1.2.3'!AE53,0,1)</f>
        <v>0</v>
      </c>
    </row>
    <row r="3199" spans="1:8" x14ac:dyDescent="0.2">
      <c r="A3199" s="6">
        <f t="shared" si="43"/>
        <v>609562</v>
      </c>
      <c r="B3199" s="6">
        <v>10</v>
      </c>
      <c r="C3199" s="112">
        <v>9</v>
      </c>
      <c r="D3199" s="7">
        <v>375</v>
      </c>
      <c r="E3199" s="6" t="s">
        <v>261</v>
      </c>
      <c r="H3199" s="6">
        <f>IF('Раздел 2.1.2.3'!AF52&gt;='Раздел 2.1.2.3'!AF53,0,1)</f>
        <v>0</v>
      </c>
    </row>
    <row r="3200" spans="1:8" x14ac:dyDescent="0.2">
      <c r="A3200" s="6">
        <f t="shared" si="43"/>
        <v>609562</v>
      </c>
      <c r="B3200" s="6">
        <v>10</v>
      </c>
      <c r="C3200" s="112">
        <v>9</v>
      </c>
      <c r="D3200" s="7">
        <v>376</v>
      </c>
      <c r="E3200" s="6" t="s">
        <v>262</v>
      </c>
      <c r="H3200" s="6">
        <f>IF('Раздел 2.1.2.3'!AG52&gt;='Раздел 2.1.2.3'!AG53,0,1)</f>
        <v>0</v>
      </c>
    </row>
    <row r="3201" spans="1:8" x14ac:dyDescent="0.2">
      <c r="A3201" s="6">
        <f t="shared" si="43"/>
        <v>609562</v>
      </c>
      <c r="B3201" s="6">
        <v>10</v>
      </c>
      <c r="C3201" s="112">
        <v>9</v>
      </c>
      <c r="D3201" s="7">
        <v>377</v>
      </c>
      <c r="E3201" s="6" t="s">
        <v>263</v>
      </c>
      <c r="H3201" s="6">
        <f>IF('Раздел 2.1.2.3'!AH52&gt;='Раздел 2.1.2.3'!AH53,0,1)</f>
        <v>0</v>
      </c>
    </row>
    <row r="3202" spans="1:8" x14ac:dyDescent="0.2">
      <c r="A3202" s="6">
        <f t="shared" si="43"/>
        <v>609562</v>
      </c>
      <c r="B3202" s="6">
        <v>10</v>
      </c>
      <c r="C3202" s="112">
        <v>9</v>
      </c>
      <c r="D3202" s="7">
        <v>378</v>
      </c>
      <c r="E3202" s="6" t="s">
        <v>264</v>
      </c>
      <c r="H3202" s="6">
        <f>IF('Раздел 2.1.2.3'!AI52&gt;='Раздел 2.1.2.3'!AI53,0,1)</f>
        <v>0</v>
      </c>
    </row>
    <row r="3203" spans="1:8" x14ac:dyDescent="0.2">
      <c r="A3203" s="6">
        <f t="shared" ref="A3203:A3271" si="44">P_3</f>
        <v>609562</v>
      </c>
      <c r="B3203" s="6">
        <v>10</v>
      </c>
      <c r="C3203" s="112">
        <v>9</v>
      </c>
      <c r="D3203" s="7">
        <v>379</v>
      </c>
      <c r="E3203" s="6" t="s">
        <v>265</v>
      </c>
      <c r="H3203" s="6">
        <f>IF('Раздел 2.1.2.3'!AJ52&gt;='Раздел 2.1.2.3'!AJ53,0,1)</f>
        <v>0</v>
      </c>
    </row>
    <row r="3204" spans="1:8" x14ac:dyDescent="0.2">
      <c r="A3204" s="6">
        <f t="shared" si="44"/>
        <v>609562</v>
      </c>
      <c r="B3204" s="6">
        <v>10</v>
      </c>
      <c r="C3204" s="112">
        <v>9</v>
      </c>
      <c r="D3204" s="7">
        <v>380</v>
      </c>
      <c r="E3204" s="6" t="s">
        <v>266</v>
      </c>
      <c r="H3204" s="6">
        <f>IF('Раздел 2.1.2.3'!AK52&gt;='Раздел 2.1.2.3'!AK53,0,1)</f>
        <v>0</v>
      </c>
    </row>
    <row r="3205" spans="1:8" x14ac:dyDescent="0.2">
      <c r="A3205" s="6">
        <f t="shared" si="44"/>
        <v>609562</v>
      </c>
      <c r="B3205" s="6">
        <v>10</v>
      </c>
      <c r="C3205" s="112">
        <v>9</v>
      </c>
      <c r="D3205" s="7">
        <v>381</v>
      </c>
      <c r="E3205" s="6" t="s">
        <v>267</v>
      </c>
      <c r="H3205" s="6">
        <f>IF('Раздел 2.1.2.3'!AL52&gt;='Раздел 2.1.2.3'!AL53,0,1)</f>
        <v>0</v>
      </c>
    </row>
    <row r="3206" spans="1:8" x14ac:dyDescent="0.2">
      <c r="A3206" s="6">
        <f t="shared" si="44"/>
        <v>609562</v>
      </c>
      <c r="B3206" s="6">
        <v>10</v>
      </c>
      <c r="C3206" s="112">
        <v>9</v>
      </c>
      <c r="D3206" s="7">
        <v>382</v>
      </c>
      <c r="E3206" s="6" t="s">
        <v>268</v>
      </c>
      <c r="H3206" s="6">
        <f>IF('Раздел 2.1.2.3'!AM52&gt;='Раздел 2.1.2.3'!AM53,0,1)</f>
        <v>0</v>
      </c>
    </row>
    <row r="3207" spans="1:8" x14ac:dyDescent="0.2">
      <c r="A3207" s="6">
        <f t="shared" si="44"/>
        <v>609562</v>
      </c>
      <c r="B3207" s="6">
        <v>10</v>
      </c>
      <c r="C3207" s="112">
        <v>9</v>
      </c>
      <c r="D3207" s="7">
        <v>383</v>
      </c>
      <c r="E3207" s="6" t="s">
        <v>1010</v>
      </c>
      <c r="H3207" s="6">
        <f>IF('Раздел 2.1.2.3'!AN52&gt;='Раздел 2.1.2.3'!AN53,0,1)</f>
        <v>0</v>
      </c>
    </row>
    <row r="3208" spans="1:8" x14ac:dyDescent="0.2">
      <c r="A3208" s="6">
        <f t="shared" si="44"/>
        <v>609562</v>
      </c>
      <c r="B3208" s="6">
        <v>10</v>
      </c>
      <c r="C3208" s="112">
        <v>9</v>
      </c>
      <c r="D3208" s="7">
        <v>384</v>
      </c>
      <c r="E3208" s="6" t="s">
        <v>1011</v>
      </c>
      <c r="H3208" s="6">
        <f>IF('Раздел 2.1.2.3'!AO52&gt;='Раздел 2.1.2.3'!AO53,0,1)</f>
        <v>0</v>
      </c>
    </row>
    <row r="3209" spans="1:8" x14ac:dyDescent="0.2">
      <c r="A3209" s="6">
        <f t="shared" si="44"/>
        <v>609562</v>
      </c>
      <c r="B3209" s="6">
        <v>10</v>
      </c>
      <c r="C3209" s="112">
        <v>9</v>
      </c>
      <c r="D3209" s="7">
        <v>385</v>
      </c>
      <c r="E3209" s="6" t="s">
        <v>1012</v>
      </c>
      <c r="H3209" s="6">
        <f>IF('Раздел 2.1.2.3'!AP52&gt;='Раздел 2.1.2.3'!AP53,0,1)</f>
        <v>0</v>
      </c>
    </row>
    <row r="3210" spans="1:8" x14ac:dyDescent="0.2">
      <c r="A3210" s="6">
        <f t="shared" si="44"/>
        <v>609562</v>
      </c>
      <c r="B3210" s="6">
        <v>10</v>
      </c>
      <c r="C3210" s="112">
        <v>9</v>
      </c>
      <c r="D3210" s="7">
        <v>386</v>
      </c>
      <c r="E3210" s="6" t="s">
        <v>1013</v>
      </c>
      <c r="H3210" s="6">
        <f>IF('Раздел 2.1.2.3'!AQ52&gt;='Раздел 2.1.2.3'!AQ53,0,1)</f>
        <v>0</v>
      </c>
    </row>
    <row r="3211" spans="1:8" x14ac:dyDescent="0.2">
      <c r="A3211" s="6">
        <f t="shared" si="44"/>
        <v>609562</v>
      </c>
      <c r="B3211" s="6">
        <v>10</v>
      </c>
      <c r="C3211" s="112">
        <v>9</v>
      </c>
      <c r="D3211" s="7">
        <v>387</v>
      </c>
      <c r="E3211" s="6" t="s">
        <v>1014</v>
      </c>
      <c r="H3211" s="6">
        <f>IF('Раздел 2.1.2.3'!AR52&gt;='Раздел 2.1.2.3'!AR53,0,1)</f>
        <v>0</v>
      </c>
    </row>
    <row r="3212" spans="1:8" x14ac:dyDescent="0.2">
      <c r="A3212" s="6">
        <f t="shared" si="44"/>
        <v>609562</v>
      </c>
      <c r="B3212" s="6">
        <v>10</v>
      </c>
      <c r="C3212" s="112">
        <v>9</v>
      </c>
      <c r="D3212" s="7">
        <v>388</v>
      </c>
      <c r="E3212" s="6" t="s">
        <v>1015</v>
      </c>
      <c r="H3212" s="6">
        <f>IF('Раздел 2.1.2.3'!AS52&gt;='Раздел 2.1.2.3'!AS53,0,1)</f>
        <v>0</v>
      </c>
    </row>
    <row r="3213" spans="1:8" x14ac:dyDescent="0.2">
      <c r="A3213" s="6">
        <f t="shared" si="44"/>
        <v>609562</v>
      </c>
      <c r="B3213" s="6">
        <v>10</v>
      </c>
      <c r="C3213" s="112">
        <v>9</v>
      </c>
      <c r="D3213" s="7">
        <v>389</v>
      </c>
      <c r="E3213" s="6" t="s">
        <v>1016</v>
      </c>
      <c r="H3213" s="6">
        <f>IF('Раздел 2.1.2.3'!AT52&gt;='Раздел 2.1.2.3'!AT53,0,1)</f>
        <v>0</v>
      </c>
    </row>
    <row r="3214" spans="1:8" x14ac:dyDescent="0.2">
      <c r="A3214" s="6">
        <f t="shared" si="44"/>
        <v>609562</v>
      </c>
      <c r="B3214" s="6">
        <v>10</v>
      </c>
      <c r="C3214" s="112">
        <v>9</v>
      </c>
      <c r="D3214" s="7">
        <v>390</v>
      </c>
      <c r="E3214" s="6" t="s">
        <v>1017</v>
      </c>
      <c r="H3214" s="6">
        <f>IF('Раздел 2.1.2.3'!AU52&gt;='Раздел 2.1.2.3'!AU53,0,1)</f>
        <v>0</v>
      </c>
    </row>
    <row r="3215" spans="1:8" x14ac:dyDescent="0.2">
      <c r="A3215" s="6">
        <f t="shared" si="44"/>
        <v>609562</v>
      </c>
      <c r="B3215" s="6">
        <v>10</v>
      </c>
      <c r="C3215" s="112">
        <v>9</v>
      </c>
      <c r="D3215" s="7">
        <v>391</v>
      </c>
      <c r="E3215" s="6" t="s">
        <v>1018</v>
      </c>
      <c r="H3215" s="6">
        <f>IF('Раздел 2.1.2.3'!AV52&gt;='Раздел 2.1.2.3'!AV53,0,1)</f>
        <v>0</v>
      </c>
    </row>
    <row r="3216" spans="1:8" x14ac:dyDescent="0.2">
      <c r="A3216" s="6">
        <f t="shared" si="44"/>
        <v>609562</v>
      </c>
      <c r="B3216" s="6">
        <v>10</v>
      </c>
      <c r="C3216" s="112">
        <v>9</v>
      </c>
      <c r="D3216" s="7">
        <v>392</v>
      </c>
      <c r="E3216" s="6" t="s">
        <v>1019</v>
      </c>
      <c r="H3216" s="6">
        <f>IF('Раздел 2.1.2.3'!AW52&gt;='Раздел 2.1.2.3'!AW53,0,1)</f>
        <v>0</v>
      </c>
    </row>
    <row r="3217" spans="1:8" x14ac:dyDescent="0.2">
      <c r="A3217" s="6">
        <f t="shared" si="44"/>
        <v>609562</v>
      </c>
      <c r="B3217" s="6">
        <v>10</v>
      </c>
      <c r="C3217" s="112">
        <v>9</v>
      </c>
      <c r="D3217" s="7">
        <v>393</v>
      </c>
      <c r="E3217" s="6" t="s">
        <v>1020</v>
      </c>
      <c r="H3217" s="6">
        <f>IF('Раздел 2.1.2.3'!AX52&gt;='Раздел 2.1.2.3'!AX53,0,1)</f>
        <v>0</v>
      </c>
    </row>
    <row r="3218" spans="1:8" x14ac:dyDescent="0.2">
      <c r="A3218" s="6">
        <f t="shared" si="44"/>
        <v>609562</v>
      </c>
      <c r="B3218" s="6">
        <v>10</v>
      </c>
      <c r="C3218" s="112">
        <v>9</v>
      </c>
      <c r="D3218" s="7">
        <v>394</v>
      </c>
      <c r="E3218" s="6" t="s">
        <v>1021</v>
      </c>
      <c r="H3218" s="6">
        <f>IF('Раздел 2.1.2.3'!AY52&gt;='Раздел 2.1.2.3'!AY53,0,1)</f>
        <v>0</v>
      </c>
    </row>
    <row r="3219" spans="1:8" x14ac:dyDescent="0.2">
      <c r="A3219" s="6">
        <f t="shared" si="44"/>
        <v>609562</v>
      </c>
      <c r="B3219" s="6">
        <v>10</v>
      </c>
      <c r="C3219" s="112">
        <v>9</v>
      </c>
      <c r="D3219" s="7">
        <v>395</v>
      </c>
      <c r="E3219" s="6" t="s">
        <v>1022</v>
      </c>
      <c r="H3219" s="6">
        <f>IF('Раздел 2.1.2.3'!AZ52&gt;='Раздел 2.1.2.3'!AZ53,0,1)</f>
        <v>0</v>
      </c>
    </row>
    <row r="3220" spans="1:8" x14ac:dyDescent="0.2">
      <c r="A3220" s="6">
        <f t="shared" si="44"/>
        <v>609562</v>
      </c>
      <c r="B3220" s="6">
        <v>10</v>
      </c>
      <c r="C3220" s="112">
        <v>9</v>
      </c>
      <c r="D3220" s="7">
        <v>396</v>
      </c>
      <c r="E3220" s="6" t="s">
        <v>1023</v>
      </c>
      <c r="H3220" s="6">
        <f>IF('Раздел 2.1.2.3'!BA52&gt;='Раздел 2.1.2.3'!BA53,0,1)</f>
        <v>0</v>
      </c>
    </row>
    <row r="3221" spans="1:8" x14ac:dyDescent="0.2">
      <c r="A3221" s="6">
        <f t="shared" si="44"/>
        <v>609562</v>
      </c>
      <c r="B3221" s="6">
        <v>10</v>
      </c>
      <c r="C3221" s="112">
        <v>9</v>
      </c>
      <c r="D3221" s="7">
        <v>397</v>
      </c>
      <c r="E3221" s="6" t="s">
        <v>1024</v>
      </c>
      <c r="H3221" s="6">
        <f>IF('Раздел 2.1.2.3'!BB52&gt;='Раздел 2.1.2.3'!BB53,0,1)</f>
        <v>0</v>
      </c>
    </row>
    <row r="3222" spans="1:8" x14ac:dyDescent="0.2">
      <c r="A3222" s="6">
        <f t="shared" si="44"/>
        <v>609562</v>
      </c>
      <c r="B3222" s="6">
        <v>10</v>
      </c>
      <c r="C3222" s="112">
        <v>9</v>
      </c>
      <c r="D3222" s="7">
        <v>398</v>
      </c>
      <c r="E3222" s="6" t="s">
        <v>1025</v>
      </c>
      <c r="H3222" s="6">
        <f>IF('Раздел 2.1.2.3'!BC52&gt;='Раздел 2.1.2.3'!BC53,0,1)</f>
        <v>0</v>
      </c>
    </row>
    <row r="3223" spans="1:8" x14ac:dyDescent="0.2">
      <c r="A3223" s="6">
        <f t="shared" si="44"/>
        <v>609562</v>
      </c>
      <c r="B3223" s="6">
        <v>10</v>
      </c>
      <c r="C3223" s="112">
        <v>9</v>
      </c>
      <c r="D3223" s="7">
        <v>399</v>
      </c>
      <c r="E3223" s="6" t="s">
        <v>1026</v>
      </c>
      <c r="H3223" s="6">
        <f>IF('Раздел 2.1.2.3'!BD52&gt;='Раздел 2.1.2.3'!BD53,0,1)</f>
        <v>0</v>
      </c>
    </row>
    <row r="3224" spans="1:8" x14ac:dyDescent="0.2">
      <c r="A3224" s="6">
        <f t="shared" si="44"/>
        <v>609562</v>
      </c>
      <c r="B3224" s="6">
        <v>10</v>
      </c>
      <c r="C3224" s="112">
        <v>9</v>
      </c>
      <c r="D3224" s="7">
        <v>400</v>
      </c>
      <c r="E3224" s="6" t="s">
        <v>1027</v>
      </c>
      <c r="H3224" s="6">
        <f>IF('Раздел 2.1.2.3'!BE52&gt;='Раздел 2.1.2.3'!BE53,0,1)</f>
        <v>0</v>
      </c>
    </row>
    <row r="3225" spans="1:8" x14ac:dyDescent="0.2">
      <c r="A3225" s="6">
        <f t="shared" si="44"/>
        <v>609562</v>
      </c>
      <c r="B3225" s="6">
        <v>10</v>
      </c>
      <c r="C3225" s="112">
        <v>9</v>
      </c>
      <c r="D3225" s="7">
        <v>401</v>
      </c>
      <c r="E3225" s="6" t="s">
        <v>1770</v>
      </c>
      <c r="F3225" s="7"/>
      <c r="G3225" s="7"/>
      <c r="H3225" s="7">
        <f>IF('Раздел 2.1.2.3'!BF52&gt;='Раздел 2.1.2.3'!BF53,0,1)</f>
        <v>0</v>
      </c>
    </row>
    <row r="3226" spans="1:8" x14ac:dyDescent="0.2">
      <c r="A3226" s="6">
        <f t="shared" si="44"/>
        <v>609562</v>
      </c>
      <c r="B3226" s="6">
        <v>10</v>
      </c>
      <c r="C3226" s="112">
        <v>9</v>
      </c>
      <c r="D3226" s="7">
        <v>402</v>
      </c>
      <c r="E3226" s="7" t="s">
        <v>1771</v>
      </c>
      <c r="F3226" s="7"/>
      <c r="G3226" s="7"/>
      <c r="H3226" s="7">
        <f>IF('Раздел 2.1.2.3'!BG52&gt;='Раздел 2.1.2.3'!BG53,0,1)</f>
        <v>0</v>
      </c>
    </row>
    <row r="3227" spans="1:8" x14ac:dyDescent="0.2">
      <c r="A3227" s="6">
        <f t="shared" si="44"/>
        <v>609562</v>
      </c>
      <c r="B3227" s="6">
        <v>10</v>
      </c>
      <c r="C3227" s="112">
        <v>9</v>
      </c>
      <c r="D3227" s="7">
        <v>403</v>
      </c>
      <c r="E3227" s="7" t="s">
        <v>1772</v>
      </c>
      <c r="F3227" s="7"/>
      <c r="G3227" s="7"/>
      <c r="H3227" s="7">
        <f>IF('Раздел 2.1.2.3'!BH52&gt;='Раздел 2.1.2.3'!BH53,0,1)</f>
        <v>0</v>
      </c>
    </row>
    <row r="3228" spans="1:8" x14ac:dyDescent="0.2">
      <c r="A3228" s="6">
        <f t="shared" si="44"/>
        <v>609562</v>
      </c>
      <c r="B3228" s="6">
        <v>10</v>
      </c>
      <c r="C3228" s="112">
        <v>9</v>
      </c>
      <c r="D3228" s="7">
        <v>404</v>
      </c>
      <c r="E3228" s="7" t="s">
        <v>449</v>
      </c>
      <c r="F3228" s="7"/>
      <c r="G3228" s="7"/>
      <c r="H3228" s="7">
        <f>IF('Раздел 2.1.2.3'!BI52&gt;='Раздел 2.1.2.3'!BI53,0,1)</f>
        <v>0</v>
      </c>
    </row>
    <row r="3229" spans="1:8" x14ac:dyDescent="0.2">
      <c r="A3229" s="6">
        <f t="shared" si="44"/>
        <v>609562</v>
      </c>
      <c r="B3229" s="6">
        <v>10</v>
      </c>
      <c r="C3229" s="112">
        <v>9</v>
      </c>
      <c r="D3229" s="7">
        <v>405</v>
      </c>
      <c r="E3229" s="7" t="s">
        <v>450</v>
      </c>
      <c r="F3229" s="7"/>
      <c r="G3229" s="7"/>
      <c r="H3229" s="7">
        <f>IF('Раздел 2.1.2.3'!BJ52&gt;='Раздел 2.1.2.3'!BJ53,0,1)</f>
        <v>0</v>
      </c>
    </row>
    <row r="3230" spans="1:8" x14ac:dyDescent="0.2">
      <c r="A3230" s="6">
        <f t="shared" si="44"/>
        <v>609562</v>
      </c>
      <c r="B3230" s="6">
        <v>10</v>
      </c>
      <c r="C3230" s="112">
        <v>9</v>
      </c>
      <c r="D3230" s="7">
        <v>406</v>
      </c>
      <c r="E3230" s="7" t="s">
        <v>451</v>
      </c>
      <c r="F3230" s="7"/>
      <c r="G3230" s="7"/>
      <c r="H3230" s="7">
        <f>IF('Раздел 2.1.2.3'!BK52&gt;='Раздел 2.1.2.3'!BK53,0,1)</f>
        <v>0</v>
      </c>
    </row>
    <row r="3231" spans="1:8" x14ac:dyDescent="0.2">
      <c r="A3231" s="6">
        <f t="shared" si="44"/>
        <v>609562</v>
      </c>
      <c r="B3231" s="6">
        <v>10</v>
      </c>
      <c r="C3231" s="112">
        <v>9</v>
      </c>
      <c r="D3231" s="7">
        <v>407</v>
      </c>
      <c r="E3231" s="7" t="s">
        <v>452</v>
      </c>
      <c r="F3231" s="7"/>
      <c r="G3231" s="7"/>
      <c r="H3231" s="7">
        <f>IF('Раздел 2.1.2.3'!BL52&gt;='Раздел 2.1.2.3'!BL53,0,1)</f>
        <v>0</v>
      </c>
    </row>
    <row r="3232" spans="1:8" x14ac:dyDescent="0.2">
      <c r="A3232" s="6">
        <f t="shared" si="44"/>
        <v>609562</v>
      </c>
      <c r="B3232" s="6">
        <v>10</v>
      </c>
      <c r="C3232" s="113">
        <v>9</v>
      </c>
      <c r="D3232" s="7">
        <v>408</v>
      </c>
      <c r="E3232" s="109" t="s">
        <v>453</v>
      </c>
      <c r="F3232" s="109"/>
      <c r="G3232" s="109"/>
      <c r="H3232" s="109">
        <f>IF('Раздел 2.1.2.3'!BM52&gt;='Раздел 2.1.2.3'!BM53,0,1)</f>
        <v>0</v>
      </c>
    </row>
    <row r="3233" spans="1:8" x14ac:dyDescent="0.2">
      <c r="A3233" s="6">
        <f t="shared" si="44"/>
        <v>609562</v>
      </c>
      <c r="B3233" s="6">
        <v>10</v>
      </c>
      <c r="C3233" s="112">
        <v>10</v>
      </c>
      <c r="D3233" s="7">
        <v>409</v>
      </c>
      <c r="E3233" s="112" t="s">
        <v>11104</v>
      </c>
      <c r="H3233" s="6">
        <f>IF('Раздел 2.1.2.3'!P44&gt;='Раздел 2.1.2.3'!P50,0,1)</f>
        <v>0</v>
      </c>
    </row>
    <row r="3234" spans="1:8" x14ac:dyDescent="0.2">
      <c r="A3234" s="6">
        <f t="shared" si="44"/>
        <v>609562</v>
      </c>
      <c r="B3234" s="6">
        <v>10</v>
      </c>
      <c r="C3234" s="112">
        <v>10</v>
      </c>
      <c r="D3234" s="7">
        <v>410</v>
      </c>
      <c r="E3234" s="6" t="s">
        <v>1773</v>
      </c>
      <c r="H3234" s="6">
        <f>IF('Раздел 2.1.2.3'!Q44&gt;='Раздел 2.1.2.3'!Q50,0,1)</f>
        <v>0</v>
      </c>
    </row>
    <row r="3235" spans="1:8" x14ac:dyDescent="0.2">
      <c r="A3235" s="6">
        <f t="shared" si="44"/>
        <v>609562</v>
      </c>
      <c r="B3235" s="6">
        <v>10</v>
      </c>
      <c r="C3235" s="112">
        <v>10</v>
      </c>
      <c r="D3235" s="7">
        <v>411</v>
      </c>
      <c r="E3235" s="6" t="s">
        <v>1774</v>
      </c>
      <c r="H3235" s="6">
        <f>IF('Раздел 2.1.2.3'!R44&gt;='Раздел 2.1.2.3'!R50,0,1)</f>
        <v>0</v>
      </c>
    </row>
    <row r="3236" spans="1:8" x14ac:dyDescent="0.2">
      <c r="A3236" s="6">
        <f t="shared" si="44"/>
        <v>609562</v>
      </c>
      <c r="B3236" s="6">
        <v>10</v>
      </c>
      <c r="C3236" s="112">
        <v>10</v>
      </c>
      <c r="D3236" s="7">
        <v>412</v>
      </c>
      <c r="E3236" s="6" t="s">
        <v>1775</v>
      </c>
      <c r="H3236" s="6">
        <f>IF('Раздел 2.1.2.3'!S44&gt;='Раздел 2.1.2.3'!S50,0,1)</f>
        <v>0</v>
      </c>
    </row>
    <row r="3237" spans="1:8" x14ac:dyDescent="0.2">
      <c r="A3237" s="6">
        <f t="shared" si="44"/>
        <v>609562</v>
      </c>
      <c r="B3237" s="6">
        <v>10</v>
      </c>
      <c r="C3237" s="112">
        <v>10</v>
      </c>
      <c r="D3237" s="7">
        <v>413</v>
      </c>
      <c r="E3237" s="6" t="s">
        <v>1776</v>
      </c>
      <c r="H3237" s="6">
        <f>IF('Раздел 2.1.2.3'!T44&gt;='Раздел 2.1.2.3'!T50,0,1)</f>
        <v>0</v>
      </c>
    </row>
    <row r="3238" spans="1:8" x14ac:dyDescent="0.2">
      <c r="A3238" s="6">
        <f t="shared" si="44"/>
        <v>609562</v>
      </c>
      <c r="B3238" s="6">
        <v>10</v>
      </c>
      <c r="C3238" s="112">
        <v>10</v>
      </c>
      <c r="D3238" s="7">
        <v>414</v>
      </c>
      <c r="E3238" s="6" t="s">
        <v>1777</v>
      </c>
      <c r="H3238" s="6">
        <f>IF('Раздел 2.1.2.3'!U44&gt;='Раздел 2.1.2.3'!U50,0,1)</f>
        <v>0</v>
      </c>
    </row>
    <row r="3239" spans="1:8" x14ac:dyDescent="0.2">
      <c r="A3239" s="6">
        <f t="shared" si="44"/>
        <v>609562</v>
      </c>
      <c r="B3239" s="6">
        <v>10</v>
      </c>
      <c r="C3239" s="112">
        <v>10</v>
      </c>
      <c r="D3239" s="7">
        <v>415</v>
      </c>
      <c r="E3239" s="6" t="s">
        <v>1778</v>
      </c>
      <c r="H3239" s="6">
        <f>IF('Раздел 2.1.2.3'!V44&gt;='Раздел 2.1.2.3'!V50,0,1)</f>
        <v>0</v>
      </c>
    </row>
    <row r="3240" spans="1:8" x14ac:dyDescent="0.2">
      <c r="A3240" s="6">
        <f t="shared" si="44"/>
        <v>609562</v>
      </c>
      <c r="B3240" s="6">
        <v>10</v>
      </c>
      <c r="C3240" s="112">
        <v>10</v>
      </c>
      <c r="D3240" s="7">
        <v>416</v>
      </c>
      <c r="E3240" s="6" t="s">
        <v>2529</v>
      </c>
      <c r="H3240" s="6">
        <f>IF('Раздел 2.1.2.3'!W44&gt;='Раздел 2.1.2.3'!W50,0,1)</f>
        <v>0</v>
      </c>
    </row>
    <row r="3241" spans="1:8" x14ac:dyDescent="0.2">
      <c r="A3241" s="6">
        <f t="shared" si="44"/>
        <v>609562</v>
      </c>
      <c r="B3241" s="6">
        <v>10</v>
      </c>
      <c r="C3241" s="112">
        <v>10</v>
      </c>
      <c r="D3241" s="7">
        <v>417</v>
      </c>
      <c r="E3241" s="6" t="s">
        <v>3338</v>
      </c>
      <c r="H3241" s="6">
        <f>IF('Раздел 2.1.2.3'!X44&gt;='Раздел 2.1.2.3'!X50,0,1)</f>
        <v>0</v>
      </c>
    </row>
    <row r="3242" spans="1:8" x14ac:dyDescent="0.2">
      <c r="A3242" s="6">
        <f t="shared" si="44"/>
        <v>609562</v>
      </c>
      <c r="B3242" s="6">
        <v>10</v>
      </c>
      <c r="C3242" s="112">
        <v>10</v>
      </c>
      <c r="D3242" s="7">
        <v>418</v>
      </c>
      <c r="E3242" s="6" t="s">
        <v>3339</v>
      </c>
      <c r="H3242" s="6">
        <f>IF('Раздел 2.1.2.3'!Y44&gt;='Раздел 2.1.2.3'!Y50,0,1)</f>
        <v>0</v>
      </c>
    </row>
    <row r="3243" spans="1:8" x14ac:dyDescent="0.2">
      <c r="A3243" s="6">
        <f t="shared" si="44"/>
        <v>609562</v>
      </c>
      <c r="B3243" s="6">
        <v>10</v>
      </c>
      <c r="C3243" s="112">
        <v>10</v>
      </c>
      <c r="D3243" s="7">
        <v>419</v>
      </c>
      <c r="E3243" s="6" t="s">
        <v>3340</v>
      </c>
      <c r="H3243" s="6">
        <f>IF('Раздел 2.1.2.3'!Z44&gt;='Раздел 2.1.2.3'!Z50,0,1)</f>
        <v>0</v>
      </c>
    </row>
    <row r="3244" spans="1:8" x14ac:dyDescent="0.2">
      <c r="A3244" s="6">
        <f t="shared" si="44"/>
        <v>609562</v>
      </c>
      <c r="B3244" s="6">
        <v>10</v>
      </c>
      <c r="C3244" s="112">
        <v>10</v>
      </c>
      <c r="D3244" s="7">
        <v>420</v>
      </c>
      <c r="E3244" s="6" t="s">
        <v>3341</v>
      </c>
      <c r="H3244" s="6">
        <f>IF('Раздел 2.1.2.3'!AA44&gt;='Раздел 2.1.2.3'!AA50,0,1)</f>
        <v>0</v>
      </c>
    </row>
    <row r="3245" spans="1:8" x14ac:dyDescent="0.2">
      <c r="A3245" s="6">
        <f t="shared" si="44"/>
        <v>609562</v>
      </c>
      <c r="B3245" s="6">
        <v>10</v>
      </c>
      <c r="C3245" s="112">
        <v>10</v>
      </c>
      <c r="D3245" s="7">
        <v>421</v>
      </c>
      <c r="E3245" s="6" t="s">
        <v>3342</v>
      </c>
      <c r="H3245" s="6">
        <f>IF('Раздел 2.1.2.3'!AB44&gt;='Раздел 2.1.2.3'!AB50,0,1)</f>
        <v>0</v>
      </c>
    </row>
    <row r="3246" spans="1:8" x14ac:dyDescent="0.2">
      <c r="A3246" s="6">
        <f t="shared" si="44"/>
        <v>609562</v>
      </c>
      <c r="B3246" s="6">
        <v>10</v>
      </c>
      <c r="C3246" s="112">
        <v>10</v>
      </c>
      <c r="D3246" s="7">
        <v>422</v>
      </c>
      <c r="E3246" s="6" t="s">
        <v>3343</v>
      </c>
      <c r="H3246" s="6">
        <f>IF('Раздел 2.1.2.3'!AC44&gt;='Раздел 2.1.2.3'!AC50,0,1)</f>
        <v>0</v>
      </c>
    </row>
    <row r="3247" spans="1:8" x14ac:dyDescent="0.2">
      <c r="A3247" s="6">
        <f t="shared" si="44"/>
        <v>609562</v>
      </c>
      <c r="B3247" s="6">
        <v>10</v>
      </c>
      <c r="C3247" s="112">
        <v>10</v>
      </c>
      <c r="D3247" s="7">
        <v>423</v>
      </c>
      <c r="E3247" s="6" t="s">
        <v>3344</v>
      </c>
      <c r="H3247" s="6">
        <f>IF('Раздел 2.1.2.3'!AD44&gt;='Раздел 2.1.2.3'!AD50,0,1)</f>
        <v>0</v>
      </c>
    </row>
    <row r="3248" spans="1:8" x14ac:dyDescent="0.2">
      <c r="A3248" s="6">
        <f t="shared" si="44"/>
        <v>609562</v>
      </c>
      <c r="B3248" s="6">
        <v>10</v>
      </c>
      <c r="C3248" s="112">
        <v>10</v>
      </c>
      <c r="D3248" s="7">
        <v>424</v>
      </c>
      <c r="E3248" s="6" t="s">
        <v>3345</v>
      </c>
      <c r="H3248" s="6">
        <f>IF('Раздел 2.1.2.3'!AE44&gt;='Раздел 2.1.2.3'!AE50,0,1)</f>
        <v>0</v>
      </c>
    </row>
    <row r="3249" spans="1:8" x14ac:dyDescent="0.2">
      <c r="A3249" s="6">
        <f t="shared" si="44"/>
        <v>609562</v>
      </c>
      <c r="B3249" s="6">
        <v>10</v>
      </c>
      <c r="C3249" s="112">
        <v>10</v>
      </c>
      <c r="D3249" s="7">
        <v>425</v>
      </c>
      <c r="E3249" s="6" t="s">
        <v>3346</v>
      </c>
      <c r="H3249" s="6">
        <f>IF('Раздел 2.1.2.3'!AF44&gt;='Раздел 2.1.2.3'!AF50,0,1)</f>
        <v>0</v>
      </c>
    </row>
    <row r="3250" spans="1:8" x14ac:dyDescent="0.2">
      <c r="A3250" s="6">
        <f t="shared" si="44"/>
        <v>609562</v>
      </c>
      <c r="B3250" s="6">
        <v>10</v>
      </c>
      <c r="C3250" s="112">
        <v>10</v>
      </c>
      <c r="D3250" s="7">
        <v>426</v>
      </c>
      <c r="E3250" s="6" t="s">
        <v>2546</v>
      </c>
      <c r="H3250" s="6">
        <f>IF('Раздел 2.1.2.3'!AG44&gt;='Раздел 2.1.2.3'!AG50,0,1)</f>
        <v>0</v>
      </c>
    </row>
    <row r="3251" spans="1:8" x14ac:dyDescent="0.2">
      <c r="A3251" s="6">
        <f t="shared" si="44"/>
        <v>609562</v>
      </c>
      <c r="B3251" s="6">
        <v>10</v>
      </c>
      <c r="C3251" s="112">
        <v>10</v>
      </c>
      <c r="D3251" s="7">
        <v>427</v>
      </c>
      <c r="E3251" s="6" t="s">
        <v>2547</v>
      </c>
      <c r="H3251" s="6">
        <f>IF('Раздел 2.1.2.3'!AH44&gt;='Раздел 2.1.2.3'!AH50,0,1)</f>
        <v>0</v>
      </c>
    </row>
    <row r="3252" spans="1:8" x14ac:dyDescent="0.2">
      <c r="A3252" s="6">
        <f t="shared" si="44"/>
        <v>609562</v>
      </c>
      <c r="B3252" s="6">
        <v>10</v>
      </c>
      <c r="C3252" s="112">
        <v>10</v>
      </c>
      <c r="D3252" s="7">
        <v>428</v>
      </c>
      <c r="E3252" s="6" t="s">
        <v>2548</v>
      </c>
      <c r="H3252" s="6">
        <f>IF('Раздел 2.1.2.3'!AI44&gt;='Раздел 2.1.2.3'!AI50,0,1)</f>
        <v>0</v>
      </c>
    </row>
    <row r="3253" spans="1:8" x14ac:dyDescent="0.2">
      <c r="A3253" s="6">
        <f t="shared" si="44"/>
        <v>609562</v>
      </c>
      <c r="B3253" s="6">
        <v>10</v>
      </c>
      <c r="C3253" s="112">
        <v>10</v>
      </c>
      <c r="D3253" s="7">
        <v>429</v>
      </c>
      <c r="E3253" s="6" t="s">
        <v>2549</v>
      </c>
      <c r="H3253" s="6">
        <f>IF('Раздел 2.1.2.3'!AJ44&gt;='Раздел 2.1.2.3'!AJ50,0,1)</f>
        <v>0</v>
      </c>
    </row>
    <row r="3254" spans="1:8" x14ac:dyDescent="0.2">
      <c r="A3254" s="6">
        <f t="shared" si="44"/>
        <v>609562</v>
      </c>
      <c r="B3254" s="6">
        <v>10</v>
      </c>
      <c r="C3254" s="112">
        <v>10</v>
      </c>
      <c r="D3254" s="7">
        <v>430</v>
      </c>
      <c r="E3254" s="6" t="s">
        <v>2550</v>
      </c>
      <c r="H3254" s="6">
        <f>IF('Раздел 2.1.2.3'!AK44&gt;='Раздел 2.1.2.3'!AK50,0,1)</f>
        <v>0</v>
      </c>
    </row>
    <row r="3255" spans="1:8" x14ac:dyDescent="0.2">
      <c r="A3255" s="6">
        <f t="shared" si="44"/>
        <v>609562</v>
      </c>
      <c r="B3255" s="6">
        <v>10</v>
      </c>
      <c r="C3255" s="112">
        <v>10</v>
      </c>
      <c r="D3255" s="7">
        <v>431</v>
      </c>
      <c r="E3255" s="6" t="s">
        <v>2551</v>
      </c>
      <c r="H3255" s="6">
        <f>IF('Раздел 2.1.2.3'!AL44&gt;='Раздел 2.1.2.3'!AL50,0,1)</f>
        <v>0</v>
      </c>
    </row>
    <row r="3256" spans="1:8" x14ac:dyDescent="0.2">
      <c r="A3256" s="6">
        <f t="shared" si="44"/>
        <v>609562</v>
      </c>
      <c r="B3256" s="6">
        <v>10</v>
      </c>
      <c r="C3256" s="112">
        <v>10</v>
      </c>
      <c r="D3256" s="7">
        <v>432</v>
      </c>
      <c r="E3256" s="6" t="s">
        <v>2552</v>
      </c>
      <c r="H3256" s="6">
        <f>IF('Раздел 2.1.2.3'!AM44&gt;='Раздел 2.1.2.3'!AM50,0,1)</f>
        <v>0</v>
      </c>
    </row>
    <row r="3257" spans="1:8" x14ac:dyDescent="0.2">
      <c r="A3257" s="6">
        <f t="shared" si="44"/>
        <v>609562</v>
      </c>
      <c r="B3257" s="6">
        <v>10</v>
      </c>
      <c r="C3257" s="112">
        <v>10</v>
      </c>
      <c r="D3257" s="7">
        <v>433</v>
      </c>
      <c r="E3257" s="6" t="s">
        <v>2553</v>
      </c>
      <c r="H3257" s="6">
        <f>IF('Раздел 2.1.2.3'!AN44&gt;='Раздел 2.1.2.3'!AN50,0,1)</f>
        <v>0</v>
      </c>
    </row>
    <row r="3258" spans="1:8" x14ac:dyDescent="0.2">
      <c r="A3258" s="6">
        <f t="shared" si="44"/>
        <v>609562</v>
      </c>
      <c r="B3258" s="6">
        <v>10</v>
      </c>
      <c r="C3258" s="112">
        <v>10</v>
      </c>
      <c r="D3258" s="7">
        <v>434</v>
      </c>
      <c r="E3258" s="6" t="s">
        <v>2554</v>
      </c>
      <c r="H3258" s="6">
        <f>IF('Раздел 2.1.2.3'!AO44&gt;='Раздел 2.1.2.3'!AO50,0,1)</f>
        <v>0</v>
      </c>
    </row>
    <row r="3259" spans="1:8" x14ac:dyDescent="0.2">
      <c r="A3259" s="6">
        <f t="shared" si="44"/>
        <v>609562</v>
      </c>
      <c r="B3259" s="6">
        <v>10</v>
      </c>
      <c r="C3259" s="112">
        <v>10</v>
      </c>
      <c r="D3259" s="7">
        <v>435</v>
      </c>
      <c r="E3259" s="6" t="s">
        <v>2555</v>
      </c>
      <c r="H3259" s="6">
        <f>IF('Раздел 2.1.2.3'!AP44&gt;='Раздел 2.1.2.3'!AP50,0,1)</f>
        <v>0</v>
      </c>
    </row>
    <row r="3260" spans="1:8" x14ac:dyDescent="0.2">
      <c r="A3260" s="6">
        <f t="shared" si="44"/>
        <v>609562</v>
      </c>
      <c r="B3260" s="6">
        <v>10</v>
      </c>
      <c r="C3260" s="112">
        <v>10</v>
      </c>
      <c r="D3260" s="7">
        <v>436</v>
      </c>
      <c r="E3260" s="6" t="s">
        <v>2556</v>
      </c>
      <c r="H3260" s="6">
        <f>IF('Раздел 2.1.2.3'!AQ44&gt;='Раздел 2.1.2.3'!AQ50,0,1)</f>
        <v>0</v>
      </c>
    </row>
    <row r="3261" spans="1:8" x14ac:dyDescent="0.2">
      <c r="A3261" s="6">
        <f t="shared" si="44"/>
        <v>609562</v>
      </c>
      <c r="B3261" s="6">
        <v>10</v>
      </c>
      <c r="C3261" s="112">
        <v>10</v>
      </c>
      <c r="D3261" s="7">
        <v>437</v>
      </c>
      <c r="E3261" s="6" t="s">
        <v>2557</v>
      </c>
      <c r="H3261" s="6">
        <f>IF('Раздел 2.1.2.3'!AR44&gt;='Раздел 2.1.2.3'!AR50,0,1)</f>
        <v>0</v>
      </c>
    </row>
    <row r="3262" spans="1:8" x14ac:dyDescent="0.2">
      <c r="A3262" s="6">
        <f t="shared" si="44"/>
        <v>609562</v>
      </c>
      <c r="B3262" s="6">
        <v>10</v>
      </c>
      <c r="C3262" s="112">
        <v>10</v>
      </c>
      <c r="D3262" s="7">
        <v>438</v>
      </c>
      <c r="E3262" s="6" t="s">
        <v>2558</v>
      </c>
      <c r="H3262" s="6">
        <f>IF('Раздел 2.1.2.3'!AS44&gt;='Раздел 2.1.2.3'!AS50,0,1)</f>
        <v>0</v>
      </c>
    </row>
    <row r="3263" spans="1:8" x14ac:dyDescent="0.2">
      <c r="A3263" s="6">
        <f t="shared" si="44"/>
        <v>609562</v>
      </c>
      <c r="B3263" s="6">
        <v>10</v>
      </c>
      <c r="C3263" s="112">
        <v>10</v>
      </c>
      <c r="D3263" s="7">
        <v>439</v>
      </c>
      <c r="E3263" s="6" t="s">
        <v>2559</v>
      </c>
      <c r="H3263" s="6">
        <f>IF('Раздел 2.1.2.3'!AT44&gt;='Раздел 2.1.2.3'!AT50,0,1)</f>
        <v>0</v>
      </c>
    </row>
    <row r="3264" spans="1:8" x14ac:dyDescent="0.2">
      <c r="A3264" s="6">
        <f t="shared" si="44"/>
        <v>609562</v>
      </c>
      <c r="B3264" s="6">
        <v>10</v>
      </c>
      <c r="C3264" s="112">
        <v>10</v>
      </c>
      <c r="D3264" s="7">
        <v>440</v>
      </c>
      <c r="E3264" s="6" t="s">
        <v>2560</v>
      </c>
      <c r="H3264" s="6">
        <f>IF('Раздел 2.1.2.3'!AU44&gt;='Раздел 2.1.2.3'!AU50,0,1)</f>
        <v>0</v>
      </c>
    </row>
    <row r="3265" spans="1:8" x14ac:dyDescent="0.2">
      <c r="A3265" s="6">
        <f t="shared" si="44"/>
        <v>609562</v>
      </c>
      <c r="B3265" s="6">
        <v>10</v>
      </c>
      <c r="C3265" s="112">
        <v>10</v>
      </c>
      <c r="D3265" s="7">
        <v>441</v>
      </c>
      <c r="E3265" s="6" t="s">
        <v>2561</v>
      </c>
      <c r="H3265" s="6">
        <f>IF('Раздел 2.1.2.3'!AV44&gt;='Раздел 2.1.2.3'!AV50,0,1)</f>
        <v>0</v>
      </c>
    </row>
    <row r="3266" spans="1:8" x14ac:dyDescent="0.2">
      <c r="A3266" s="6">
        <f t="shared" si="44"/>
        <v>609562</v>
      </c>
      <c r="B3266" s="6">
        <v>10</v>
      </c>
      <c r="C3266" s="112">
        <v>10</v>
      </c>
      <c r="D3266" s="7">
        <v>442</v>
      </c>
      <c r="E3266" s="6" t="s">
        <v>2562</v>
      </c>
      <c r="H3266" s="6">
        <f>IF('Раздел 2.1.2.3'!AW44&gt;='Раздел 2.1.2.3'!AW50,0,1)</f>
        <v>0</v>
      </c>
    </row>
    <row r="3267" spans="1:8" x14ac:dyDescent="0.2">
      <c r="A3267" s="6">
        <f t="shared" si="44"/>
        <v>609562</v>
      </c>
      <c r="B3267" s="6">
        <v>10</v>
      </c>
      <c r="C3267" s="112">
        <v>10</v>
      </c>
      <c r="D3267" s="7">
        <v>443</v>
      </c>
      <c r="E3267" s="6" t="s">
        <v>1814</v>
      </c>
      <c r="H3267" s="6">
        <f>IF('Раздел 2.1.2.3'!AX44&gt;='Раздел 2.1.2.3'!AX50,0,1)</f>
        <v>0</v>
      </c>
    </row>
    <row r="3268" spans="1:8" x14ac:dyDescent="0.2">
      <c r="A3268" s="6">
        <f t="shared" si="44"/>
        <v>609562</v>
      </c>
      <c r="B3268" s="6">
        <v>10</v>
      </c>
      <c r="C3268" s="112">
        <v>10</v>
      </c>
      <c r="D3268" s="7">
        <v>444</v>
      </c>
      <c r="E3268" s="6" t="s">
        <v>1815</v>
      </c>
      <c r="H3268" s="6">
        <f>IF('Раздел 2.1.2.3'!AY44&gt;='Раздел 2.1.2.3'!AY50,0,1)</f>
        <v>0</v>
      </c>
    </row>
    <row r="3269" spans="1:8" x14ac:dyDescent="0.2">
      <c r="A3269" s="6">
        <f t="shared" si="44"/>
        <v>609562</v>
      </c>
      <c r="B3269" s="6">
        <v>10</v>
      </c>
      <c r="C3269" s="112">
        <v>10</v>
      </c>
      <c r="D3269" s="7">
        <v>445</v>
      </c>
      <c r="E3269" s="6" t="s">
        <v>1816</v>
      </c>
      <c r="H3269" s="6">
        <f>IF('Раздел 2.1.2.3'!AZ44&gt;='Раздел 2.1.2.3'!AZ50,0,1)</f>
        <v>0</v>
      </c>
    </row>
    <row r="3270" spans="1:8" x14ac:dyDescent="0.2">
      <c r="A3270" s="6">
        <f t="shared" si="44"/>
        <v>609562</v>
      </c>
      <c r="B3270" s="6">
        <v>10</v>
      </c>
      <c r="C3270" s="112">
        <v>10</v>
      </c>
      <c r="D3270" s="7">
        <v>446</v>
      </c>
      <c r="E3270" s="6" t="s">
        <v>1817</v>
      </c>
      <c r="H3270" s="6">
        <f>IF('Раздел 2.1.2.3'!BA44&gt;='Раздел 2.1.2.3'!BA50,0,1)</f>
        <v>0</v>
      </c>
    </row>
    <row r="3271" spans="1:8" x14ac:dyDescent="0.2">
      <c r="A3271" s="6">
        <f t="shared" si="44"/>
        <v>609562</v>
      </c>
      <c r="B3271" s="6">
        <v>10</v>
      </c>
      <c r="C3271" s="112">
        <v>10</v>
      </c>
      <c r="D3271" s="7">
        <v>447</v>
      </c>
      <c r="E3271" s="6" t="s">
        <v>1818</v>
      </c>
      <c r="H3271" s="6">
        <f>IF('Раздел 2.1.2.3'!BB44&gt;='Раздел 2.1.2.3'!BB50,0,1)</f>
        <v>0</v>
      </c>
    </row>
    <row r="3272" spans="1:8" x14ac:dyDescent="0.2">
      <c r="A3272" s="6">
        <f t="shared" ref="A3272:A3335" si="45">P_3</f>
        <v>609562</v>
      </c>
      <c r="B3272" s="6">
        <v>10</v>
      </c>
      <c r="C3272" s="112">
        <v>10</v>
      </c>
      <c r="D3272" s="7">
        <v>448</v>
      </c>
      <c r="E3272" s="6" t="s">
        <v>1819</v>
      </c>
      <c r="H3272" s="6">
        <f>IF('Раздел 2.1.2.3'!BC44&gt;='Раздел 2.1.2.3'!BC50,0,1)</f>
        <v>0</v>
      </c>
    </row>
    <row r="3273" spans="1:8" x14ac:dyDescent="0.2">
      <c r="A3273" s="6">
        <f t="shared" si="45"/>
        <v>609562</v>
      </c>
      <c r="B3273" s="6">
        <v>10</v>
      </c>
      <c r="C3273" s="112">
        <v>10</v>
      </c>
      <c r="D3273" s="7">
        <v>449</v>
      </c>
      <c r="E3273" s="6" t="s">
        <v>1820</v>
      </c>
      <c r="H3273" s="6">
        <f>IF('Раздел 2.1.2.3'!BD44&gt;='Раздел 2.1.2.3'!BD50,0,1)</f>
        <v>0</v>
      </c>
    </row>
    <row r="3274" spans="1:8" x14ac:dyDescent="0.2">
      <c r="A3274" s="6">
        <f t="shared" si="45"/>
        <v>609562</v>
      </c>
      <c r="B3274" s="6">
        <v>10</v>
      </c>
      <c r="C3274" s="112">
        <v>10</v>
      </c>
      <c r="D3274" s="7">
        <v>450</v>
      </c>
      <c r="E3274" s="6" t="s">
        <v>1821</v>
      </c>
      <c r="H3274" s="6">
        <f>IF('Раздел 2.1.2.3'!BE44&gt;='Раздел 2.1.2.3'!BE50,0,1)</f>
        <v>0</v>
      </c>
    </row>
    <row r="3275" spans="1:8" x14ac:dyDescent="0.2">
      <c r="A3275" s="6">
        <f t="shared" si="45"/>
        <v>609562</v>
      </c>
      <c r="B3275" s="6">
        <v>10</v>
      </c>
      <c r="C3275" s="112">
        <v>10</v>
      </c>
      <c r="D3275" s="7">
        <v>451</v>
      </c>
      <c r="E3275" s="6" t="s">
        <v>1822</v>
      </c>
      <c r="H3275" s="6">
        <f>IF('Раздел 2.1.2.3'!BF44&gt;='Раздел 2.1.2.3'!BF50,0,1)</f>
        <v>0</v>
      </c>
    </row>
    <row r="3276" spans="1:8" x14ac:dyDescent="0.2">
      <c r="A3276" s="6">
        <f t="shared" si="45"/>
        <v>609562</v>
      </c>
      <c r="B3276" s="6">
        <v>10</v>
      </c>
      <c r="C3276" s="112">
        <v>10</v>
      </c>
      <c r="D3276" s="7">
        <v>452</v>
      </c>
      <c r="E3276" s="6" t="s">
        <v>1823</v>
      </c>
      <c r="F3276" s="7"/>
      <c r="G3276" s="7"/>
      <c r="H3276" s="6">
        <f>IF('Раздел 2.1.2.3'!BG44&gt;='Раздел 2.1.2.3'!BG50,0,1)</f>
        <v>0</v>
      </c>
    </row>
    <row r="3277" spans="1:8" x14ac:dyDescent="0.2">
      <c r="A3277" s="6">
        <f t="shared" si="45"/>
        <v>609562</v>
      </c>
      <c r="B3277" s="6">
        <v>10</v>
      </c>
      <c r="C3277" s="113">
        <v>10</v>
      </c>
      <c r="D3277" s="7">
        <v>453</v>
      </c>
      <c r="E3277" s="109" t="s">
        <v>1824</v>
      </c>
      <c r="F3277" s="109"/>
      <c r="G3277" s="109"/>
      <c r="H3277" s="109">
        <f>IF('Раздел 2.1.2.3'!BH44&gt;='Раздел 2.1.2.3'!BH50,0,1)</f>
        <v>0</v>
      </c>
    </row>
    <row r="3278" spans="1:8" x14ac:dyDescent="0.2">
      <c r="A3278" s="6">
        <f t="shared" si="45"/>
        <v>609562</v>
      </c>
      <c r="B3278" s="6">
        <v>10</v>
      </c>
      <c r="C3278" s="112">
        <v>11</v>
      </c>
      <c r="D3278" s="7">
        <v>454</v>
      </c>
      <c r="E3278" s="112" t="s">
        <v>9001</v>
      </c>
      <c r="H3278" s="6">
        <f>IF('Раздел 2.1.2.3'!P44&gt;='Раздел 2.1.2.3'!P51,0,1)</f>
        <v>0</v>
      </c>
    </row>
    <row r="3279" spans="1:8" x14ac:dyDescent="0.2">
      <c r="A3279" s="6">
        <f t="shared" si="45"/>
        <v>609562</v>
      </c>
      <c r="B3279" s="6">
        <v>10</v>
      </c>
      <c r="C3279" s="112">
        <v>11</v>
      </c>
      <c r="D3279" s="7">
        <v>455</v>
      </c>
      <c r="E3279" s="6" t="s">
        <v>1825</v>
      </c>
      <c r="H3279" s="6">
        <f>IF('Раздел 2.1.2.3'!Q44&gt;='Раздел 2.1.2.3'!Q51,0,1)</f>
        <v>0</v>
      </c>
    </row>
    <row r="3280" spans="1:8" x14ac:dyDescent="0.2">
      <c r="A3280" s="6">
        <f t="shared" si="45"/>
        <v>609562</v>
      </c>
      <c r="B3280" s="6">
        <v>10</v>
      </c>
      <c r="C3280" s="112">
        <v>11</v>
      </c>
      <c r="D3280" s="7">
        <v>456</v>
      </c>
      <c r="E3280" s="6" t="s">
        <v>1826</v>
      </c>
      <c r="H3280" s="6">
        <f>IF('Раздел 2.1.2.3'!R44&gt;='Раздел 2.1.2.3'!R51,0,1)</f>
        <v>0</v>
      </c>
    </row>
    <row r="3281" spans="1:8" x14ac:dyDescent="0.2">
      <c r="A3281" s="6">
        <f t="shared" si="45"/>
        <v>609562</v>
      </c>
      <c r="B3281" s="6">
        <v>10</v>
      </c>
      <c r="C3281" s="112">
        <v>11</v>
      </c>
      <c r="D3281" s="7">
        <v>457</v>
      </c>
      <c r="E3281" s="6" t="s">
        <v>1827</v>
      </c>
      <c r="H3281" s="6">
        <f>IF('Раздел 2.1.2.3'!S44&gt;='Раздел 2.1.2.3'!S51,0,1)</f>
        <v>0</v>
      </c>
    </row>
    <row r="3282" spans="1:8" x14ac:dyDescent="0.2">
      <c r="A3282" s="6">
        <f t="shared" si="45"/>
        <v>609562</v>
      </c>
      <c r="B3282" s="6">
        <v>10</v>
      </c>
      <c r="C3282" s="112">
        <v>11</v>
      </c>
      <c r="D3282" s="7">
        <v>458</v>
      </c>
      <c r="E3282" s="6" t="s">
        <v>1828</v>
      </c>
      <c r="H3282" s="6">
        <f>IF('Раздел 2.1.2.3'!T44&gt;='Раздел 2.1.2.3'!T51,0,1)</f>
        <v>0</v>
      </c>
    </row>
    <row r="3283" spans="1:8" x14ac:dyDescent="0.2">
      <c r="A3283" s="6">
        <f t="shared" si="45"/>
        <v>609562</v>
      </c>
      <c r="B3283" s="6">
        <v>10</v>
      </c>
      <c r="C3283" s="112">
        <v>11</v>
      </c>
      <c r="D3283" s="7">
        <v>459</v>
      </c>
      <c r="E3283" s="6" t="s">
        <v>1080</v>
      </c>
      <c r="H3283" s="6">
        <f>IF('Раздел 2.1.2.3'!U44&gt;='Раздел 2.1.2.3'!U51,0,1)</f>
        <v>0</v>
      </c>
    </row>
    <row r="3284" spans="1:8" x14ac:dyDescent="0.2">
      <c r="A3284" s="6">
        <f t="shared" si="45"/>
        <v>609562</v>
      </c>
      <c r="B3284" s="6">
        <v>10</v>
      </c>
      <c r="C3284" s="112">
        <v>11</v>
      </c>
      <c r="D3284" s="7">
        <v>460</v>
      </c>
      <c r="E3284" s="6" t="s">
        <v>1081</v>
      </c>
      <c r="H3284" s="6">
        <f>IF('Раздел 2.1.2.3'!V44&gt;='Раздел 2.1.2.3'!V51,0,1)</f>
        <v>0</v>
      </c>
    </row>
    <row r="3285" spans="1:8" x14ac:dyDescent="0.2">
      <c r="A3285" s="6">
        <f t="shared" si="45"/>
        <v>609562</v>
      </c>
      <c r="B3285" s="6">
        <v>10</v>
      </c>
      <c r="C3285" s="112">
        <v>11</v>
      </c>
      <c r="D3285" s="7">
        <v>461</v>
      </c>
      <c r="E3285" s="6" t="s">
        <v>1082</v>
      </c>
      <c r="H3285" s="6">
        <f>IF('Раздел 2.1.2.3'!W44&gt;='Раздел 2.1.2.3'!W51,0,1)</f>
        <v>0</v>
      </c>
    </row>
    <row r="3286" spans="1:8" x14ac:dyDescent="0.2">
      <c r="A3286" s="6">
        <f t="shared" si="45"/>
        <v>609562</v>
      </c>
      <c r="B3286" s="6">
        <v>10</v>
      </c>
      <c r="C3286" s="112">
        <v>11</v>
      </c>
      <c r="D3286" s="7">
        <v>462</v>
      </c>
      <c r="E3286" s="6" t="s">
        <v>1083</v>
      </c>
      <c r="H3286" s="6">
        <f>IF('Раздел 2.1.2.3'!X44&gt;='Раздел 2.1.2.3'!X51,0,1)</f>
        <v>0</v>
      </c>
    </row>
    <row r="3287" spans="1:8" x14ac:dyDescent="0.2">
      <c r="A3287" s="6">
        <f t="shared" si="45"/>
        <v>609562</v>
      </c>
      <c r="B3287" s="6">
        <v>10</v>
      </c>
      <c r="C3287" s="112">
        <v>11</v>
      </c>
      <c r="D3287" s="7">
        <v>463</v>
      </c>
      <c r="E3287" s="6" t="s">
        <v>1084</v>
      </c>
      <c r="H3287" s="6">
        <f>IF('Раздел 2.1.2.3'!Y44&gt;='Раздел 2.1.2.3'!Y51,0,1)</f>
        <v>0</v>
      </c>
    </row>
    <row r="3288" spans="1:8" x14ac:dyDescent="0.2">
      <c r="A3288" s="6">
        <f t="shared" si="45"/>
        <v>609562</v>
      </c>
      <c r="B3288" s="6">
        <v>10</v>
      </c>
      <c r="C3288" s="112">
        <v>11</v>
      </c>
      <c r="D3288" s="7">
        <v>464</v>
      </c>
      <c r="E3288" s="6" t="s">
        <v>1085</v>
      </c>
      <c r="H3288" s="6">
        <f>IF('Раздел 2.1.2.3'!Z44&gt;='Раздел 2.1.2.3'!Z51,0,1)</f>
        <v>0</v>
      </c>
    </row>
    <row r="3289" spans="1:8" x14ac:dyDescent="0.2">
      <c r="A3289" s="6">
        <f t="shared" si="45"/>
        <v>609562</v>
      </c>
      <c r="B3289" s="6">
        <v>10</v>
      </c>
      <c r="C3289" s="112">
        <v>11</v>
      </c>
      <c r="D3289" s="7">
        <v>465</v>
      </c>
      <c r="E3289" s="6" t="s">
        <v>1086</v>
      </c>
      <c r="H3289" s="6">
        <f>IF('Раздел 2.1.2.3'!AA44&gt;='Раздел 2.1.2.3'!AA51,0,1)</f>
        <v>0</v>
      </c>
    </row>
    <row r="3290" spans="1:8" x14ac:dyDescent="0.2">
      <c r="A3290" s="6">
        <f t="shared" si="45"/>
        <v>609562</v>
      </c>
      <c r="B3290" s="6">
        <v>10</v>
      </c>
      <c r="C3290" s="112">
        <v>11</v>
      </c>
      <c r="D3290" s="7">
        <v>466</v>
      </c>
      <c r="E3290" s="6" t="s">
        <v>1087</v>
      </c>
      <c r="H3290" s="6">
        <f>IF('Раздел 2.1.2.3'!AB44&gt;='Раздел 2.1.2.3'!AB51,0,1)</f>
        <v>0</v>
      </c>
    </row>
    <row r="3291" spans="1:8" x14ac:dyDescent="0.2">
      <c r="A3291" s="6">
        <f t="shared" si="45"/>
        <v>609562</v>
      </c>
      <c r="B3291" s="6">
        <v>10</v>
      </c>
      <c r="C3291" s="112">
        <v>11</v>
      </c>
      <c r="D3291" s="7">
        <v>467</v>
      </c>
      <c r="E3291" s="6" t="s">
        <v>1088</v>
      </c>
      <c r="H3291" s="6">
        <f>IF('Раздел 2.1.2.3'!AC44&gt;='Раздел 2.1.2.3'!AC51,0,1)</f>
        <v>0</v>
      </c>
    </row>
    <row r="3292" spans="1:8" x14ac:dyDescent="0.2">
      <c r="A3292" s="6">
        <f t="shared" si="45"/>
        <v>609562</v>
      </c>
      <c r="B3292" s="6">
        <v>10</v>
      </c>
      <c r="C3292" s="112">
        <v>11</v>
      </c>
      <c r="D3292" s="7">
        <v>468</v>
      </c>
      <c r="E3292" s="6" t="s">
        <v>1089</v>
      </c>
      <c r="H3292" s="6">
        <f>IF('Раздел 2.1.2.3'!AD44&gt;='Раздел 2.1.2.3'!AD51,0,1)</f>
        <v>0</v>
      </c>
    </row>
    <row r="3293" spans="1:8" x14ac:dyDescent="0.2">
      <c r="A3293" s="6">
        <f t="shared" si="45"/>
        <v>609562</v>
      </c>
      <c r="B3293" s="6">
        <v>10</v>
      </c>
      <c r="C3293" s="112">
        <v>11</v>
      </c>
      <c r="D3293" s="7">
        <v>469</v>
      </c>
      <c r="E3293" s="6" t="s">
        <v>1090</v>
      </c>
      <c r="H3293" s="6">
        <f>IF('Раздел 2.1.2.3'!AE44&gt;='Раздел 2.1.2.3'!AE51,0,1)</f>
        <v>0</v>
      </c>
    </row>
    <row r="3294" spans="1:8" x14ac:dyDescent="0.2">
      <c r="A3294" s="6">
        <f t="shared" si="45"/>
        <v>609562</v>
      </c>
      <c r="B3294" s="6">
        <v>10</v>
      </c>
      <c r="C3294" s="112">
        <v>11</v>
      </c>
      <c r="D3294" s="7">
        <v>470</v>
      </c>
      <c r="E3294" s="6" t="s">
        <v>1091</v>
      </c>
      <c r="H3294" s="6">
        <f>IF('Раздел 2.1.2.3'!AF44&gt;='Раздел 2.1.2.3'!AF51,0,1)</f>
        <v>0</v>
      </c>
    </row>
    <row r="3295" spans="1:8" x14ac:dyDescent="0.2">
      <c r="A3295" s="6">
        <f t="shared" si="45"/>
        <v>609562</v>
      </c>
      <c r="B3295" s="6">
        <v>10</v>
      </c>
      <c r="C3295" s="112">
        <v>11</v>
      </c>
      <c r="D3295" s="7">
        <v>471</v>
      </c>
      <c r="E3295" s="6" t="s">
        <v>1092</v>
      </c>
      <c r="H3295" s="6">
        <f>IF('Раздел 2.1.2.3'!AG44&gt;='Раздел 2.1.2.3'!AG51,0,1)</f>
        <v>0</v>
      </c>
    </row>
    <row r="3296" spans="1:8" x14ac:dyDescent="0.2">
      <c r="A3296" s="6">
        <f t="shared" si="45"/>
        <v>609562</v>
      </c>
      <c r="B3296" s="6">
        <v>10</v>
      </c>
      <c r="C3296" s="112">
        <v>11</v>
      </c>
      <c r="D3296" s="7">
        <v>472</v>
      </c>
      <c r="E3296" s="6" t="s">
        <v>1093</v>
      </c>
      <c r="H3296" s="6">
        <f>IF('Раздел 2.1.2.3'!AH44&gt;='Раздел 2.1.2.3'!AH51,0,1)</f>
        <v>0</v>
      </c>
    </row>
    <row r="3297" spans="1:8" x14ac:dyDescent="0.2">
      <c r="A3297" s="6">
        <f t="shared" si="45"/>
        <v>609562</v>
      </c>
      <c r="B3297" s="6">
        <v>10</v>
      </c>
      <c r="C3297" s="112">
        <v>11</v>
      </c>
      <c r="D3297" s="7">
        <v>473</v>
      </c>
      <c r="E3297" s="6" t="s">
        <v>1094</v>
      </c>
      <c r="H3297" s="6">
        <f>IF('Раздел 2.1.2.3'!AI44&gt;='Раздел 2.1.2.3'!AI51,0,1)</f>
        <v>0</v>
      </c>
    </row>
    <row r="3298" spans="1:8" x14ac:dyDescent="0.2">
      <c r="A3298" s="6">
        <f t="shared" si="45"/>
        <v>609562</v>
      </c>
      <c r="B3298" s="6">
        <v>10</v>
      </c>
      <c r="C3298" s="112">
        <v>11</v>
      </c>
      <c r="D3298" s="7">
        <v>474</v>
      </c>
      <c r="E3298" s="6" t="s">
        <v>1095</v>
      </c>
      <c r="H3298" s="6">
        <f>IF('Раздел 2.1.2.3'!AJ44&gt;='Раздел 2.1.2.3'!AJ51,0,1)</f>
        <v>0</v>
      </c>
    </row>
    <row r="3299" spans="1:8" x14ac:dyDescent="0.2">
      <c r="A3299" s="6">
        <f t="shared" si="45"/>
        <v>609562</v>
      </c>
      <c r="B3299" s="6">
        <v>10</v>
      </c>
      <c r="C3299" s="112">
        <v>11</v>
      </c>
      <c r="D3299" s="7">
        <v>475</v>
      </c>
      <c r="E3299" s="6" t="s">
        <v>1096</v>
      </c>
      <c r="H3299" s="6">
        <f>IF('Раздел 2.1.2.3'!AK44&gt;='Раздел 2.1.2.3'!AK51,0,1)</f>
        <v>0</v>
      </c>
    </row>
    <row r="3300" spans="1:8" x14ac:dyDescent="0.2">
      <c r="A3300" s="6">
        <f t="shared" si="45"/>
        <v>609562</v>
      </c>
      <c r="B3300" s="6">
        <v>10</v>
      </c>
      <c r="C3300" s="112">
        <v>11</v>
      </c>
      <c r="D3300" s="7">
        <v>476</v>
      </c>
      <c r="E3300" s="6" t="s">
        <v>1097</v>
      </c>
      <c r="H3300" s="6">
        <f>IF('Раздел 2.1.2.3'!AL44&gt;='Раздел 2.1.2.3'!AL51,0,1)</f>
        <v>0</v>
      </c>
    </row>
    <row r="3301" spans="1:8" x14ac:dyDescent="0.2">
      <c r="A3301" s="6">
        <f t="shared" si="45"/>
        <v>609562</v>
      </c>
      <c r="B3301" s="6">
        <v>10</v>
      </c>
      <c r="C3301" s="112">
        <v>11</v>
      </c>
      <c r="D3301" s="7">
        <v>477</v>
      </c>
      <c r="E3301" s="6" t="s">
        <v>1098</v>
      </c>
      <c r="H3301" s="6">
        <f>IF('Раздел 2.1.2.3'!AM44&gt;='Раздел 2.1.2.3'!AM51,0,1)</f>
        <v>0</v>
      </c>
    </row>
    <row r="3302" spans="1:8" x14ac:dyDescent="0.2">
      <c r="A3302" s="6">
        <f t="shared" si="45"/>
        <v>609562</v>
      </c>
      <c r="B3302" s="6">
        <v>10</v>
      </c>
      <c r="C3302" s="112">
        <v>11</v>
      </c>
      <c r="D3302" s="7">
        <v>478</v>
      </c>
      <c r="E3302" s="6" t="s">
        <v>1099</v>
      </c>
      <c r="H3302" s="6">
        <f>IF('Раздел 2.1.2.3'!AN44&gt;='Раздел 2.1.2.3'!AN51,0,1)</f>
        <v>0</v>
      </c>
    </row>
    <row r="3303" spans="1:8" x14ac:dyDescent="0.2">
      <c r="A3303" s="6">
        <f t="shared" si="45"/>
        <v>609562</v>
      </c>
      <c r="B3303" s="6">
        <v>10</v>
      </c>
      <c r="C3303" s="112">
        <v>11</v>
      </c>
      <c r="D3303" s="7">
        <v>479</v>
      </c>
      <c r="E3303" s="6" t="s">
        <v>1100</v>
      </c>
      <c r="H3303" s="6">
        <f>IF('Раздел 2.1.2.3'!AO44&gt;='Раздел 2.1.2.3'!AO51,0,1)</f>
        <v>0</v>
      </c>
    </row>
    <row r="3304" spans="1:8" x14ac:dyDescent="0.2">
      <c r="A3304" s="6">
        <f t="shared" si="45"/>
        <v>609562</v>
      </c>
      <c r="B3304" s="6">
        <v>10</v>
      </c>
      <c r="C3304" s="112">
        <v>11</v>
      </c>
      <c r="D3304" s="7">
        <v>480</v>
      </c>
      <c r="E3304" s="6" t="s">
        <v>1101</v>
      </c>
      <c r="H3304" s="6">
        <f>IF('Раздел 2.1.2.3'!AP44&gt;='Раздел 2.1.2.3'!AP51,0,1)</f>
        <v>0</v>
      </c>
    </row>
    <row r="3305" spans="1:8" x14ac:dyDescent="0.2">
      <c r="A3305" s="6">
        <f t="shared" si="45"/>
        <v>609562</v>
      </c>
      <c r="B3305" s="6">
        <v>10</v>
      </c>
      <c r="C3305" s="112">
        <v>11</v>
      </c>
      <c r="D3305" s="7">
        <v>481</v>
      </c>
      <c r="E3305" s="6" t="s">
        <v>1104</v>
      </c>
      <c r="H3305" s="6">
        <f>IF('Раздел 2.1.2.3'!AQ44&gt;='Раздел 2.1.2.3'!AQ51,0,1)</f>
        <v>0</v>
      </c>
    </row>
    <row r="3306" spans="1:8" x14ac:dyDescent="0.2">
      <c r="A3306" s="6">
        <f t="shared" si="45"/>
        <v>609562</v>
      </c>
      <c r="B3306" s="6">
        <v>10</v>
      </c>
      <c r="C3306" s="112">
        <v>11</v>
      </c>
      <c r="D3306" s="7">
        <v>482</v>
      </c>
      <c r="E3306" s="6" t="s">
        <v>1105</v>
      </c>
      <c r="H3306" s="6">
        <f>IF('Раздел 2.1.2.3'!AR44&gt;='Раздел 2.1.2.3'!AR51,0,1)</f>
        <v>0</v>
      </c>
    </row>
    <row r="3307" spans="1:8" x14ac:dyDescent="0.2">
      <c r="A3307" s="6">
        <f t="shared" si="45"/>
        <v>609562</v>
      </c>
      <c r="B3307" s="6">
        <v>10</v>
      </c>
      <c r="C3307" s="112">
        <v>11</v>
      </c>
      <c r="D3307" s="7">
        <v>483</v>
      </c>
      <c r="E3307" s="6" t="s">
        <v>1847</v>
      </c>
      <c r="H3307" s="6">
        <f>IF('Раздел 2.1.2.3'!AS44&gt;='Раздел 2.1.2.3'!AS51,0,1)</f>
        <v>0</v>
      </c>
    </row>
    <row r="3308" spans="1:8" x14ac:dyDescent="0.2">
      <c r="A3308" s="6">
        <f t="shared" si="45"/>
        <v>609562</v>
      </c>
      <c r="B3308" s="6">
        <v>10</v>
      </c>
      <c r="C3308" s="112">
        <v>11</v>
      </c>
      <c r="D3308" s="7">
        <v>484</v>
      </c>
      <c r="E3308" s="6" t="s">
        <v>1848</v>
      </c>
      <c r="H3308" s="6">
        <f>IF('Раздел 2.1.2.3'!AT44&gt;='Раздел 2.1.2.3'!AT51,0,1)</f>
        <v>0</v>
      </c>
    </row>
    <row r="3309" spans="1:8" x14ac:dyDescent="0.2">
      <c r="A3309" s="6">
        <f t="shared" si="45"/>
        <v>609562</v>
      </c>
      <c r="B3309" s="6">
        <v>10</v>
      </c>
      <c r="C3309" s="112">
        <v>11</v>
      </c>
      <c r="D3309" s="7">
        <v>485</v>
      </c>
      <c r="E3309" s="6" t="s">
        <v>1849</v>
      </c>
      <c r="H3309" s="6">
        <f>IF('Раздел 2.1.2.3'!AU44&gt;='Раздел 2.1.2.3'!AU51,0,1)</f>
        <v>0</v>
      </c>
    </row>
    <row r="3310" spans="1:8" x14ac:dyDescent="0.2">
      <c r="A3310" s="6">
        <f t="shared" si="45"/>
        <v>609562</v>
      </c>
      <c r="B3310" s="6">
        <v>10</v>
      </c>
      <c r="C3310" s="112">
        <v>11</v>
      </c>
      <c r="D3310" s="7">
        <v>486</v>
      </c>
      <c r="E3310" s="6" t="s">
        <v>1850</v>
      </c>
      <c r="H3310" s="6">
        <f>IF('Раздел 2.1.2.3'!AV44&gt;='Раздел 2.1.2.3'!AV51,0,1)</f>
        <v>0</v>
      </c>
    </row>
    <row r="3311" spans="1:8" x14ac:dyDescent="0.2">
      <c r="A3311" s="6">
        <f t="shared" si="45"/>
        <v>609562</v>
      </c>
      <c r="B3311" s="6">
        <v>10</v>
      </c>
      <c r="C3311" s="112">
        <v>11</v>
      </c>
      <c r="D3311" s="7">
        <v>487</v>
      </c>
      <c r="E3311" s="6" t="s">
        <v>1851</v>
      </c>
      <c r="H3311" s="6">
        <f>IF('Раздел 2.1.2.3'!AW44&gt;='Раздел 2.1.2.3'!AW51,0,1)</f>
        <v>0</v>
      </c>
    </row>
    <row r="3312" spans="1:8" x14ac:dyDescent="0.2">
      <c r="A3312" s="6">
        <f t="shared" si="45"/>
        <v>609562</v>
      </c>
      <c r="B3312" s="6">
        <v>10</v>
      </c>
      <c r="C3312" s="112">
        <v>11</v>
      </c>
      <c r="D3312" s="7">
        <v>488</v>
      </c>
      <c r="E3312" s="6" t="s">
        <v>1852</v>
      </c>
      <c r="H3312" s="6">
        <f>IF('Раздел 2.1.2.3'!AX44&gt;='Раздел 2.1.2.3'!AX51,0,1)</f>
        <v>0</v>
      </c>
    </row>
    <row r="3313" spans="1:8" x14ac:dyDescent="0.2">
      <c r="A3313" s="6">
        <f t="shared" si="45"/>
        <v>609562</v>
      </c>
      <c r="B3313" s="6">
        <v>10</v>
      </c>
      <c r="C3313" s="112">
        <v>11</v>
      </c>
      <c r="D3313" s="7">
        <v>489</v>
      </c>
      <c r="E3313" s="6" t="s">
        <v>1853</v>
      </c>
      <c r="H3313" s="6">
        <f>IF('Раздел 2.1.2.3'!AY44&gt;='Раздел 2.1.2.3'!AY51,0,1)</f>
        <v>0</v>
      </c>
    </row>
    <row r="3314" spans="1:8" x14ac:dyDescent="0.2">
      <c r="A3314" s="6">
        <f t="shared" si="45"/>
        <v>609562</v>
      </c>
      <c r="B3314" s="6">
        <v>10</v>
      </c>
      <c r="C3314" s="112">
        <v>11</v>
      </c>
      <c r="D3314" s="7">
        <v>490</v>
      </c>
      <c r="E3314" s="6" t="s">
        <v>1854</v>
      </c>
      <c r="H3314" s="6">
        <f>IF('Раздел 2.1.2.3'!AZ44&gt;='Раздел 2.1.2.3'!AZ51,0,1)</f>
        <v>0</v>
      </c>
    </row>
    <row r="3315" spans="1:8" x14ac:dyDescent="0.2">
      <c r="A3315" s="6">
        <f t="shared" si="45"/>
        <v>609562</v>
      </c>
      <c r="B3315" s="6">
        <v>10</v>
      </c>
      <c r="C3315" s="112">
        <v>11</v>
      </c>
      <c r="D3315" s="7">
        <v>491</v>
      </c>
      <c r="E3315" s="6" t="s">
        <v>1855</v>
      </c>
      <c r="H3315" s="6">
        <f>IF('Раздел 2.1.2.3'!BA44&gt;='Раздел 2.1.2.3'!BA51,0,1)</f>
        <v>0</v>
      </c>
    </row>
    <row r="3316" spans="1:8" x14ac:dyDescent="0.2">
      <c r="A3316" s="6">
        <f t="shared" si="45"/>
        <v>609562</v>
      </c>
      <c r="B3316" s="6">
        <v>10</v>
      </c>
      <c r="C3316" s="112">
        <v>11</v>
      </c>
      <c r="D3316" s="7">
        <v>492</v>
      </c>
      <c r="E3316" s="6" t="s">
        <v>1856</v>
      </c>
      <c r="H3316" s="6">
        <f>IF('Раздел 2.1.2.3'!BB44&gt;='Раздел 2.1.2.3'!BB51,0,1)</f>
        <v>0</v>
      </c>
    </row>
    <row r="3317" spans="1:8" x14ac:dyDescent="0.2">
      <c r="A3317" s="6">
        <f t="shared" si="45"/>
        <v>609562</v>
      </c>
      <c r="B3317" s="6">
        <v>10</v>
      </c>
      <c r="C3317" s="112">
        <v>11</v>
      </c>
      <c r="D3317" s="7">
        <v>493</v>
      </c>
      <c r="E3317" s="6" t="s">
        <v>1857</v>
      </c>
      <c r="H3317" s="6">
        <f>IF('Раздел 2.1.2.3'!BC44&gt;='Раздел 2.1.2.3'!BC51,0,1)</f>
        <v>0</v>
      </c>
    </row>
    <row r="3318" spans="1:8" x14ac:dyDescent="0.2">
      <c r="A3318" s="6">
        <f t="shared" si="45"/>
        <v>609562</v>
      </c>
      <c r="B3318" s="6">
        <v>10</v>
      </c>
      <c r="C3318" s="112">
        <v>11</v>
      </c>
      <c r="D3318" s="7">
        <v>494</v>
      </c>
      <c r="E3318" s="6" t="s">
        <v>1858</v>
      </c>
      <c r="H3318" s="6">
        <f>IF('Раздел 2.1.2.3'!BD44&gt;='Раздел 2.1.2.3'!BD51,0,1)</f>
        <v>0</v>
      </c>
    </row>
    <row r="3319" spans="1:8" x14ac:dyDescent="0.2">
      <c r="A3319" s="6">
        <f t="shared" si="45"/>
        <v>609562</v>
      </c>
      <c r="B3319" s="6">
        <v>10</v>
      </c>
      <c r="C3319" s="112">
        <v>11</v>
      </c>
      <c r="D3319" s="7">
        <v>495</v>
      </c>
      <c r="E3319" s="6" t="s">
        <v>1859</v>
      </c>
      <c r="H3319" s="6">
        <f>IF('Раздел 2.1.2.3'!BE44&gt;='Раздел 2.1.2.3'!BE51,0,1)</f>
        <v>0</v>
      </c>
    </row>
    <row r="3320" spans="1:8" x14ac:dyDescent="0.2">
      <c r="A3320" s="6">
        <f t="shared" si="45"/>
        <v>609562</v>
      </c>
      <c r="B3320" s="6">
        <v>10</v>
      </c>
      <c r="C3320" s="112">
        <v>11</v>
      </c>
      <c r="D3320" s="7">
        <v>496</v>
      </c>
      <c r="E3320" s="6" t="s">
        <v>1860</v>
      </c>
      <c r="H3320" s="6">
        <f>IF('Раздел 2.1.2.3'!BF44&gt;='Раздел 2.1.2.3'!BF51,0,1)</f>
        <v>0</v>
      </c>
    </row>
    <row r="3321" spans="1:8" x14ac:dyDescent="0.2">
      <c r="A3321" s="6">
        <f t="shared" si="45"/>
        <v>609562</v>
      </c>
      <c r="B3321" s="6">
        <v>10</v>
      </c>
      <c r="C3321" s="112">
        <v>11</v>
      </c>
      <c r="D3321" s="7">
        <v>497</v>
      </c>
      <c r="E3321" s="6" t="s">
        <v>1118</v>
      </c>
      <c r="H3321" s="6">
        <f>IF('Раздел 2.1.2.3'!BG44&gt;='Раздел 2.1.2.3'!BG51,0,1)</f>
        <v>0</v>
      </c>
    </row>
    <row r="3322" spans="1:8" x14ac:dyDescent="0.2">
      <c r="A3322" s="6">
        <f t="shared" si="45"/>
        <v>609562</v>
      </c>
      <c r="B3322" s="6">
        <v>10</v>
      </c>
      <c r="C3322" s="113">
        <v>11</v>
      </c>
      <c r="D3322" s="7">
        <v>498</v>
      </c>
      <c r="E3322" s="109" t="s">
        <v>1119</v>
      </c>
      <c r="F3322" s="109"/>
      <c r="G3322" s="109"/>
      <c r="H3322" s="109">
        <f>IF('Раздел 2.1.2.3'!BH44&gt;='Раздел 2.1.2.3'!BH51,0,1)</f>
        <v>0</v>
      </c>
    </row>
    <row r="3323" spans="1:8" x14ac:dyDescent="0.2">
      <c r="A3323" s="6">
        <f t="shared" si="45"/>
        <v>609562</v>
      </c>
      <c r="B3323" s="6">
        <v>10</v>
      </c>
      <c r="C3323" s="112">
        <v>12</v>
      </c>
      <c r="D3323" s="7">
        <v>499</v>
      </c>
      <c r="E3323" s="112" t="s">
        <v>11064</v>
      </c>
      <c r="H3323" s="6">
        <f>IF('Раздел 2.1.2.3'!P44&gt;='Раздел 2.1.2.3'!P52,0,1)</f>
        <v>0</v>
      </c>
    </row>
    <row r="3324" spans="1:8" x14ac:dyDescent="0.2">
      <c r="A3324" s="6">
        <f t="shared" si="45"/>
        <v>609562</v>
      </c>
      <c r="B3324" s="6">
        <v>10</v>
      </c>
      <c r="C3324" s="112">
        <v>12</v>
      </c>
      <c r="D3324" s="7">
        <v>500</v>
      </c>
      <c r="E3324" s="6" t="s">
        <v>1111</v>
      </c>
      <c r="H3324" s="6">
        <f>IF('Раздел 2.1.2.3'!Q44&gt;='Раздел 2.1.2.3'!Q52,0,1)</f>
        <v>0</v>
      </c>
    </row>
    <row r="3325" spans="1:8" x14ac:dyDescent="0.2">
      <c r="A3325" s="6">
        <f t="shared" si="45"/>
        <v>609562</v>
      </c>
      <c r="B3325" s="6">
        <v>10</v>
      </c>
      <c r="C3325" s="112">
        <v>12</v>
      </c>
      <c r="D3325" s="7">
        <v>501</v>
      </c>
      <c r="E3325" s="6" t="s">
        <v>1112</v>
      </c>
      <c r="H3325" s="6">
        <f>IF('Раздел 2.1.2.3'!R44&gt;='Раздел 2.1.2.3'!R52,0,1)</f>
        <v>0</v>
      </c>
    </row>
    <row r="3326" spans="1:8" x14ac:dyDescent="0.2">
      <c r="A3326" s="6">
        <f t="shared" si="45"/>
        <v>609562</v>
      </c>
      <c r="B3326" s="6">
        <v>10</v>
      </c>
      <c r="C3326" s="112">
        <v>12</v>
      </c>
      <c r="D3326" s="7">
        <v>502</v>
      </c>
      <c r="E3326" s="6" t="s">
        <v>1113</v>
      </c>
      <c r="H3326" s="6">
        <f>IF('Раздел 2.1.2.3'!S44&gt;='Раздел 2.1.2.3'!S52,0,1)</f>
        <v>0</v>
      </c>
    </row>
    <row r="3327" spans="1:8" x14ac:dyDescent="0.2">
      <c r="A3327" s="6">
        <f t="shared" si="45"/>
        <v>609562</v>
      </c>
      <c r="B3327" s="6">
        <v>10</v>
      </c>
      <c r="C3327" s="112">
        <v>12</v>
      </c>
      <c r="D3327" s="7">
        <v>503</v>
      </c>
      <c r="E3327" s="6" t="s">
        <v>1114</v>
      </c>
      <c r="H3327" s="6">
        <f>IF('Раздел 2.1.2.3'!T44&gt;='Раздел 2.1.2.3'!T52,0,1)</f>
        <v>0</v>
      </c>
    </row>
    <row r="3328" spans="1:8" x14ac:dyDescent="0.2">
      <c r="A3328" s="6">
        <f t="shared" si="45"/>
        <v>609562</v>
      </c>
      <c r="B3328" s="6">
        <v>10</v>
      </c>
      <c r="C3328" s="112">
        <v>12</v>
      </c>
      <c r="D3328" s="7">
        <v>504</v>
      </c>
      <c r="E3328" s="6" t="s">
        <v>1115</v>
      </c>
      <c r="H3328" s="6">
        <f>IF('Раздел 2.1.2.3'!U44&gt;='Раздел 2.1.2.3'!U52,0,1)</f>
        <v>0</v>
      </c>
    </row>
    <row r="3329" spans="1:8" x14ac:dyDescent="0.2">
      <c r="A3329" s="6">
        <f t="shared" si="45"/>
        <v>609562</v>
      </c>
      <c r="B3329" s="6">
        <v>10</v>
      </c>
      <c r="C3329" s="112">
        <v>12</v>
      </c>
      <c r="D3329" s="7">
        <v>505</v>
      </c>
      <c r="E3329" s="6" t="s">
        <v>1116</v>
      </c>
      <c r="H3329" s="6">
        <f>IF('Раздел 2.1.2.3'!V44&gt;='Раздел 2.1.2.3'!V52,0,1)</f>
        <v>0</v>
      </c>
    </row>
    <row r="3330" spans="1:8" x14ac:dyDescent="0.2">
      <c r="A3330" s="6">
        <f t="shared" si="45"/>
        <v>609562</v>
      </c>
      <c r="B3330" s="6">
        <v>10</v>
      </c>
      <c r="C3330" s="112">
        <v>12</v>
      </c>
      <c r="D3330" s="7">
        <v>506</v>
      </c>
      <c r="E3330" s="6" t="s">
        <v>588</v>
      </c>
      <c r="H3330" s="6">
        <f>IF('Раздел 2.1.2.3'!W44&gt;='Раздел 2.1.2.3'!W52,0,1)</f>
        <v>0</v>
      </c>
    </row>
    <row r="3331" spans="1:8" x14ac:dyDescent="0.2">
      <c r="A3331" s="6">
        <f t="shared" si="45"/>
        <v>609562</v>
      </c>
      <c r="B3331" s="6">
        <v>10</v>
      </c>
      <c r="C3331" s="112">
        <v>12</v>
      </c>
      <c r="D3331" s="7">
        <v>507</v>
      </c>
      <c r="E3331" s="6" t="s">
        <v>589</v>
      </c>
      <c r="H3331" s="6">
        <f>IF('Раздел 2.1.2.3'!X44&gt;='Раздел 2.1.2.3'!X52,0,1)</f>
        <v>0</v>
      </c>
    </row>
    <row r="3332" spans="1:8" x14ac:dyDescent="0.2">
      <c r="A3332" s="6">
        <f t="shared" si="45"/>
        <v>609562</v>
      </c>
      <c r="B3332" s="6">
        <v>10</v>
      </c>
      <c r="C3332" s="112">
        <v>12</v>
      </c>
      <c r="D3332" s="7">
        <v>508</v>
      </c>
      <c r="E3332" s="6" t="s">
        <v>590</v>
      </c>
      <c r="H3332" s="6">
        <f>IF('Раздел 2.1.2.3'!Y44&gt;='Раздел 2.1.2.3'!Y52,0,1)</f>
        <v>0</v>
      </c>
    </row>
    <row r="3333" spans="1:8" x14ac:dyDescent="0.2">
      <c r="A3333" s="6">
        <f t="shared" si="45"/>
        <v>609562</v>
      </c>
      <c r="B3333" s="6">
        <v>10</v>
      </c>
      <c r="C3333" s="112">
        <v>12</v>
      </c>
      <c r="D3333" s="7">
        <v>509</v>
      </c>
      <c r="E3333" s="6" t="s">
        <v>591</v>
      </c>
      <c r="H3333" s="6">
        <f>IF('Раздел 2.1.2.3'!Z44&gt;='Раздел 2.1.2.3'!Z52,0,1)</f>
        <v>0</v>
      </c>
    </row>
    <row r="3334" spans="1:8" x14ac:dyDescent="0.2">
      <c r="A3334" s="6">
        <f t="shared" si="45"/>
        <v>609562</v>
      </c>
      <c r="B3334" s="6">
        <v>10</v>
      </c>
      <c r="C3334" s="112">
        <v>12</v>
      </c>
      <c r="D3334" s="7">
        <v>510</v>
      </c>
      <c r="E3334" s="6" t="s">
        <v>592</v>
      </c>
      <c r="H3334" s="6">
        <f>IF('Раздел 2.1.2.3'!AA44&gt;='Раздел 2.1.2.3'!AA52,0,1)</f>
        <v>0</v>
      </c>
    </row>
    <row r="3335" spans="1:8" x14ac:dyDescent="0.2">
      <c r="A3335" s="6">
        <f t="shared" si="45"/>
        <v>609562</v>
      </c>
      <c r="B3335" s="6">
        <v>10</v>
      </c>
      <c r="C3335" s="112">
        <v>12</v>
      </c>
      <c r="D3335" s="7">
        <v>511</v>
      </c>
      <c r="E3335" s="6" t="s">
        <v>593</v>
      </c>
      <c r="H3335" s="6">
        <f>IF('Раздел 2.1.2.3'!AB44&gt;='Раздел 2.1.2.3'!AB52,0,1)</f>
        <v>0</v>
      </c>
    </row>
    <row r="3336" spans="1:8" x14ac:dyDescent="0.2">
      <c r="A3336" s="6">
        <f t="shared" ref="A3336:A3404" si="46">P_3</f>
        <v>609562</v>
      </c>
      <c r="B3336" s="6">
        <v>10</v>
      </c>
      <c r="C3336" s="112">
        <v>12</v>
      </c>
      <c r="D3336" s="7">
        <v>512</v>
      </c>
      <c r="E3336" s="6" t="s">
        <v>594</v>
      </c>
      <c r="H3336" s="6">
        <f>IF('Раздел 2.1.2.3'!AC44&gt;='Раздел 2.1.2.3'!AC52,0,1)</f>
        <v>0</v>
      </c>
    </row>
    <row r="3337" spans="1:8" x14ac:dyDescent="0.2">
      <c r="A3337" s="6">
        <f t="shared" si="46"/>
        <v>609562</v>
      </c>
      <c r="B3337" s="6">
        <v>10</v>
      </c>
      <c r="C3337" s="112">
        <v>12</v>
      </c>
      <c r="D3337" s="7">
        <v>513</v>
      </c>
      <c r="E3337" s="6" t="s">
        <v>595</v>
      </c>
      <c r="H3337" s="6">
        <f>IF('Раздел 2.1.2.3'!AD44&gt;='Раздел 2.1.2.3'!AD52,0,1)</f>
        <v>0</v>
      </c>
    </row>
    <row r="3338" spans="1:8" x14ac:dyDescent="0.2">
      <c r="A3338" s="6">
        <f t="shared" si="46"/>
        <v>609562</v>
      </c>
      <c r="B3338" s="6">
        <v>10</v>
      </c>
      <c r="C3338" s="112">
        <v>12</v>
      </c>
      <c r="D3338" s="7">
        <v>514</v>
      </c>
      <c r="E3338" s="6" t="s">
        <v>596</v>
      </c>
      <c r="H3338" s="6">
        <f>IF('Раздел 2.1.2.3'!AE44&gt;='Раздел 2.1.2.3'!AE52,0,1)</f>
        <v>0</v>
      </c>
    </row>
    <row r="3339" spans="1:8" x14ac:dyDescent="0.2">
      <c r="A3339" s="6">
        <f t="shared" si="46"/>
        <v>609562</v>
      </c>
      <c r="B3339" s="6">
        <v>10</v>
      </c>
      <c r="C3339" s="112">
        <v>12</v>
      </c>
      <c r="D3339" s="7">
        <v>515</v>
      </c>
      <c r="E3339" s="6" t="s">
        <v>80</v>
      </c>
      <c r="H3339" s="6">
        <f>IF('Раздел 2.1.2.3'!AF44&gt;='Раздел 2.1.2.3'!AF52,0,1)</f>
        <v>0</v>
      </c>
    </row>
    <row r="3340" spans="1:8" x14ac:dyDescent="0.2">
      <c r="A3340" s="6">
        <f t="shared" si="46"/>
        <v>609562</v>
      </c>
      <c r="B3340" s="6">
        <v>10</v>
      </c>
      <c r="C3340" s="112">
        <v>12</v>
      </c>
      <c r="D3340" s="7">
        <v>516</v>
      </c>
      <c r="E3340" s="6" t="s">
        <v>81</v>
      </c>
      <c r="H3340" s="6">
        <f>IF('Раздел 2.1.2.3'!AG44&gt;='Раздел 2.1.2.3'!AG52,0,1)</f>
        <v>0</v>
      </c>
    </row>
    <row r="3341" spans="1:8" x14ac:dyDescent="0.2">
      <c r="A3341" s="6">
        <f t="shared" si="46"/>
        <v>609562</v>
      </c>
      <c r="B3341" s="6">
        <v>10</v>
      </c>
      <c r="C3341" s="112">
        <v>12</v>
      </c>
      <c r="D3341" s="7">
        <v>517</v>
      </c>
      <c r="E3341" s="6" t="s">
        <v>82</v>
      </c>
      <c r="H3341" s="6">
        <f>IF('Раздел 2.1.2.3'!AH44&gt;='Раздел 2.1.2.3'!AH52,0,1)</f>
        <v>0</v>
      </c>
    </row>
    <row r="3342" spans="1:8" x14ac:dyDescent="0.2">
      <c r="A3342" s="6">
        <f t="shared" si="46"/>
        <v>609562</v>
      </c>
      <c r="B3342" s="6">
        <v>10</v>
      </c>
      <c r="C3342" s="112">
        <v>12</v>
      </c>
      <c r="D3342" s="7">
        <v>518</v>
      </c>
      <c r="E3342" s="6" t="s">
        <v>855</v>
      </c>
      <c r="H3342" s="6">
        <f>IF('Раздел 2.1.2.3'!AI44&gt;='Раздел 2.1.2.3'!AI52,0,1)</f>
        <v>0</v>
      </c>
    </row>
    <row r="3343" spans="1:8" x14ac:dyDescent="0.2">
      <c r="A3343" s="6">
        <f t="shared" si="46"/>
        <v>609562</v>
      </c>
      <c r="B3343" s="6">
        <v>10</v>
      </c>
      <c r="C3343" s="112">
        <v>12</v>
      </c>
      <c r="D3343" s="7">
        <v>519</v>
      </c>
      <c r="E3343" s="6" t="s">
        <v>856</v>
      </c>
      <c r="H3343" s="6">
        <f>IF('Раздел 2.1.2.3'!AJ44&gt;='Раздел 2.1.2.3'!AJ52,0,1)</f>
        <v>0</v>
      </c>
    </row>
    <row r="3344" spans="1:8" x14ac:dyDescent="0.2">
      <c r="A3344" s="6">
        <f t="shared" si="46"/>
        <v>609562</v>
      </c>
      <c r="B3344" s="6">
        <v>10</v>
      </c>
      <c r="C3344" s="112">
        <v>12</v>
      </c>
      <c r="D3344" s="7">
        <v>520</v>
      </c>
      <c r="E3344" s="6" t="s">
        <v>857</v>
      </c>
      <c r="H3344" s="6">
        <f>IF('Раздел 2.1.2.3'!AK44&gt;='Раздел 2.1.2.3'!AK52,0,1)</f>
        <v>0</v>
      </c>
    </row>
    <row r="3345" spans="1:8" x14ac:dyDescent="0.2">
      <c r="A3345" s="6">
        <f t="shared" si="46"/>
        <v>609562</v>
      </c>
      <c r="B3345" s="6">
        <v>10</v>
      </c>
      <c r="C3345" s="112">
        <v>12</v>
      </c>
      <c r="D3345" s="7">
        <v>521</v>
      </c>
      <c r="E3345" s="6" t="s">
        <v>858</v>
      </c>
      <c r="H3345" s="6">
        <f>IF('Раздел 2.1.2.3'!AL44&gt;='Раздел 2.1.2.3'!AL52,0,1)</f>
        <v>0</v>
      </c>
    </row>
    <row r="3346" spans="1:8" x14ac:dyDescent="0.2">
      <c r="A3346" s="6">
        <f t="shared" si="46"/>
        <v>609562</v>
      </c>
      <c r="B3346" s="6">
        <v>10</v>
      </c>
      <c r="C3346" s="112">
        <v>12</v>
      </c>
      <c r="D3346" s="7">
        <v>522</v>
      </c>
      <c r="E3346" s="6" t="s">
        <v>1899</v>
      </c>
      <c r="H3346" s="6">
        <f>IF('Раздел 2.1.2.3'!AM44&gt;='Раздел 2.1.2.3'!AM52,0,1)</f>
        <v>0</v>
      </c>
    </row>
    <row r="3347" spans="1:8" x14ac:dyDescent="0.2">
      <c r="A3347" s="6">
        <f t="shared" si="46"/>
        <v>609562</v>
      </c>
      <c r="B3347" s="6">
        <v>10</v>
      </c>
      <c r="C3347" s="112">
        <v>12</v>
      </c>
      <c r="D3347" s="7">
        <v>523</v>
      </c>
      <c r="E3347" s="6" t="s">
        <v>1900</v>
      </c>
      <c r="H3347" s="6">
        <f>IF('Раздел 2.1.2.3'!AN44&gt;='Раздел 2.1.2.3'!AN52,0,1)</f>
        <v>0</v>
      </c>
    </row>
    <row r="3348" spans="1:8" x14ac:dyDescent="0.2">
      <c r="A3348" s="6">
        <f t="shared" si="46"/>
        <v>609562</v>
      </c>
      <c r="B3348" s="6">
        <v>10</v>
      </c>
      <c r="C3348" s="112">
        <v>12</v>
      </c>
      <c r="D3348" s="7">
        <v>524</v>
      </c>
      <c r="E3348" s="6" t="s">
        <v>1901</v>
      </c>
      <c r="H3348" s="6">
        <f>IF('Раздел 2.1.2.3'!AO44&gt;='Раздел 2.1.2.3'!AO52,0,1)</f>
        <v>0</v>
      </c>
    </row>
    <row r="3349" spans="1:8" x14ac:dyDescent="0.2">
      <c r="A3349" s="6">
        <f t="shared" si="46"/>
        <v>609562</v>
      </c>
      <c r="B3349" s="6">
        <v>10</v>
      </c>
      <c r="C3349" s="112">
        <v>12</v>
      </c>
      <c r="D3349" s="7">
        <v>525</v>
      </c>
      <c r="E3349" s="6" t="s">
        <v>1902</v>
      </c>
      <c r="H3349" s="6">
        <f>IF('Раздел 2.1.2.3'!AP44&gt;='Раздел 2.1.2.3'!AP52,0,1)</f>
        <v>0</v>
      </c>
    </row>
    <row r="3350" spans="1:8" x14ac:dyDescent="0.2">
      <c r="A3350" s="6">
        <f t="shared" si="46"/>
        <v>609562</v>
      </c>
      <c r="B3350" s="6">
        <v>10</v>
      </c>
      <c r="C3350" s="112">
        <v>12</v>
      </c>
      <c r="D3350" s="7">
        <v>526</v>
      </c>
      <c r="E3350" s="6" t="s">
        <v>1903</v>
      </c>
      <c r="H3350" s="6">
        <f>IF('Раздел 2.1.2.3'!AQ44&gt;='Раздел 2.1.2.3'!AQ52,0,1)</f>
        <v>0</v>
      </c>
    </row>
    <row r="3351" spans="1:8" x14ac:dyDescent="0.2">
      <c r="A3351" s="6">
        <f t="shared" si="46"/>
        <v>609562</v>
      </c>
      <c r="B3351" s="6">
        <v>10</v>
      </c>
      <c r="C3351" s="112">
        <v>12</v>
      </c>
      <c r="D3351" s="7">
        <v>527</v>
      </c>
      <c r="E3351" s="6" t="s">
        <v>1904</v>
      </c>
      <c r="H3351" s="6">
        <f>IF('Раздел 2.1.2.3'!AR44&gt;='Раздел 2.1.2.3'!AR52,0,1)</f>
        <v>0</v>
      </c>
    </row>
    <row r="3352" spans="1:8" x14ac:dyDescent="0.2">
      <c r="A3352" s="6">
        <f t="shared" si="46"/>
        <v>609562</v>
      </c>
      <c r="B3352" s="6">
        <v>10</v>
      </c>
      <c r="C3352" s="112">
        <v>12</v>
      </c>
      <c r="D3352" s="7">
        <v>528</v>
      </c>
      <c r="E3352" s="6" t="s">
        <v>1905</v>
      </c>
      <c r="H3352" s="6">
        <f>IF('Раздел 2.1.2.3'!AS44&gt;='Раздел 2.1.2.3'!AS52,0,1)</f>
        <v>0</v>
      </c>
    </row>
    <row r="3353" spans="1:8" x14ac:dyDescent="0.2">
      <c r="A3353" s="6">
        <f t="shared" si="46"/>
        <v>609562</v>
      </c>
      <c r="B3353" s="6">
        <v>10</v>
      </c>
      <c r="C3353" s="112">
        <v>12</v>
      </c>
      <c r="D3353" s="7">
        <v>529</v>
      </c>
      <c r="E3353" s="6" t="s">
        <v>1906</v>
      </c>
      <c r="H3353" s="6">
        <f>IF('Раздел 2.1.2.3'!AT44&gt;='Раздел 2.1.2.3'!AT52,0,1)</f>
        <v>0</v>
      </c>
    </row>
    <row r="3354" spans="1:8" x14ac:dyDescent="0.2">
      <c r="A3354" s="6">
        <f t="shared" si="46"/>
        <v>609562</v>
      </c>
      <c r="B3354" s="6">
        <v>10</v>
      </c>
      <c r="C3354" s="112">
        <v>12</v>
      </c>
      <c r="D3354" s="7">
        <v>530</v>
      </c>
      <c r="E3354" s="6" t="s">
        <v>1907</v>
      </c>
      <c r="H3354" s="6">
        <f>IF('Раздел 2.1.2.3'!AU44&gt;='Раздел 2.1.2.3'!AU52,0,1)</f>
        <v>0</v>
      </c>
    </row>
    <row r="3355" spans="1:8" x14ac:dyDescent="0.2">
      <c r="A3355" s="6">
        <f t="shared" si="46"/>
        <v>609562</v>
      </c>
      <c r="B3355" s="6">
        <v>10</v>
      </c>
      <c r="C3355" s="112">
        <v>12</v>
      </c>
      <c r="D3355" s="7">
        <v>531</v>
      </c>
      <c r="E3355" s="6" t="s">
        <v>1908</v>
      </c>
      <c r="H3355" s="6">
        <f>IF('Раздел 2.1.2.3'!AV44&gt;='Раздел 2.1.2.3'!AV52,0,1)</f>
        <v>0</v>
      </c>
    </row>
    <row r="3356" spans="1:8" x14ac:dyDescent="0.2">
      <c r="A3356" s="6">
        <f t="shared" si="46"/>
        <v>609562</v>
      </c>
      <c r="B3356" s="6">
        <v>10</v>
      </c>
      <c r="C3356" s="112">
        <v>12</v>
      </c>
      <c r="D3356" s="7">
        <v>532</v>
      </c>
      <c r="E3356" s="6" t="s">
        <v>1909</v>
      </c>
      <c r="H3356" s="6">
        <f>IF('Раздел 2.1.2.3'!AW44&gt;='Раздел 2.1.2.3'!AW52,0,1)</f>
        <v>0</v>
      </c>
    </row>
    <row r="3357" spans="1:8" x14ac:dyDescent="0.2">
      <c r="A3357" s="6">
        <f t="shared" si="46"/>
        <v>609562</v>
      </c>
      <c r="B3357" s="6">
        <v>10</v>
      </c>
      <c r="C3357" s="112">
        <v>12</v>
      </c>
      <c r="D3357" s="7">
        <v>533</v>
      </c>
      <c r="E3357" s="6" t="s">
        <v>1171</v>
      </c>
      <c r="H3357" s="6">
        <f>IF('Раздел 2.1.2.3'!AX44&gt;='Раздел 2.1.2.3'!AX52,0,1)</f>
        <v>0</v>
      </c>
    </row>
    <row r="3358" spans="1:8" x14ac:dyDescent="0.2">
      <c r="A3358" s="6">
        <f t="shared" si="46"/>
        <v>609562</v>
      </c>
      <c r="B3358" s="6">
        <v>10</v>
      </c>
      <c r="C3358" s="112">
        <v>12</v>
      </c>
      <c r="D3358" s="7">
        <v>534</v>
      </c>
      <c r="E3358" s="6" t="s">
        <v>378</v>
      </c>
      <c r="H3358" s="6">
        <f>IF('Раздел 2.1.2.3'!AY44&gt;='Раздел 2.1.2.3'!AY52,0,1)</f>
        <v>0</v>
      </c>
    </row>
    <row r="3359" spans="1:8" x14ac:dyDescent="0.2">
      <c r="A3359" s="6">
        <f t="shared" si="46"/>
        <v>609562</v>
      </c>
      <c r="B3359" s="6">
        <v>10</v>
      </c>
      <c r="C3359" s="112">
        <v>12</v>
      </c>
      <c r="D3359" s="7">
        <v>535</v>
      </c>
      <c r="E3359" s="6" t="s">
        <v>2662</v>
      </c>
      <c r="H3359" s="6">
        <f>IF('Раздел 2.1.2.3'!AZ44&gt;='Раздел 2.1.2.3'!AZ52,0,1)</f>
        <v>0</v>
      </c>
    </row>
    <row r="3360" spans="1:8" x14ac:dyDescent="0.2">
      <c r="A3360" s="6">
        <f t="shared" si="46"/>
        <v>609562</v>
      </c>
      <c r="B3360" s="6">
        <v>10</v>
      </c>
      <c r="C3360" s="112">
        <v>12</v>
      </c>
      <c r="D3360" s="7">
        <v>536</v>
      </c>
      <c r="E3360" s="6" t="s">
        <v>2663</v>
      </c>
      <c r="H3360" s="6">
        <f>IF('Раздел 2.1.2.3'!BA44&gt;='Раздел 2.1.2.3'!BA52,0,1)</f>
        <v>0</v>
      </c>
    </row>
    <row r="3361" spans="1:8" x14ac:dyDescent="0.2">
      <c r="A3361" s="6">
        <f t="shared" si="46"/>
        <v>609562</v>
      </c>
      <c r="B3361" s="6">
        <v>10</v>
      </c>
      <c r="C3361" s="112">
        <v>12</v>
      </c>
      <c r="D3361" s="7">
        <v>537</v>
      </c>
      <c r="E3361" s="6" t="s">
        <v>2664</v>
      </c>
      <c r="H3361" s="6">
        <f>IF('Раздел 2.1.2.3'!BB44&gt;='Раздел 2.1.2.3'!BB52,0,1)</f>
        <v>0</v>
      </c>
    </row>
    <row r="3362" spans="1:8" x14ac:dyDescent="0.2">
      <c r="A3362" s="6">
        <f t="shared" si="46"/>
        <v>609562</v>
      </c>
      <c r="B3362" s="6">
        <v>10</v>
      </c>
      <c r="C3362" s="112">
        <v>12</v>
      </c>
      <c r="D3362" s="7">
        <v>538</v>
      </c>
      <c r="E3362" s="6" t="s">
        <v>2665</v>
      </c>
      <c r="H3362" s="6">
        <f>IF('Раздел 2.1.2.3'!BC44&gt;='Раздел 2.1.2.3'!BC52,0,1)</f>
        <v>0</v>
      </c>
    </row>
    <row r="3363" spans="1:8" x14ac:dyDescent="0.2">
      <c r="A3363" s="6">
        <f t="shared" si="46"/>
        <v>609562</v>
      </c>
      <c r="B3363" s="6">
        <v>10</v>
      </c>
      <c r="C3363" s="112">
        <v>12</v>
      </c>
      <c r="D3363" s="7">
        <v>539</v>
      </c>
      <c r="E3363" s="6" t="s">
        <v>2666</v>
      </c>
      <c r="H3363" s="6">
        <f>IF('Раздел 2.1.2.3'!BD44&gt;='Раздел 2.1.2.3'!BD52,0,1)</f>
        <v>0</v>
      </c>
    </row>
    <row r="3364" spans="1:8" x14ac:dyDescent="0.2">
      <c r="A3364" s="6">
        <f t="shared" si="46"/>
        <v>609562</v>
      </c>
      <c r="B3364" s="6">
        <v>10</v>
      </c>
      <c r="C3364" s="112">
        <v>12</v>
      </c>
      <c r="D3364" s="7">
        <v>540</v>
      </c>
      <c r="E3364" s="6" t="s">
        <v>2667</v>
      </c>
      <c r="H3364" s="6">
        <f>IF('Раздел 2.1.2.3'!BE44&gt;='Раздел 2.1.2.3'!BE52,0,1)</f>
        <v>0</v>
      </c>
    </row>
    <row r="3365" spans="1:8" x14ac:dyDescent="0.2">
      <c r="A3365" s="6">
        <f t="shared" si="46"/>
        <v>609562</v>
      </c>
      <c r="B3365" s="6">
        <v>10</v>
      </c>
      <c r="C3365" s="112">
        <v>12</v>
      </c>
      <c r="D3365" s="7">
        <v>541</v>
      </c>
      <c r="E3365" s="6" t="s">
        <v>1921</v>
      </c>
      <c r="H3365" s="6">
        <f>IF('Раздел 2.1.2.3'!BF44&gt;='Раздел 2.1.2.3'!BF52,0,1)</f>
        <v>0</v>
      </c>
    </row>
    <row r="3366" spans="1:8" x14ac:dyDescent="0.2">
      <c r="A3366" s="6">
        <f t="shared" si="46"/>
        <v>609562</v>
      </c>
      <c r="B3366" s="6">
        <v>10</v>
      </c>
      <c r="C3366" s="112">
        <v>12</v>
      </c>
      <c r="D3366" s="7">
        <v>542</v>
      </c>
      <c r="E3366" s="7" t="s">
        <v>1922</v>
      </c>
      <c r="F3366" s="7"/>
      <c r="G3366" s="7"/>
      <c r="H3366" s="7">
        <f>IF('Раздел 2.1.2.3'!BG44&gt;='Раздел 2.1.2.3'!BG52,0,1)</f>
        <v>0</v>
      </c>
    </row>
    <row r="3367" spans="1:8" x14ac:dyDescent="0.2">
      <c r="A3367" s="6">
        <f t="shared" si="46"/>
        <v>609562</v>
      </c>
      <c r="B3367" s="6">
        <v>10</v>
      </c>
      <c r="C3367" s="112">
        <v>12</v>
      </c>
      <c r="D3367" s="7">
        <v>543</v>
      </c>
      <c r="E3367" s="7" t="s">
        <v>1923</v>
      </c>
      <c r="F3367" s="7"/>
      <c r="G3367" s="7"/>
      <c r="H3367" s="7">
        <f>IF('Раздел 2.1.2.3'!BH44&gt;='Раздел 2.1.2.3'!BH52,0,1)</f>
        <v>0</v>
      </c>
    </row>
    <row r="3368" spans="1:8" x14ac:dyDescent="0.2">
      <c r="A3368" s="6">
        <f t="shared" si="46"/>
        <v>609562</v>
      </c>
      <c r="B3368" s="6">
        <v>10</v>
      </c>
      <c r="C3368" s="112">
        <v>12</v>
      </c>
      <c r="D3368" s="7">
        <v>544</v>
      </c>
      <c r="E3368" s="7" t="s">
        <v>454</v>
      </c>
      <c r="F3368" s="7"/>
      <c r="G3368" s="7"/>
      <c r="H3368" s="7">
        <f>IF('Раздел 2.1.2.3'!BI44&gt;='Раздел 2.1.2.3'!BI52,0,1)</f>
        <v>0</v>
      </c>
    </row>
    <row r="3369" spans="1:8" x14ac:dyDescent="0.2">
      <c r="A3369" s="6">
        <f t="shared" si="46"/>
        <v>609562</v>
      </c>
      <c r="B3369" s="6">
        <v>10</v>
      </c>
      <c r="C3369" s="112">
        <v>12</v>
      </c>
      <c r="D3369" s="7">
        <v>545</v>
      </c>
      <c r="E3369" s="7" t="s">
        <v>455</v>
      </c>
      <c r="F3369" s="7"/>
      <c r="G3369" s="7"/>
      <c r="H3369" s="7">
        <f>IF('Раздел 2.1.2.3'!BJ44&gt;='Раздел 2.1.2.3'!BJ52,0,1)</f>
        <v>0</v>
      </c>
    </row>
    <row r="3370" spans="1:8" x14ac:dyDescent="0.2">
      <c r="A3370" s="6">
        <f t="shared" si="46"/>
        <v>609562</v>
      </c>
      <c r="B3370" s="6">
        <v>10</v>
      </c>
      <c r="C3370" s="112">
        <v>12</v>
      </c>
      <c r="D3370" s="7">
        <v>546</v>
      </c>
      <c r="E3370" s="7" t="s">
        <v>456</v>
      </c>
      <c r="F3370" s="7"/>
      <c r="G3370" s="7"/>
      <c r="H3370" s="7">
        <f>IF('Раздел 2.1.2.3'!BK44&gt;='Раздел 2.1.2.3'!BK52,0,1)</f>
        <v>0</v>
      </c>
    </row>
    <row r="3371" spans="1:8" x14ac:dyDescent="0.2">
      <c r="A3371" s="6">
        <f t="shared" si="46"/>
        <v>609562</v>
      </c>
      <c r="B3371" s="6">
        <v>10</v>
      </c>
      <c r="C3371" s="112">
        <v>12</v>
      </c>
      <c r="D3371" s="7">
        <v>547</v>
      </c>
      <c r="E3371" s="7" t="s">
        <v>1202</v>
      </c>
      <c r="F3371" s="7"/>
      <c r="G3371" s="7"/>
      <c r="H3371" s="7">
        <f>IF('Раздел 2.1.2.3'!BL44&gt;='Раздел 2.1.2.3'!BL52,0,1)</f>
        <v>0</v>
      </c>
    </row>
    <row r="3372" spans="1:8" x14ac:dyDescent="0.2">
      <c r="A3372" s="6">
        <f t="shared" si="46"/>
        <v>609562</v>
      </c>
      <c r="B3372" s="6">
        <v>10</v>
      </c>
      <c r="C3372" s="113">
        <v>12</v>
      </c>
      <c r="D3372" s="7">
        <v>548</v>
      </c>
      <c r="E3372" s="109" t="s">
        <v>1203</v>
      </c>
      <c r="F3372" s="109"/>
      <c r="G3372" s="109"/>
      <c r="H3372" s="109">
        <f>IF('Раздел 2.1.2.3'!BM44&gt;='Раздел 2.1.2.3'!BM52,0,1)</f>
        <v>0</v>
      </c>
    </row>
    <row r="3373" spans="1:8" x14ac:dyDescent="0.2">
      <c r="A3373" s="6">
        <f t="shared" si="46"/>
        <v>609562</v>
      </c>
      <c r="B3373" s="6">
        <v>10</v>
      </c>
      <c r="C3373" s="112">
        <v>13</v>
      </c>
      <c r="D3373" s="7">
        <v>549</v>
      </c>
      <c r="E3373" s="112" t="s">
        <v>8283</v>
      </c>
      <c r="H3373" s="6">
        <f>IF('Раздел 2.1.2.3'!P21&gt;='Раздел 2.1.2.3'!BI21,0,1)</f>
        <v>0</v>
      </c>
    </row>
    <row r="3374" spans="1:8" x14ac:dyDescent="0.2">
      <c r="A3374" s="6">
        <f t="shared" si="46"/>
        <v>609562</v>
      </c>
      <c r="B3374" s="6">
        <v>10</v>
      </c>
      <c r="C3374" s="112">
        <v>13</v>
      </c>
      <c r="D3374" s="7">
        <v>550</v>
      </c>
      <c r="E3374" s="112" t="s">
        <v>8284</v>
      </c>
      <c r="H3374" s="6">
        <f>IF('Раздел 2.1.2.3'!P22&gt;='Раздел 2.1.2.3'!BI22,0,1)</f>
        <v>0</v>
      </c>
    </row>
    <row r="3375" spans="1:8" x14ac:dyDescent="0.2">
      <c r="A3375" s="6">
        <f t="shared" si="46"/>
        <v>609562</v>
      </c>
      <c r="B3375" s="6">
        <v>10</v>
      </c>
      <c r="C3375" s="112">
        <v>13</v>
      </c>
      <c r="D3375" s="7">
        <v>551</v>
      </c>
      <c r="E3375" s="112" t="s">
        <v>8285</v>
      </c>
      <c r="H3375" s="6">
        <f>IF('Раздел 2.1.2.3'!P23&gt;='Раздел 2.1.2.3'!BI23,0,1)</f>
        <v>0</v>
      </c>
    </row>
    <row r="3376" spans="1:8" x14ac:dyDescent="0.2">
      <c r="A3376" s="6">
        <f t="shared" si="46"/>
        <v>609562</v>
      </c>
      <c r="B3376" s="6">
        <v>10</v>
      </c>
      <c r="C3376" s="112">
        <v>13</v>
      </c>
      <c r="D3376" s="7">
        <v>552</v>
      </c>
      <c r="E3376" s="112" t="s">
        <v>8286</v>
      </c>
      <c r="H3376" s="6">
        <f>IF('Раздел 2.1.2.3'!P24&gt;='Раздел 2.1.2.3'!BI24,0,1)</f>
        <v>0</v>
      </c>
    </row>
    <row r="3377" spans="1:8" x14ac:dyDescent="0.2">
      <c r="A3377" s="6">
        <f t="shared" si="46"/>
        <v>609562</v>
      </c>
      <c r="B3377" s="6">
        <v>10</v>
      </c>
      <c r="C3377" s="112">
        <v>13</v>
      </c>
      <c r="D3377" s="7">
        <v>553</v>
      </c>
      <c r="E3377" s="112" t="s">
        <v>8287</v>
      </c>
      <c r="H3377" s="6">
        <f>IF('Раздел 2.1.2.3'!P25&gt;='Раздел 2.1.2.3'!BI25,0,1)</f>
        <v>0</v>
      </c>
    </row>
    <row r="3378" spans="1:8" x14ac:dyDescent="0.2">
      <c r="A3378" s="6">
        <f t="shared" si="46"/>
        <v>609562</v>
      </c>
      <c r="B3378" s="6">
        <v>10</v>
      </c>
      <c r="C3378" s="112">
        <v>13</v>
      </c>
      <c r="D3378" s="7">
        <v>554</v>
      </c>
      <c r="E3378" s="112" t="s">
        <v>8288</v>
      </c>
      <c r="H3378" s="6">
        <f>IF('Раздел 2.1.2.3'!P26&gt;='Раздел 2.1.2.3'!BI26,0,1)</f>
        <v>0</v>
      </c>
    </row>
    <row r="3379" spans="1:8" x14ac:dyDescent="0.2">
      <c r="A3379" s="6">
        <f t="shared" si="46"/>
        <v>609562</v>
      </c>
      <c r="B3379" s="6">
        <v>10</v>
      </c>
      <c r="C3379" s="112">
        <v>13</v>
      </c>
      <c r="D3379" s="7">
        <v>555</v>
      </c>
      <c r="E3379" s="112" t="s">
        <v>8289</v>
      </c>
      <c r="H3379" s="6">
        <f>IF('Раздел 2.1.2.3'!P27&gt;='Раздел 2.1.2.3'!BI27,0,1)</f>
        <v>0</v>
      </c>
    </row>
    <row r="3380" spans="1:8" x14ac:dyDescent="0.2">
      <c r="A3380" s="6">
        <f t="shared" si="46"/>
        <v>609562</v>
      </c>
      <c r="B3380" s="6">
        <v>10</v>
      </c>
      <c r="C3380" s="112">
        <v>13</v>
      </c>
      <c r="D3380" s="7">
        <v>556</v>
      </c>
      <c r="E3380" s="112" t="s">
        <v>8290</v>
      </c>
      <c r="H3380" s="6">
        <f>IF('Раздел 2.1.2.3'!P28&gt;='Раздел 2.1.2.3'!BI28,0,1)</f>
        <v>0</v>
      </c>
    </row>
    <row r="3381" spans="1:8" x14ac:dyDescent="0.2">
      <c r="A3381" s="6">
        <f t="shared" si="46"/>
        <v>609562</v>
      </c>
      <c r="B3381" s="6">
        <v>10</v>
      </c>
      <c r="C3381" s="112">
        <v>13</v>
      </c>
      <c r="D3381" s="7">
        <v>557</v>
      </c>
      <c r="E3381" s="112" t="s">
        <v>8291</v>
      </c>
      <c r="H3381" s="6">
        <f>IF('Раздел 2.1.2.3'!P29&gt;='Раздел 2.1.2.3'!BI29,0,1)</f>
        <v>0</v>
      </c>
    </row>
    <row r="3382" spans="1:8" x14ac:dyDescent="0.2">
      <c r="A3382" s="6">
        <f t="shared" si="46"/>
        <v>609562</v>
      </c>
      <c r="B3382" s="6">
        <v>10</v>
      </c>
      <c r="C3382" s="112">
        <v>13</v>
      </c>
      <c r="D3382" s="7">
        <v>558</v>
      </c>
      <c r="E3382" s="112" t="s">
        <v>8292</v>
      </c>
      <c r="H3382" s="6">
        <f>IF('Раздел 2.1.2.3'!P30&gt;='Раздел 2.1.2.3'!BI30,0,1)</f>
        <v>0</v>
      </c>
    </row>
    <row r="3383" spans="1:8" x14ac:dyDescent="0.2">
      <c r="A3383" s="6">
        <f t="shared" si="46"/>
        <v>609562</v>
      </c>
      <c r="B3383" s="6">
        <v>10</v>
      </c>
      <c r="C3383" s="112">
        <v>13</v>
      </c>
      <c r="D3383" s="7">
        <v>559</v>
      </c>
      <c r="E3383" s="112" t="s">
        <v>8293</v>
      </c>
      <c r="H3383" s="6">
        <f>IF('Раздел 2.1.2.3'!P31&gt;='Раздел 2.1.2.3'!BI31,0,1)</f>
        <v>0</v>
      </c>
    </row>
    <row r="3384" spans="1:8" x14ac:dyDescent="0.2">
      <c r="A3384" s="6">
        <f t="shared" si="46"/>
        <v>609562</v>
      </c>
      <c r="B3384" s="6">
        <v>10</v>
      </c>
      <c r="C3384" s="112">
        <v>13</v>
      </c>
      <c r="D3384" s="7">
        <v>560</v>
      </c>
      <c r="E3384" s="112" t="s">
        <v>7485</v>
      </c>
      <c r="H3384" s="6">
        <f>IF('Раздел 2.1.2.3'!P32&gt;='Раздел 2.1.2.3'!BI32,0,1)</f>
        <v>0</v>
      </c>
    </row>
    <row r="3385" spans="1:8" x14ac:dyDescent="0.2">
      <c r="A3385" s="6">
        <f t="shared" si="46"/>
        <v>609562</v>
      </c>
      <c r="B3385" s="6">
        <v>10</v>
      </c>
      <c r="C3385" s="112">
        <v>13</v>
      </c>
      <c r="D3385" s="7">
        <v>561</v>
      </c>
      <c r="E3385" s="112" t="s">
        <v>7486</v>
      </c>
      <c r="H3385" s="6">
        <f>IF('Раздел 2.1.2.3'!P33&gt;='Раздел 2.1.2.3'!BI33,0,1)</f>
        <v>0</v>
      </c>
    </row>
    <row r="3386" spans="1:8" x14ac:dyDescent="0.2">
      <c r="A3386" s="6">
        <f t="shared" si="46"/>
        <v>609562</v>
      </c>
      <c r="B3386" s="6">
        <v>10</v>
      </c>
      <c r="C3386" s="112">
        <v>13</v>
      </c>
      <c r="D3386" s="7">
        <v>562</v>
      </c>
      <c r="E3386" s="112" t="s">
        <v>7487</v>
      </c>
      <c r="H3386" s="6">
        <f>IF('Раздел 2.1.2.3'!P34&gt;='Раздел 2.1.2.3'!BI34,0,1)</f>
        <v>0</v>
      </c>
    </row>
    <row r="3387" spans="1:8" x14ac:dyDescent="0.2">
      <c r="A3387" s="6">
        <f t="shared" si="46"/>
        <v>609562</v>
      </c>
      <c r="B3387" s="6">
        <v>10</v>
      </c>
      <c r="C3387" s="112">
        <v>13</v>
      </c>
      <c r="D3387" s="7">
        <v>563</v>
      </c>
      <c r="E3387" s="112" t="s">
        <v>7488</v>
      </c>
      <c r="H3387" s="6">
        <f>IF('Раздел 2.1.2.3'!P35&gt;='Раздел 2.1.2.3'!BI35,0,1)</f>
        <v>0</v>
      </c>
    </row>
    <row r="3388" spans="1:8" x14ac:dyDescent="0.2">
      <c r="A3388" s="6">
        <f t="shared" si="46"/>
        <v>609562</v>
      </c>
      <c r="B3388" s="6">
        <v>10</v>
      </c>
      <c r="C3388" s="112">
        <v>13</v>
      </c>
      <c r="D3388" s="7">
        <v>564</v>
      </c>
      <c r="E3388" s="112" t="s">
        <v>7489</v>
      </c>
      <c r="H3388" s="6">
        <f>IF('Раздел 2.1.2.3'!P36&gt;='Раздел 2.1.2.3'!BI36,0,1)</f>
        <v>0</v>
      </c>
    </row>
    <row r="3389" spans="1:8" x14ac:dyDescent="0.2">
      <c r="A3389" s="6">
        <f t="shared" si="46"/>
        <v>609562</v>
      </c>
      <c r="B3389" s="6">
        <v>10</v>
      </c>
      <c r="C3389" s="112">
        <v>13</v>
      </c>
      <c r="D3389" s="7">
        <v>565</v>
      </c>
      <c r="E3389" s="112" t="s">
        <v>7490</v>
      </c>
      <c r="H3389" s="6">
        <f>IF('Раздел 2.1.2.3'!P37&gt;='Раздел 2.1.2.3'!BI37,0,1)</f>
        <v>0</v>
      </c>
    </row>
    <row r="3390" spans="1:8" x14ac:dyDescent="0.2">
      <c r="A3390" s="6">
        <f t="shared" si="46"/>
        <v>609562</v>
      </c>
      <c r="B3390" s="6">
        <v>10</v>
      </c>
      <c r="C3390" s="112">
        <v>13</v>
      </c>
      <c r="D3390" s="7">
        <v>566</v>
      </c>
      <c r="E3390" s="112" t="s">
        <v>7491</v>
      </c>
      <c r="H3390" s="6">
        <f>IF('Раздел 2.1.2.3'!P38&gt;='Раздел 2.1.2.3'!BI38,0,1)</f>
        <v>0</v>
      </c>
    </row>
    <row r="3391" spans="1:8" x14ac:dyDescent="0.2">
      <c r="A3391" s="6">
        <f t="shared" si="46"/>
        <v>609562</v>
      </c>
      <c r="B3391" s="6">
        <v>10</v>
      </c>
      <c r="C3391" s="112">
        <v>13</v>
      </c>
      <c r="D3391" s="7">
        <v>567</v>
      </c>
      <c r="E3391" s="112" t="s">
        <v>7492</v>
      </c>
      <c r="H3391" s="6">
        <f>IF('Раздел 2.1.2.3'!P39&gt;='Раздел 2.1.2.3'!BI39,0,1)</f>
        <v>0</v>
      </c>
    </row>
    <row r="3392" spans="1:8" x14ac:dyDescent="0.2">
      <c r="A3392" s="6">
        <f t="shared" si="46"/>
        <v>609562</v>
      </c>
      <c r="B3392" s="6">
        <v>10</v>
      </c>
      <c r="C3392" s="112">
        <v>13</v>
      </c>
      <c r="D3392" s="7">
        <v>568</v>
      </c>
      <c r="E3392" s="112" t="s">
        <v>7493</v>
      </c>
      <c r="H3392" s="6">
        <f>IF('Раздел 2.1.2.3'!P40&gt;='Раздел 2.1.2.3'!BI40,0,1)</f>
        <v>0</v>
      </c>
    </row>
    <row r="3393" spans="1:8" x14ac:dyDescent="0.2">
      <c r="A3393" s="6">
        <f t="shared" si="46"/>
        <v>609562</v>
      </c>
      <c r="B3393" s="6">
        <v>10</v>
      </c>
      <c r="C3393" s="112">
        <v>13</v>
      </c>
      <c r="D3393" s="7">
        <v>569</v>
      </c>
      <c r="E3393" s="112" t="s">
        <v>7494</v>
      </c>
      <c r="H3393" s="6">
        <f>IF('Раздел 2.1.2.3'!P41&gt;='Раздел 2.1.2.3'!BI41,0,1)</f>
        <v>0</v>
      </c>
    </row>
    <row r="3394" spans="1:8" x14ac:dyDescent="0.2">
      <c r="A3394" s="6">
        <f t="shared" si="46"/>
        <v>609562</v>
      </c>
      <c r="B3394" s="6">
        <v>10</v>
      </c>
      <c r="C3394" s="112">
        <v>13</v>
      </c>
      <c r="D3394" s="7">
        <v>570</v>
      </c>
      <c r="E3394" s="112" t="s">
        <v>7495</v>
      </c>
      <c r="H3394" s="6">
        <f>IF('Раздел 2.1.2.3'!P42&gt;='Раздел 2.1.2.3'!BI42,0,1)</f>
        <v>0</v>
      </c>
    </row>
    <row r="3395" spans="1:8" x14ac:dyDescent="0.2">
      <c r="A3395" s="6">
        <f t="shared" si="46"/>
        <v>609562</v>
      </c>
      <c r="B3395" s="6">
        <v>10</v>
      </c>
      <c r="C3395" s="112">
        <v>13</v>
      </c>
      <c r="D3395" s="7">
        <v>571</v>
      </c>
      <c r="E3395" s="112" t="s">
        <v>9140</v>
      </c>
      <c r="H3395" s="6">
        <f>IF('Раздел 2.1.2.3'!P43&gt;='Раздел 2.1.2.3'!BI43,0,1)</f>
        <v>0</v>
      </c>
    </row>
    <row r="3396" spans="1:8" x14ac:dyDescent="0.2">
      <c r="A3396" s="6">
        <f t="shared" si="46"/>
        <v>609562</v>
      </c>
      <c r="B3396" s="6">
        <v>10</v>
      </c>
      <c r="C3396" s="112">
        <v>13</v>
      </c>
      <c r="D3396" s="7">
        <v>572</v>
      </c>
      <c r="E3396" s="112" t="s">
        <v>9141</v>
      </c>
      <c r="H3396" s="6">
        <f>IF('Раздел 2.1.2.3'!P44&gt;='Раздел 2.1.2.3'!BI44,0,1)</f>
        <v>0</v>
      </c>
    </row>
    <row r="3397" spans="1:8" x14ac:dyDescent="0.2">
      <c r="A3397" s="6">
        <f t="shared" si="46"/>
        <v>609562</v>
      </c>
      <c r="B3397" s="6">
        <v>10</v>
      </c>
      <c r="C3397" s="112">
        <v>13</v>
      </c>
      <c r="D3397" s="7">
        <v>573</v>
      </c>
      <c r="E3397" s="112" t="s">
        <v>8294</v>
      </c>
      <c r="H3397" s="6">
        <f>IF('Раздел 2.1.2.3'!P45&gt;='Раздел 2.1.2.3'!BI45,0,1)</f>
        <v>0</v>
      </c>
    </row>
    <row r="3398" spans="1:8" x14ac:dyDescent="0.2">
      <c r="A3398" s="6">
        <f t="shared" si="46"/>
        <v>609562</v>
      </c>
      <c r="B3398" s="6">
        <v>10</v>
      </c>
      <c r="C3398" s="112">
        <v>13</v>
      </c>
      <c r="D3398" s="7">
        <v>574</v>
      </c>
      <c r="E3398" s="112" t="s">
        <v>8295</v>
      </c>
      <c r="H3398" s="6">
        <f>IF('Раздел 2.1.2.3'!P46&gt;='Раздел 2.1.2.3'!BI46,0,1)</f>
        <v>0</v>
      </c>
    </row>
    <row r="3399" spans="1:8" x14ac:dyDescent="0.2">
      <c r="A3399" s="6">
        <f t="shared" si="46"/>
        <v>609562</v>
      </c>
      <c r="B3399" s="6">
        <v>10</v>
      </c>
      <c r="C3399" s="112">
        <v>13</v>
      </c>
      <c r="D3399" s="7">
        <v>575</v>
      </c>
      <c r="E3399" s="112" t="s">
        <v>8296</v>
      </c>
      <c r="H3399" s="6">
        <f>IF('Раздел 2.1.2.3'!P47&gt;='Раздел 2.1.2.3'!BI47,0,1)</f>
        <v>0</v>
      </c>
    </row>
    <row r="3400" spans="1:8" x14ac:dyDescent="0.2">
      <c r="A3400" s="6">
        <f t="shared" si="46"/>
        <v>609562</v>
      </c>
      <c r="B3400" s="6">
        <v>10</v>
      </c>
      <c r="C3400" s="112">
        <v>13</v>
      </c>
      <c r="D3400" s="7">
        <v>576</v>
      </c>
      <c r="E3400" s="112" t="s">
        <v>8297</v>
      </c>
      <c r="H3400" s="6">
        <f>IF('Раздел 2.1.2.3'!P48&gt;='Раздел 2.1.2.3'!BI48,0,1)</f>
        <v>0</v>
      </c>
    </row>
    <row r="3401" spans="1:8" x14ac:dyDescent="0.2">
      <c r="A3401" s="6">
        <f t="shared" si="46"/>
        <v>609562</v>
      </c>
      <c r="B3401" s="6">
        <v>10</v>
      </c>
      <c r="C3401" s="112">
        <v>13</v>
      </c>
      <c r="D3401" s="7">
        <v>577</v>
      </c>
      <c r="E3401" s="112" t="s">
        <v>9166</v>
      </c>
      <c r="H3401" s="6">
        <f>IF('Раздел 2.1.2.3'!P49&gt;='Раздел 2.1.2.3'!BI49,0,1)</f>
        <v>0</v>
      </c>
    </row>
    <row r="3402" spans="1:8" x14ac:dyDescent="0.2">
      <c r="A3402" s="6">
        <f t="shared" si="46"/>
        <v>609562</v>
      </c>
      <c r="B3402" s="6">
        <v>10</v>
      </c>
      <c r="C3402" s="112">
        <v>13</v>
      </c>
      <c r="D3402" s="7">
        <v>578</v>
      </c>
      <c r="E3402" s="112" t="s">
        <v>9167</v>
      </c>
      <c r="H3402" s="6">
        <f>IF('Раздел 2.1.2.3'!P50&gt;='Раздел 2.1.2.3'!BI50,0,1)</f>
        <v>0</v>
      </c>
    </row>
    <row r="3403" spans="1:8" x14ac:dyDescent="0.2">
      <c r="A3403" s="6">
        <f t="shared" si="46"/>
        <v>609562</v>
      </c>
      <c r="B3403" s="6">
        <v>10</v>
      </c>
      <c r="C3403" s="112">
        <v>13</v>
      </c>
      <c r="D3403" s="7">
        <v>579</v>
      </c>
      <c r="E3403" s="112" t="s">
        <v>9168</v>
      </c>
      <c r="H3403" s="6">
        <f>IF('Раздел 2.1.2.3'!P51&gt;='Раздел 2.1.2.3'!BI51,0,1)</f>
        <v>0</v>
      </c>
    </row>
    <row r="3404" spans="1:8" x14ac:dyDescent="0.2">
      <c r="A3404" s="6">
        <f t="shared" si="46"/>
        <v>609562</v>
      </c>
      <c r="B3404" s="6">
        <v>10</v>
      </c>
      <c r="C3404" s="112">
        <v>13</v>
      </c>
      <c r="D3404" s="7">
        <v>580</v>
      </c>
      <c r="E3404" s="112" t="s">
        <v>9169</v>
      </c>
      <c r="H3404" s="6">
        <f>IF('Раздел 2.1.2.3'!P52&gt;='Раздел 2.1.2.3'!BI52,0,1)</f>
        <v>0</v>
      </c>
    </row>
    <row r="3405" spans="1:8" x14ac:dyDescent="0.2">
      <c r="A3405" s="6">
        <f t="shared" ref="A3405:A3468" si="47">P_3</f>
        <v>609562</v>
      </c>
      <c r="B3405" s="6">
        <v>10</v>
      </c>
      <c r="C3405" s="113">
        <v>13</v>
      </c>
      <c r="D3405" s="7">
        <v>581</v>
      </c>
      <c r="E3405" s="113" t="s">
        <v>9170</v>
      </c>
      <c r="F3405" s="109"/>
      <c r="G3405" s="109"/>
      <c r="H3405" s="109">
        <f>IF('Раздел 2.1.2.3'!P53&gt;='Раздел 2.1.2.3'!BI53,0,1)</f>
        <v>0</v>
      </c>
    </row>
    <row r="3406" spans="1:8" x14ac:dyDescent="0.2">
      <c r="A3406" s="6">
        <f t="shared" si="47"/>
        <v>609562</v>
      </c>
      <c r="B3406" s="6">
        <v>10</v>
      </c>
      <c r="C3406" s="112">
        <v>14</v>
      </c>
      <c r="D3406" s="7">
        <v>582</v>
      </c>
      <c r="E3406" s="112" t="s">
        <v>9171</v>
      </c>
      <c r="H3406" s="6">
        <f>IF('Раздел 2.1.2.3'!P21&gt;='Раздел 2.1.2.3'!BL21,0,1)</f>
        <v>0</v>
      </c>
    </row>
    <row r="3407" spans="1:8" x14ac:dyDescent="0.2">
      <c r="A3407" s="6">
        <f t="shared" si="47"/>
        <v>609562</v>
      </c>
      <c r="B3407" s="6">
        <v>10</v>
      </c>
      <c r="C3407" s="112">
        <v>14</v>
      </c>
      <c r="D3407" s="7">
        <v>583</v>
      </c>
      <c r="E3407" s="112" t="s">
        <v>9172</v>
      </c>
      <c r="H3407" s="6">
        <f>IF('Раздел 2.1.2.3'!P22&gt;='Раздел 2.1.2.3'!BL22,0,1)</f>
        <v>0</v>
      </c>
    </row>
    <row r="3408" spans="1:8" x14ac:dyDescent="0.2">
      <c r="A3408" s="6">
        <f t="shared" si="47"/>
        <v>609562</v>
      </c>
      <c r="B3408" s="6">
        <v>10</v>
      </c>
      <c r="C3408" s="112">
        <v>14</v>
      </c>
      <c r="D3408" s="7">
        <v>584</v>
      </c>
      <c r="E3408" s="112" t="s">
        <v>9173</v>
      </c>
      <c r="H3408" s="6">
        <f>IF('Раздел 2.1.2.3'!P23&gt;='Раздел 2.1.2.3'!BL23,0,1)</f>
        <v>0</v>
      </c>
    </row>
    <row r="3409" spans="1:8" x14ac:dyDescent="0.2">
      <c r="A3409" s="6">
        <f t="shared" si="47"/>
        <v>609562</v>
      </c>
      <c r="B3409" s="6">
        <v>10</v>
      </c>
      <c r="C3409" s="112">
        <v>14</v>
      </c>
      <c r="D3409" s="7">
        <v>585</v>
      </c>
      <c r="E3409" s="112" t="s">
        <v>9174</v>
      </c>
      <c r="H3409" s="6">
        <f>IF('Раздел 2.1.2.3'!P24&gt;='Раздел 2.1.2.3'!BL24,0,1)</f>
        <v>0</v>
      </c>
    </row>
    <row r="3410" spans="1:8" x14ac:dyDescent="0.2">
      <c r="A3410" s="6">
        <f t="shared" si="47"/>
        <v>609562</v>
      </c>
      <c r="B3410" s="6">
        <v>10</v>
      </c>
      <c r="C3410" s="112">
        <v>14</v>
      </c>
      <c r="D3410" s="7">
        <v>586</v>
      </c>
      <c r="E3410" s="112" t="s">
        <v>9175</v>
      </c>
      <c r="H3410" s="6">
        <f>IF('Раздел 2.1.2.3'!P25&gt;='Раздел 2.1.2.3'!BL25,0,1)</f>
        <v>0</v>
      </c>
    </row>
    <row r="3411" spans="1:8" x14ac:dyDescent="0.2">
      <c r="A3411" s="6">
        <f t="shared" si="47"/>
        <v>609562</v>
      </c>
      <c r="B3411" s="6">
        <v>10</v>
      </c>
      <c r="C3411" s="112">
        <v>14</v>
      </c>
      <c r="D3411" s="7">
        <v>587</v>
      </c>
      <c r="E3411" s="112" t="s">
        <v>9176</v>
      </c>
      <c r="H3411" s="6">
        <f>IF('Раздел 2.1.2.3'!P26&gt;='Раздел 2.1.2.3'!BL26,0,1)</f>
        <v>0</v>
      </c>
    </row>
    <row r="3412" spans="1:8" x14ac:dyDescent="0.2">
      <c r="A3412" s="6">
        <f t="shared" si="47"/>
        <v>609562</v>
      </c>
      <c r="B3412" s="6">
        <v>10</v>
      </c>
      <c r="C3412" s="112">
        <v>14</v>
      </c>
      <c r="D3412" s="7">
        <v>588</v>
      </c>
      <c r="E3412" s="112" t="s">
        <v>9177</v>
      </c>
      <c r="H3412" s="6">
        <f>IF('Раздел 2.1.2.3'!P27&gt;='Раздел 2.1.2.3'!BL27,0,1)</f>
        <v>0</v>
      </c>
    </row>
    <row r="3413" spans="1:8" x14ac:dyDescent="0.2">
      <c r="A3413" s="6">
        <f t="shared" si="47"/>
        <v>609562</v>
      </c>
      <c r="B3413" s="6">
        <v>10</v>
      </c>
      <c r="C3413" s="112">
        <v>14</v>
      </c>
      <c r="D3413" s="7">
        <v>589</v>
      </c>
      <c r="E3413" s="112" t="s">
        <v>9178</v>
      </c>
      <c r="H3413" s="6">
        <f>IF('Раздел 2.1.2.3'!P28&gt;='Раздел 2.1.2.3'!BL28,0,1)</f>
        <v>0</v>
      </c>
    </row>
    <row r="3414" spans="1:8" x14ac:dyDescent="0.2">
      <c r="A3414" s="6">
        <f t="shared" si="47"/>
        <v>609562</v>
      </c>
      <c r="B3414" s="6">
        <v>10</v>
      </c>
      <c r="C3414" s="112">
        <v>14</v>
      </c>
      <c r="D3414" s="7">
        <v>590</v>
      </c>
      <c r="E3414" s="112" t="s">
        <v>9179</v>
      </c>
      <c r="H3414" s="6">
        <f>IF('Раздел 2.1.2.3'!P29&gt;='Раздел 2.1.2.3'!BL29,0,1)</f>
        <v>0</v>
      </c>
    </row>
    <row r="3415" spans="1:8" x14ac:dyDescent="0.2">
      <c r="A3415" s="6">
        <f t="shared" si="47"/>
        <v>609562</v>
      </c>
      <c r="B3415" s="6">
        <v>10</v>
      </c>
      <c r="C3415" s="112">
        <v>14</v>
      </c>
      <c r="D3415" s="7">
        <v>591</v>
      </c>
      <c r="E3415" s="112" t="s">
        <v>9180</v>
      </c>
      <c r="H3415" s="6">
        <f>IF('Раздел 2.1.2.3'!P30&gt;='Раздел 2.1.2.3'!BL30,0,1)</f>
        <v>0</v>
      </c>
    </row>
    <row r="3416" spans="1:8" x14ac:dyDescent="0.2">
      <c r="A3416" s="6">
        <f t="shared" si="47"/>
        <v>609562</v>
      </c>
      <c r="B3416" s="6">
        <v>10</v>
      </c>
      <c r="C3416" s="112">
        <v>14</v>
      </c>
      <c r="D3416" s="7">
        <v>592</v>
      </c>
      <c r="E3416" s="112" t="s">
        <v>9181</v>
      </c>
      <c r="H3416" s="6">
        <f>IF('Раздел 2.1.2.3'!P31&gt;='Раздел 2.1.2.3'!BL31,0,1)</f>
        <v>0</v>
      </c>
    </row>
    <row r="3417" spans="1:8" x14ac:dyDescent="0.2">
      <c r="A3417" s="6">
        <f t="shared" si="47"/>
        <v>609562</v>
      </c>
      <c r="B3417" s="6">
        <v>10</v>
      </c>
      <c r="C3417" s="112">
        <v>14</v>
      </c>
      <c r="D3417" s="7">
        <v>593</v>
      </c>
      <c r="E3417" s="112" t="s">
        <v>9182</v>
      </c>
      <c r="H3417" s="6">
        <f>IF('Раздел 2.1.2.3'!P32&gt;='Раздел 2.1.2.3'!BL32,0,1)</f>
        <v>0</v>
      </c>
    </row>
    <row r="3418" spans="1:8" x14ac:dyDescent="0.2">
      <c r="A3418" s="6">
        <f t="shared" si="47"/>
        <v>609562</v>
      </c>
      <c r="B3418" s="6">
        <v>10</v>
      </c>
      <c r="C3418" s="112">
        <v>14</v>
      </c>
      <c r="D3418" s="7">
        <v>594</v>
      </c>
      <c r="E3418" s="112" t="s">
        <v>9183</v>
      </c>
      <c r="H3418" s="6">
        <f>IF('Раздел 2.1.2.3'!P33&gt;='Раздел 2.1.2.3'!BL33,0,1)</f>
        <v>0</v>
      </c>
    </row>
    <row r="3419" spans="1:8" x14ac:dyDescent="0.2">
      <c r="A3419" s="6">
        <f t="shared" si="47"/>
        <v>609562</v>
      </c>
      <c r="B3419" s="6">
        <v>10</v>
      </c>
      <c r="C3419" s="112">
        <v>14</v>
      </c>
      <c r="D3419" s="7">
        <v>595</v>
      </c>
      <c r="E3419" s="112" t="s">
        <v>9184</v>
      </c>
      <c r="H3419" s="6">
        <f>IF('Раздел 2.1.2.3'!P34&gt;='Раздел 2.1.2.3'!BL34,0,1)</f>
        <v>0</v>
      </c>
    </row>
    <row r="3420" spans="1:8" x14ac:dyDescent="0.2">
      <c r="A3420" s="6">
        <f t="shared" si="47"/>
        <v>609562</v>
      </c>
      <c r="B3420" s="6">
        <v>10</v>
      </c>
      <c r="C3420" s="112">
        <v>14</v>
      </c>
      <c r="D3420" s="7">
        <v>596</v>
      </c>
      <c r="E3420" s="112" t="s">
        <v>9185</v>
      </c>
      <c r="H3420" s="6">
        <f>IF('Раздел 2.1.2.3'!P35&gt;='Раздел 2.1.2.3'!BL35,0,1)</f>
        <v>0</v>
      </c>
    </row>
    <row r="3421" spans="1:8" x14ac:dyDescent="0.2">
      <c r="A3421" s="6">
        <f t="shared" si="47"/>
        <v>609562</v>
      </c>
      <c r="B3421" s="6">
        <v>10</v>
      </c>
      <c r="C3421" s="112">
        <v>14</v>
      </c>
      <c r="D3421" s="7">
        <v>597</v>
      </c>
      <c r="E3421" s="112" t="s">
        <v>10137</v>
      </c>
      <c r="H3421" s="6">
        <f>IF('Раздел 2.1.2.3'!P36&gt;='Раздел 2.1.2.3'!BL36,0,1)</f>
        <v>0</v>
      </c>
    </row>
    <row r="3422" spans="1:8" x14ac:dyDescent="0.2">
      <c r="A3422" s="6">
        <f t="shared" si="47"/>
        <v>609562</v>
      </c>
      <c r="B3422" s="6">
        <v>10</v>
      </c>
      <c r="C3422" s="112">
        <v>14</v>
      </c>
      <c r="D3422" s="7">
        <v>598</v>
      </c>
      <c r="E3422" s="112" t="s">
        <v>10142</v>
      </c>
      <c r="H3422" s="6">
        <f>IF('Раздел 2.1.2.3'!P37&gt;='Раздел 2.1.2.3'!BL37,0,1)</f>
        <v>0</v>
      </c>
    </row>
    <row r="3423" spans="1:8" x14ac:dyDescent="0.2">
      <c r="A3423" s="6">
        <f t="shared" si="47"/>
        <v>609562</v>
      </c>
      <c r="B3423" s="6">
        <v>10</v>
      </c>
      <c r="C3423" s="112">
        <v>14</v>
      </c>
      <c r="D3423" s="7">
        <v>599</v>
      </c>
      <c r="E3423" s="112" t="s">
        <v>10143</v>
      </c>
      <c r="H3423" s="6">
        <f>IF('Раздел 2.1.2.3'!P38&gt;='Раздел 2.1.2.3'!BL38,0,1)</f>
        <v>0</v>
      </c>
    </row>
    <row r="3424" spans="1:8" x14ac:dyDescent="0.2">
      <c r="A3424" s="6">
        <f t="shared" si="47"/>
        <v>609562</v>
      </c>
      <c r="B3424" s="6">
        <v>10</v>
      </c>
      <c r="C3424" s="112">
        <v>14</v>
      </c>
      <c r="D3424" s="7">
        <v>600</v>
      </c>
      <c r="E3424" s="112" t="s">
        <v>10144</v>
      </c>
      <c r="H3424" s="6">
        <f>IF('Раздел 2.1.2.3'!P39&gt;='Раздел 2.1.2.3'!BL39,0,1)</f>
        <v>0</v>
      </c>
    </row>
    <row r="3425" spans="1:8" x14ac:dyDescent="0.2">
      <c r="A3425" s="6">
        <f t="shared" si="47"/>
        <v>609562</v>
      </c>
      <c r="B3425" s="6">
        <v>10</v>
      </c>
      <c r="C3425" s="112">
        <v>14</v>
      </c>
      <c r="D3425" s="7">
        <v>601</v>
      </c>
      <c r="E3425" s="112" t="s">
        <v>10145</v>
      </c>
      <c r="H3425" s="6">
        <f>IF('Раздел 2.1.2.3'!P40&gt;='Раздел 2.1.2.3'!BL40,0,1)</f>
        <v>0</v>
      </c>
    </row>
    <row r="3426" spans="1:8" x14ac:dyDescent="0.2">
      <c r="A3426" s="6">
        <f t="shared" si="47"/>
        <v>609562</v>
      </c>
      <c r="B3426" s="6">
        <v>10</v>
      </c>
      <c r="C3426" s="112">
        <v>14</v>
      </c>
      <c r="D3426" s="7">
        <v>602</v>
      </c>
      <c r="E3426" s="112" t="s">
        <v>10146</v>
      </c>
      <c r="H3426" s="6">
        <f>IF('Раздел 2.1.2.3'!P41&gt;='Раздел 2.1.2.3'!BL41,0,1)</f>
        <v>0</v>
      </c>
    </row>
    <row r="3427" spans="1:8" x14ac:dyDescent="0.2">
      <c r="A3427" s="6">
        <f t="shared" si="47"/>
        <v>609562</v>
      </c>
      <c r="B3427" s="6">
        <v>10</v>
      </c>
      <c r="C3427" s="112">
        <v>14</v>
      </c>
      <c r="D3427" s="7">
        <v>603</v>
      </c>
      <c r="E3427" s="112" t="s">
        <v>10147</v>
      </c>
      <c r="H3427" s="6">
        <f>IF('Раздел 2.1.2.3'!P42&gt;='Раздел 2.1.2.3'!BL42,0,1)</f>
        <v>0</v>
      </c>
    </row>
    <row r="3428" spans="1:8" x14ac:dyDescent="0.2">
      <c r="A3428" s="6">
        <f t="shared" si="47"/>
        <v>609562</v>
      </c>
      <c r="B3428" s="6">
        <v>10</v>
      </c>
      <c r="C3428" s="112">
        <v>14</v>
      </c>
      <c r="D3428" s="7">
        <v>604</v>
      </c>
      <c r="E3428" s="112" t="s">
        <v>10148</v>
      </c>
      <c r="H3428" s="6">
        <f>IF('Раздел 2.1.2.3'!P43&gt;='Раздел 2.1.2.3'!BL43,0,1)</f>
        <v>0</v>
      </c>
    </row>
    <row r="3429" spans="1:8" x14ac:dyDescent="0.2">
      <c r="A3429" s="6">
        <f t="shared" si="47"/>
        <v>609562</v>
      </c>
      <c r="B3429" s="6">
        <v>10</v>
      </c>
      <c r="C3429" s="112">
        <v>14</v>
      </c>
      <c r="D3429" s="7">
        <v>605</v>
      </c>
      <c r="E3429" s="112" t="s">
        <v>10149</v>
      </c>
      <c r="H3429" s="6">
        <f>IF('Раздел 2.1.2.3'!P44&gt;='Раздел 2.1.2.3'!BL44,0,1)</f>
        <v>0</v>
      </c>
    </row>
    <row r="3430" spans="1:8" x14ac:dyDescent="0.2">
      <c r="A3430" s="6">
        <f t="shared" si="47"/>
        <v>609562</v>
      </c>
      <c r="B3430" s="6">
        <v>10</v>
      </c>
      <c r="C3430" s="112">
        <v>14</v>
      </c>
      <c r="D3430" s="7">
        <v>606</v>
      </c>
      <c r="E3430" s="112" t="s">
        <v>9198</v>
      </c>
      <c r="H3430" s="6">
        <f>IF('Раздел 2.1.2.3'!P45&gt;='Раздел 2.1.2.3'!BL45,0,1)</f>
        <v>0</v>
      </c>
    </row>
    <row r="3431" spans="1:8" x14ac:dyDescent="0.2">
      <c r="A3431" s="6">
        <f t="shared" si="47"/>
        <v>609562</v>
      </c>
      <c r="B3431" s="6">
        <v>10</v>
      </c>
      <c r="C3431" s="112">
        <v>14</v>
      </c>
      <c r="D3431" s="7">
        <v>607</v>
      </c>
      <c r="E3431" s="112" t="s">
        <v>9199</v>
      </c>
      <c r="H3431" s="6">
        <f>IF('Раздел 2.1.2.3'!P46&gt;='Раздел 2.1.2.3'!BL46,0,1)</f>
        <v>0</v>
      </c>
    </row>
    <row r="3432" spans="1:8" x14ac:dyDescent="0.2">
      <c r="A3432" s="6">
        <f t="shared" si="47"/>
        <v>609562</v>
      </c>
      <c r="B3432" s="6">
        <v>10</v>
      </c>
      <c r="C3432" s="112">
        <v>14</v>
      </c>
      <c r="D3432" s="7">
        <v>608</v>
      </c>
      <c r="E3432" s="112" t="s">
        <v>9200</v>
      </c>
      <c r="H3432" s="6">
        <f>IF('Раздел 2.1.2.3'!P47&gt;='Раздел 2.1.2.3'!BL47,0,1)</f>
        <v>0</v>
      </c>
    </row>
    <row r="3433" spans="1:8" x14ac:dyDescent="0.2">
      <c r="A3433" s="6">
        <f t="shared" si="47"/>
        <v>609562</v>
      </c>
      <c r="B3433" s="6">
        <v>10</v>
      </c>
      <c r="C3433" s="112">
        <v>14</v>
      </c>
      <c r="D3433" s="7">
        <v>609</v>
      </c>
      <c r="E3433" s="112" t="s">
        <v>11068</v>
      </c>
      <c r="H3433" s="6">
        <f>IF('Раздел 2.1.2.3'!P48&gt;='Раздел 2.1.2.3'!BL48,0,1)</f>
        <v>0</v>
      </c>
    </row>
    <row r="3434" spans="1:8" x14ac:dyDescent="0.2">
      <c r="A3434" s="6">
        <f t="shared" si="47"/>
        <v>609562</v>
      </c>
      <c r="B3434" s="6">
        <v>10</v>
      </c>
      <c r="C3434" s="112">
        <v>14</v>
      </c>
      <c r="D3434" s="7">
        <v>610</v>
      </c>
      <c r="E3434" s="112" t="s">
        <v>11069</v>
      </c>
      <c r="H3434" s="6">
        <f>IF('Раздел 2.1.2.3'!P49&gt;='Раздел 2.1.2.3'!BL49,0,1)</f>
        <v>0</v>
      </c>
    </row>
    <row r="3435" spans="1:8" x14ac:dyDescent="0.2">
      <c r="A3435" s="6">
        <f t="shared" si="47"/>
        <v>609562</v>
      </c>
      <c r="B3435" s="6">
        <v>10</v>
      </c>
      <c r="C3435" s="112">
        <v>14</v>
      </c>
      <c r="D3435" s="7">
        <v>611</v>
      </c>
      <c r="E3435" s="112" t="s">
        <v>11070</v>
      </c>
      <c r="H3435" s="6">
        <f>IF('Раздел 2.1.2.3'!P50&gt;='Раздел 2.1.2.3'!BL50,0,1)</f>
        <v>0</v>
      </c>
    </row>
    <row r="3436" spans="1:8" x14ac:dyDescent="0.2">
      <c r="A3436" s="6">
        <f t="shared" si="47"/>
        <v>609562</v>
      </c>
      <c r="B3436" s="6">
        <v>10</v>
      </c>
      <c r="C3436" s="112">
        <v>14</v>
      </c>
      <c r="D3436" s="7">
        <v>612</v>
      </c>
      <c r="E3436" s="112" t="s">
        <v>11071</v>
      </c>
      <c r="H3436" s="6">
        <f>IF('Раздел 2.1.2.3'!P51&gt;='Раздел 2.1.2.3'!BL51,0,1)</f>
        <v>0</v>
      </c>
    </row>
    <row r="3437" spans="1:8" x14ac:dyDescent="0.2">
      <c r="A3437" s="6">
        <f t="shared" si="47"/>
        <v>609562</v>
      </c>
      <c r="B3437" s="6">
        <v>10</v>
      </c>
      <c r="C3437" s="112">
        <v>14</v>
      </c>
      <c r="D3437" s="7">
        <v>613</v>
      </c>
      <c r="E3437" s="112" t="s">
        <v>11072</v>
      </c>
      <c r="H3437" s="6">
        <f>IF('Раздел 2.1.2.3'!P52&gt;='Раздел 2.1.2.3'!BL52,0,1)</f>
        <v>0</v>
      </c>
    </row>
    <row r="3438" spans="1:8" x14ac:dyDescent="0.2">
      <c r="A3438" s="6">
        <f t="shared" si="47"/>
        <v>609562</v>
      </c>
      <c r="B3438" s="6">
        <v>10</v>
      </c>
      <c r="C3438" s="113">
        <v>14</v>
      </c>
      <c r="D3438" s="7">
        <v>614</v>
      </c>
      <c r="E3438" s="113" t="s">
        <v>11073</v>
      </c>
      <c r="F3438" s="109"/>
      <c r="G3438" s="109"/>
      <c r="H3438" s="109">
        <f>IF('Раздел 2.1.2.3'!P53&gt;='Раздел 2.1.2.3'!BL53,0,1)</f>
        <v>0</v>
      </c>
    </row>
    <row r="3439" spans="1:8" x14ac:dyDescent="0.2">
      <c r="A3439" s="6">
        <f t="shared" si="47"/>
        <v>609562</v>
      </c>
      <c r="B3439" s="6">
        <v>10</v>
      </c>
      <c r="C3439" s="112">
        <v>15</v>
      </c>
      <c r="D3439" s="7">
        <v>615</v>
      </c>
      <c r="E3439" s="112" t="s">
        <v>11074</v>
      </c>
      <c r="H3439" s="6">
        <f>IF('Раздел 2.1.2.3'!P21&gt;='Раздел 2.1.2.3'!BM21,0,1)</f>
        <v>0</v>
      </c>
    </row>
    <row r="3440" spans="1:8" x14ac:dyDescent="0.2">
      <c r="A3440" s="6">
        <f t="shared" si="47"/>
        <v>609562</v>
      </c>
      <c r="B3440" s="6">
        <v>10</v>
      </c>
      <c r="C3440" s="112">
        <v>15</v>
      </c>
      <c r="D3440" s="7">
        <v>616</v>
      </c>
      <c r="E3440" s="112" t="s">
        <v>11075</v>
      </c>
      <c r="H3440" s="6">
        <f>IF('Раздел 2.1.2.3'!P22&gt;='Раздел 2.1.2.3'!BM22,0,1)</f>
        <v>0</v>
      </c>
    </row>
    <row r="3441" spans="1:8" x14ac:dyDescent="0.2">
      <c r="A3441" s="6">
        <f t="shared" si="47"/>
        <v>609562</v>
      </c>
      <c r="B3441" s="6">
        <v>10</v>
      </c>
      <c r="C3441" s="112">
        <v>15</v>
      </c>
      <c r="D3441" s="7">
        <v>617</v>
      </c>
      <c r="E3441" s="112" t="s">
        <v>11076</v>
      </c>
      <c r="H3441" s="6">
        <f>IF('Раздел 2.1.2.3'!P23&gt;='Раздел 2.1.2.3'!BM23,0,1)</f>
        <v>0</v>
      </c>
    </row>
    <row r="3442" spans="1:8" x14ac:dyDescent="0.2">
      <c r="A3442" s="6">
        <f t="shared" si="47"/>
        <v>609562</v>
      </c>
      <c r="B3442" s="6">
        <v>10</v>
      </c>
      <c r="C3442" s="112">
        <v>15</v>
      </c>
      <c r="D3442" s="7">
        <v>618</v>
      </c>
      <c r="E3442" s="112" t="s">
        <v>11077</v>
      </c>
      <c r="H3442" s="6">
        <f>IF('Раздел 2.1.2.3'!P24&gt;='Раздел 2.1.2.3'!BM24,0,1)</f>
        <v>0</v>
      </c>
    </row>
    <row r="3443" spans="1:8" x14ac:dyDescent="0.2">
      <c r="A3443" s="6">
        <f t="shared" si="47"/>
        <v>609562</v>
      </c>
      <c r="B3443" s="6">
        <v>10</v>
      </c>
      <c r="C3443" s="112">
        <v>15</v>
      </c>
      <c r="D3443" s="7">
        <v>619</v>
      </c>
      <c r="E3443" s="112" t="s">
        <v>9211</v>
      </c>
      <c r="H3443" s="6">
        <f>IF('Раздел 2.1.2.3'!P25&gt;='Раздел 2.1.2.3'!BM25,0,1)</f>
        <v>0</v>
      </c>
    </row>
    <row r="3444" spans="1:8" x14ac:dyDescent="0.2">
      <c r="A3444" s="6">
        <f t="shared" si="47"/>
        <v>609562</v>
      </c>
      <c r="B3444" s="6">
        <v>10</v>
      </c>
      <c r="C3444" s="112">
        <v>15</v>
      </c>
      <c r="D3444" s="7">
        <v>620</v>
      </c>
      <c r="E3444" s="112" t="s">
        <v>9212</v>
      </c>
      <c r="H3444" s="6">
        <f>IF('Раздел 2.1.2.3'!P26&gt;='Раздел 2.1.2.3'!BM26,0,1)</f>
        <v>0</v>
      </c>
    </row>
    <row r="3445" spans="1:8" x14ac:dyDescent="0.2">
      <c r="A3445" s="6">
        <f t="shared" si="47"/>
        <v>609562</v>
      </c>
      <c r="B3445" s="6">
        <v>10</v>
      </c>
      <c r="C3445" s="112">
        <v>15</v>
      </c>
      <c r="D3445" s="7">
        <v>621</v>
      </c>
      <c r="E3445" s="112" t="s">
        <v>9213</v>
      </c>
      <c r="H3445" s="6">
        <f>IF('Раздел 2.1.2.3'!P27&gt;='Раздел 2.1.2.3'!BM27,0,1)</f>
        <v>0</v>
      </c>
    </row>
    <row r="3446" spans="1:8" x14ac:dyDescent="0.2">
      <c r="A3446" s="6">
        <f t="shared" si="47"/>
        <v>609562</v>
      </c>
      <c r="B3446" s="6">
        <v>10</v>
      </c>
      <c r="C3446" s="112">
        <v>15</v>
      </c>
      <c r="D3446" s="7">
        <v>622</v>
      </c>
      <c r="E3446" s="112" t="s">
        <v>9214</v>
      </c>
      <c r="H3446" s="6">
        <f>IF('Раздел 2.1.2.3'!P28&gt;='Раздел 2.1.2.3'!BM28,0,1)</f>
        <v>0</v>
      </c>
    </row>
    <row r="3447" spans="1:8" x14ac:dyDescent="0.2">
      <c r="A3447" s="6">
        <f t="shared" si="47"/>
        <v>609562</v>
      </c>
      <c r="B3447" s="6">
        <v>10</v>
      </c>
      <c r="C3447" s="112">
        <v>15</v>
      </c>
      <c r="D3447" s="7">
        <v>623</v>
      </c>
      <c r="E3447" s="112" t="s">
        <v>9215</v>
      </c>
      <c r="H3447" s="6">
        <f>IF('Раздел 2.1.2.3'!P29&gt;='Раздел 2.1.2.3'!BM29,0,1)</f>
        <v>0</v>
      </c>
    </row>
    <row r="3448" spans="1:8" x14ac:dyDescent="0.2">
      <c r="A3448" s="6">
        <f t="shared" si="47"/>
        <v>609562</v>
      </c>
      <c r="B3448" s="6">
        <v>10</v>
      </c>
      <c r="C3448" s="112">
        <v>15</v>
      </c>
      <c r="D3448" s="7">
        <v>624</v>
      </c>
      <c r="E3448" s="112" t="s">
        <v>9216</v>
      </c>
      <c r="H3448" s="6">
        <f>IF('Раздел 2.1.2.3'!P30&gt;='Раздел 2.1.2.3'!BM30,0,1)</f>
        <v>0</v>
      </c>
    </row>
    <row r="3449" spans="1:8" x14ac:dyDescent="0.2">
      <c r="A3449" s="6">
        <f t="shared" si="47"/>
        <v>609562</v>
      </c>
      <c r="B3449" s="6">
        <v>10</v>
      </c>
      <c r="C3449" s="112">
        <v>15</v>
      </c>
      <c r="D3449" s="7">
        <v>625</v>
      </c>
      <c r="E3449" s="112" t="s">
        <v>9217</v>
      </c>
      <c r="H3449" s="6">
        <f>IF('Раздел 2.1.2.3'!P31&gt;='Раздел 2.1.2.3'!BM31,0,1)</f>
        <v>0</v>
      </c>
    </row>
    <row r="3450" spans="1:8" x14ac:dyDescent="0.2">
      <c r="A3450" s="6">
        <f t="shared" si="47"/>
        <v>609562</v>
      </c>
      <c r="B3450" s="6">
        <v>10</v>
      </c>
      <c r="C3450" s="112">
        <v>15</v>
      </c>
      <c r="D3450" s="7">
        <v>626</v>
      </c>
      <c r="E3450" s="112" t="s">
        <v>9218</v>
      </c>
      <c r="H3450" s="6">
        <f>IF('Раздел 2.1.2.3'!P32&gt;='Раздел 2.1.2.3'!BM32,0,1)</f>
        <v>0</v>
      </c>
    </row>
    <row r="3451" spans="1:8" x14ac:dyDescent="0.2">
      <c r="A3451" s="6">
        <f t="shared" si="47"/>
        <v>609562</v>
      </c>
      <c r="B3451" s="6">
        <v>10</v>
      </c>
      <c r="C3451" s="112">
        <v>15</v>
      </c>
      <c r="D3451" s="7">
        <v>627</v>
      </c>
      <c r="E3451" s="112" t="s">
        <v>9219</v>
      </c>
      <c r="H3451" s="6">
        <f>IF('Раздел 2.1.2.3'!P33&gt;='Раздел 2.1.2.3'!BM33,0,1)</f>
        <v>0</v>
      </c>
    </row>
    <row r="3452" spans="1:8" x14ac:dyDescent="0.2">
      <c r="A3452" s="6">
        <f t="shared" si="47"/>
        <v>609562</v>
      </c>
      <c r="B3452" s="6">
        <v>10</v>
      </c>
      <c r="C3452" s="112">
        <v>15</v>
      </c>
      <c r="D3452" s="7">
        <v>628</v>
      </c>
      <c r="E3452" s="112" t="s">
        <v>9220</v>
      </c>
      <c r="H3452" s="6">
        <f>IF('Раздел 2.1.2.3'!P34&gt;='Раздел 2.1.2.3'!BM34,0,1)</f>
        <v>0</v>
      </c>
    </row>
    <row r="3453" spans="1:8" x14ac:dyDescent="0.2">
      <c r="A3453" s="6">
        <f t="shared" si="47"/>
        <v>609562</v>
      </c>
      <c r="B3453" s="6">
        <v>10</v>
      </c>
      <c r="C3453" s="112">
        <v>15</v>
      </c>
      <c r="D3453" s="7">
        <v>629</v>
      </c>
      <c r="E3453" s="112" t="s">
        <v>9221</v>
      </c>
      <c r="H3453" s="6">
        <f>IF('Раздел 2.1.2.3'!P35&gt;='Раздел 2.1.2.3'!BM35,0,1)</f>
        <v>0</v>
      </c>
    </row>
    <row r="3454" spans="1:8" x14ac:dyDescent="0.2">
      <c r="A3454" s="6">
        <f t="shared" si="47"/>
        <v>609562</v>
      </c>
      <c r="B3454" s="6">
        <v>10</v>
      </c>
      <c r="C3454" s="112">
        <v>15</v>
      </c>
      <c r="D3454" s="7">
        <v>630</v>
      </c>
      <c r="E3454" s="112" t="s">
        <v>9222</v>
      </c>
      <c r="H3454" s="6">
        <f>IF('Раздел 2.1.2.3'!P36&gt;='Раздел 2.1.2.3'!BM36,0,1)</f>
        <v>0</v>
      </c>
    </row>
    <row r="3455" spans="1:8" x14ac:dyDescent="0.2">
      <c r="A3455" s="6">
        <f t="shared" si="47"/>
        <v>609562</v>
      </c>
      <c r="B3455" s="6">
        <v>10</v>
      </c>
      <c r="C3455" s="112">
        <v>15</v>
      </c>
      <c r="D3455" s="7">
        <v>631</v>
      </c>
      <c r="E3455" s="112" t="s">
        <v>9223</v>
      </c>
      <c r="H3455" s="6">
        <f>IF('Раздел 2.1.2.3'!P37&gt;='Раздел 2.1.2.3'!BM37,0,1)</f>
        <v>0</v>
      </c>
    </row>
    <row r="3456" spans="1:8" x14ac:dyDescent="0.2">
      <c r="A3456" s="6">
        <f t="shared" si="47"/>
        <v>609562</v>
      </c>
      <c r="B3456" s="6">
        <v>10</v>
      </c>
      <c r="C3456" s="112">
        <v>15</v>
      </c>
      <c r="D3456" s="7">
        <v>632</v>
      </c>
      <c r="E3456" s="112" t="s">
        <v>9224</v>
      </c>
      <c r="H3456" s="6">
        <f>IF('Раздел 2.1.2.3'!P38&gt;='Раздел 2.1.2.3'!BM38,0,1)</f>
        <v>0</v>
      </c>
    </row>
    <row r="3457" spans="1:8" x14ac:dyDescent="0.2">
      <c r="A3457" s="6">
        <f t="shared" si="47"/>
        <v>609562</v>
      </c>
      <c r="B3457" s="6">
        <v>10</v>
      </c>
      <c r="C3457" s="112">
        <v>15</v>
      </c>
      <c r="D3457" s="7">
        <v>633</v>
      </c>
      <c r="E3457" s="112" t="s">
        <v>9225</v>
      </c>
      <c r="H3457" s="6">
        <f>IF('Раздел 2.1.2.3'!P39&gt;='Раздел 2.1.2.3'!BM39,0,1)</f>
        <v>0</v>
      </c>
    </row>
    <row r="3458" spans="1:8" x14ac:dyDescent="0.2">
      <c r="A3458" s="6">
        <f t="shared" si="47"/>
        <v>609562</v>
      </c>
      <c r="B3458" s="6">
        <v>10</v>
      </c>
      <c r="C3458" s="112">
        <v>15</v>
      </c>
      <c r="D3458" s="7">
        <v>634</v>
      </c>
      <c r="E3458" s="112" t="s">
        <v>9226</v>
      </c>
      <c r="H3458" s="6">
        <f>IF('Раздел 2.1.2.3'!P40&gt;='Раздел 2.1.2.3'!BM40,0,1)</f>
        <v>0</v>
      </c>
    </row>
    <row r="3459" spans="1:8" x14ac:dyDescent="0.2">
      <c r="A3459" s="6">
        <f t="shared" si="47"/>
        <v>609562</v>
      </c>
      <c r="B3459" s="6">
        <v>10</v>
      </c>
      <c r="C3459" s="112">
        <v>15</v>
      </c>
      <c r="D3459" s="7">
        <v>635</v>
      </c>
      <c r="E3459" s="112" t="s">
        <v>9227</v>
      </c>
      <c r="H3459" s="6">
        <f>IF('Раздел 2.1.2.3'!P41&gt;='Раздел 2.1.2.3'!BM41,0,1)</f>
        <v>0</v>
      </c>
    </row>
    <row r="3460" spans="1:8" x14ac:dyDescent="0.2">
      <c r="A3460" s="6">
        <f t="shared" si="47"/>
        <v>609562</v>
      </c>
      <c r="B3460" s="6">
        <v>10</v>
      </c>
      <c r="C3460" s="112">
        <v>15</v>
      </c>
      <c r="D3460" s="7">
        <v>636</v>
      </c>
      <c r="E3460" s="112" t="s">
        <v>9228</v>
      </c>
      <c r="H3460" s="6">
        <f>IF('Раздел 2.1.2.3'!P42&gt;='Раздел 2.1.2.3'!BM42,0,1)</f>
        <v>0</v>
      </c>
    </row>
    <row r="3461" spans="1:8" x14ac:dyDescent="0.2">
      <c r="A3461" s="6">
        <f t="shared" si="47"/>
        <v>609562</v>
      </c>
      <c r="B3461" s="6">
        <v>10</v>
      </c>
      <c r="C3461" s="112">
        <v>15</v>
      </c>
      <c r="D3461" s="7">
        <v>637</v>
      </c>
      <c r="E3461" s="112" t="s">
        <v>9229</v>
      </c>
      <c r="H3461" s="6">
        <f>IF('Раздел 2.1.2.3'!P43&gt;='Раздел 2.1.2.3'!BM43,0,1)</f>
        <v>0</v>
      </c>
    </row>
    <row r="3462" spans="1:8" x14ac:dyDescent="0.2">
      <c r="A3462" s="6">
        <f t="shared" si="47"/>
        <v>609562</v>
      </c>
      <c r="B3462" s="6">
        <v>10</v>
      </c>
      <c r="C3462" s="112">
        <v>15</v>
      </c>
      <c r="D3462" s="7">
        <v>638</v>
      </c>
      <c r="E3462" s="112" t="s">
        <v>9230</v>
      </c>
      <c r="H3462" s="6">
        <f>IF('Раздел 2.1.2.3'!P44&gt;='Раздел 2.1.2.3'!BM44,0,1)</f>
        <v>0</v>
      </c>
    </row>
    <row r="3463" spans="1:8" x14ac:dyDescent="0.2">
      <c r="A3463" s="6">
        <f t="shared" si="47"/>
        <v>609562</v>
      </c>
      <c r="B3463" s="6">
        <v>10</v>
      </c>
      <c r="C3463" s="112">
        <v>15</v>
      </c>
      <c r="D3463" s="7">
        <v>639</v>
      </c>
      <c r="E3463" s="112" t="s">
        <v>9231</v>
      </c>
      <c r="H3463" s="6">
        <f>IF('Раздел 2.1.2.3'!P45&gt;='Раздел 2.1.2.3'!BM45,0,1)</f>
        <v>0</v>
      </c>
    </row>
    <row r="3464" spans="1:8" x14ac:dyDescent="0.2">
      <c r="A3464" s="6">
        <f t="shared" si="47"/>
        <v>609562</v>
      </c>
      <c r="B3464" s="6">
        <v>10</v>
      </c>
      <c r="C3464" s="112">
        <v>15</v>
      </c>
      <c r="D3464" s="7">
        <v>640</v>
      </c>
      <c r="E3464" s="112" t="s">
        <v>9232</v>
      </c>
      <c r="H3464" s="6">
        <f>IF('Раздел 2.1.2.3'!P46&gt;='Раздел 2.1.2.3'!BM46,0,1)</f>
        <v>0</v>
      </c>
    </row>
    <row r="3465" spans="1:8" x14ac:dyDescent="0.2">
      <c r="A3465" s="6">
        <f t="shared" si="47"/>
        <v>609562</v>
      </c>
      <c r="B3465" s="6">
        <v>10</v>
      </c>
      <c r="C3465" s="112">
        <v>15</v>
      </c>
      <c r="D3465" s="7">
        <v>641</v>
      </c>
      <c r="E3465" s="112" t="s">
        <v>9233</v>
      </c>
      <c r="H3465" s="6">
        <f>IF('Раздел 2.1.2.3'!P47&gt;='Раздел 2.1.2.3'!BM47,0,1)</f>
        <v>0</v>
      </c>
    </row>
    <row r="3466" spans="1:8" x14ac:dyDescent="0.2">
      <c r="A3466" s="6">
        <f t="shared" si="47"/>
        <v>609562</v>
      </c>
      <c r="B3466" s="6">
        <v>10</v>
      </c>
      <c r="C3466" s="112">
        <v>15</v>
      </c>
      <c r="D3466" s="7">
        <v>642</v>
      </c>
      <c r="E3466" s="112" t="s">
        <v>9234</v>
      </c>
      <c r="H3466" s="6">
        <f>IF('Раздел 2.1.2.3'!P48&gt;='Раздел 2.1.2.3'!BM48,0,1)</f>
        <v>0</v>
      </c>
    </row>
    <row r="3467" spans="1:8" x14ac:dyDescent="0.2">
      <c r="A3467" s="6">
        <f t="shared" si="47"/>
        <v>609562</v>
      </c>
      <c r="B3467" s="6">
        <v>10</v>
      </c>
      <c r="C3467" s="112">
        <v>15</v>
      </c>
      <c r="D3467" s="7">
        <v>643</v>
      </c>
      <c r="E3467" s="112" t="s">
        <v>9235</v>
      </c>
      <c r="H3467" s="6">
        <f>IF('Раздел 2.1.2.3'!P49&gt;='Раздел 2.1.2.3'!BM49,0,1)</f>
        <v>0</v>
      </c>
    </row>
    <row r="3468" spans="1:8" x14ac:dyDescent="0.2">
      <c r="A3468" s="6">
        <f t="shared" si="47"/>
        <v>609562</v>
      </c>
      <c r="B3468" s="6">
        <v>10</v>
      </c>
      <c r="C3468" s="112">
        <v>15</v>
      </c>
      <c r="D3468" s="7">
        <v>644</v>
      </c>
      <c r="E3468" s="112" t="s">
        <v>9236</v>
      </c>
      <c r="H3468" s="6">
        <f>IF('Раздел 2.1.2.3'!P50&gt;='Раздел 2.1.2.3'!BM50,0,1)</f>
        <v>0</v>
      </c>
    </row>
    <row r="3469" spans="1:8" x14ac:dyDescent="0.2">
      <c r="A3469" s="6">
        <f t="shared" ref="A3469:A3532" si="48">P_3</f>
        <v>609562</v>
      </c>
      <c r="B3469" s="6">
        <v>10</v>
      </c>
      <c r="C3469" s="112">
        <v>15</v>
      </c>
      <c r="D3469" s="7">
        <v>645</v>
      </c>
      <c r="E3469" s="112" t="s">
        <v>9237</v>
      </c>
      <c r="H3469" s="6">
        <f>IF('Раздел 2.1.2.3'!P51&gt;='Раздел 2.1.2.3'!BM51,0,1)</f>
        <v>0</v>
      </c>
    </row>
    <row r="3470" spans="1:8" x14ac:dyDescent="0.2">
      <c r="A3470" s="6">
        <f t="shared" si="48"/>
        <v>609562</v>
      </c>
      <c r="B3470" s="6">
        <v>10</v>
      </c>
      <c r="C3470" s="112">
        <v>15</v>
      </c>
      <c r="D3470" s="7">
        <v>646</v>
      </c>
      <c r="E3470" s="112" t="s">
        <v>9238</v>
      </c>
      <c r="H3470" s="6">
        <f>IF('Раздел 2.1.2.3'!P52&gt;='Раздел 2.1.2.3'!BM52,0,1)</f>
        <v>0</v>
      </c>
    </row>
    <row r="3471" spans="1:8" x14ac:dyDescent="0.2">
      <c r="A3471" s="6">
        <f t="shared" si="48"/>
        <v>609562</v>
      </c>
      <c r="B3471" s="6">
        <v>10</v>
      </c>
      <c r="C3471" s="113">
        <v>15</v>
      </c>
      <c r="D3471" s="7">
        <v>647</v>
      </c>
      <c r="E3471" s="113" t="s">
        <v>9243</v>
      </c>
      <c r="F3471" s="109"/>
      <c r="G3471" s="109"/>
      <c r="H3471" s="109">
        <f>IF('Раздел 2.1.2.3'!P53&gt;='Раздел 2.1.2.3'!BM53,0,1)</f>
        <v>0</v>
      </c>
    </row>
    <row r="3472" spans="1:8" x14ac:dyDescent="0.2">
      <c r="A3472" s="6">
        <f t="shared" si="48"/>
        <v>609562</v>
      </c>
      <c r="B3472" s="6">
        <v>10</v>
      </c>
      <c r="C3472" s="112">
        <v>16</v>
      </c>
      <c r="D3472" s="7">
        <v>648</v>
      </c>
      <c r="E3472" s="112" t="s">
        <v>9244</v>
      </c>
      <c r="H3472" s="6">
        <f>IF('Раздел 2.1.2.3'!BI21&gt;='Раздел 2.1.2.3'!BJ21,0,1)</f>
        <v>0</v>
      </c>
    </row>
    <row r="3473" spans="1:8" x14ac:dyDescent="0.2">
      <c r="A3473" s="6">
        <f t="shared" si="48"/>
        <v>609562</v>
      </c>
      <c r="B3473" s="6">
        <v>10</v>
      </c>
      <c r="C3473" s="112">
        <v>16</v>
      </c>
      <c r="D3473" s="7">
        <v>649</v>
      </c>
      <c r="E3473" s="112" t="s">
        <v>9245</v>
      </c>
      <c r="H3473" s="6">
        <f>IF('Раздел 2.1.2.3'!BI22&gt;='Раздел 2.1.2.3'!BJ22,0,1)</f>
        <v>0</v>
      </c>
    </row>
    <row r="3474" spans="1:8" x14ac:dyDescent="0.2">
      <c r="A3474" s="6">
        <f t="shared" si="48"/>
        <v>609562</v>
      </c>
      <c r="B3474" s="6">
        <v>10</v>
      </c>
      <c r="C3474" s="112">
        <v>16</v>
      </c>
      <c r="D3474" s="7">
        <v>650</v>
      </c>
      <c r="E3474" s="112" t="s">
        <v>9246</v>
      </c>
      <c r="H3474" s="6">
        <f>IF('Раздел 2.1.2.3'!BI23&gt;='Раздел 2.1.2.3'!BJ23,0,1)</f>
        <v>0</v>
      </c>
    </row>
    <row r="3475" spans="1:8" x14ac:dyDescent="0.2">
      <c r="A3475" s="6">
        <f t="shared" si="48"/>
        <v>609562</v>
      </c>
      <c r="B3475" s="6">
        <v>10</v>
      </c>
      <c r="C3475" s="112">
        <v>16</v>
      </c>
      <c r="D3475" s="7">
        <v>651</v>
      </c>
      <c r="E3475" s="112" t="s">
        <v>8393</v>
      </c>
      <c r="H3475" s="6">
        <f>IF('Раздел 2.1.2.3'!BI24&gt;='Раздел 2.1.2.3'!BJ24,0,1)</f>
        <v>0</v>
      </c>
    </row>
    <row r="3476" spans="1:8" x14ac:dyDescent="0.2">
      <c r="A3476" s="6">
        <f t="shared" si="48"/>
        <v>609562</v>
      </c>
      <c r="B3476" s="6">
        <v>10</v>
      </c>
      <c r="C3476" s="112">
        <v>16</v>
      </c>
      <c r="D3476" s="7">
        <v>652</v>
      </c>
      <c r="E3476" s="112" t="s">
        <v>8394</v>
      </c>
      <c r="H3476" s="6">
        <f>IF('Раздел 2.1.2.3'!BI25&gt;='Раздел 2.1.2.3'!BJ25,0,1)</f>
        <v>0</v>
      </c>
    </row>
    <row r="3477" spans="1:8" x14ac:dyDescent="0.2">
      <c r="A3477" s="6">
        <f t="shared" si="48"/>
        <v>609562</v>
      </c>
      <c r="B3477" s="6">
        <v>10</v>
      </c>
      <c r="C3477" s="112">
        <v>16</v>
      </c>
      <c r="D3477" s="7">
        <v>653</v>
      </c>
      <c r="E3477" s="112" t="s">
        <v>8395</v>
      </c>
      <c r="H3477" s="6">
        <f>IF('Раздел 2.1.2.3'!BI26&gt;='Раздел 2.1.2.3'!BJ26,0,1)</f>
        <v>0</v>
      </c>
    </row>
    <row r="3478" spans="1:8" x14ac:dyDescent="0.2">
      <c r="A3478" s="6">
        <f t="shared" si="48"/>
        <v>609562</v>
      </c>
      <c r="B3478" s="6">
        <v>10</v>
      </c>
      <c r="C3478" s="112">
        <v>16</v>
      </c>
      <c r="D3478" s="7">
        <v>654</v>
      </c>
      <c r="E3478" s="112" t="s">
        <v>8396</v>
      </c>
      <c r="H3478" s="6">
        <f>IF('Раздел 2.1.2.3'!BI27&gt;='Раздел 2.1.2.3'!BJ27,0,1)</f>
        <v>0</v>
      </c>
    </row>
    <row r="3479" spans="1:8" x14ac:dyDescent="0.2">
      <c r="A3479" s="6">
        <f t="shared" si="48"/>
        <v>609562</v>
      </c>
      <c r="B3479" s="6">
        <v>10</v>
      </c>
      <c r="C3479" s="112">
        <v>16</v>
      </c>
      <c r="D3479" s="7">
        <v>655</v>
      </c>
      <c r="E3479" s="112" t="s">
        <v>8397</v>
      </c>
      <c r="H3479" s="6">
        <f>IF('Раздел 2.1.2.3'!BI28&gt;='Раздел 2.1.2.3'!BJ28,0,1)</f>
        <v>0</v>
      </c>
    </row>
    <row r="3480" spans="1:8" x14ac:dyDescent="0.2">
      <c r="A3480" s="6">
        <f t="shared" si="48"/>
        <v>609562</v>
      </c>
      <c r="B3480" s="6">
        <v>10</v>
      </c>
      <c r="C3480" s="112">
        <v>16</v>
      </c>
      <c r="D3480" s="7">
        <v>656</v>
      </c>
      <c r="E3480" s="112" t="s">
        <v>8398</v>
      </c>
      <c r="H3480" s="6">
        <f>IF('Раздел 2.1.2.3'!BI29&gt;='Раздел 2.1.2.3'!BJ29,0,1)</f>
        <v>0</v>
      </c>
    </row>
    <row r="3481" spans="1:8" x14ac:dyDescent="0.2">
      <c r="A3481" s="6">
        <f t="shared" si="48"/>
        <v>609562</v>
      </c>
      <c r="B3481" s="6">
        <v>10</v>
      </c>
      <c r="C3481" s="112">
        <v>16</v>
      </c>
      <c r="D3481" s="7">
        <v>657</v>
      </c>
      <c r="E3481" s="112" t="s">
        <v>7573</v>
      </c>
      <c r="H3481" s="6">
        <f>IF('Раздел 2.1.2.3'!BI30&gt;='Раздел 2.1.2.3'!BJ30,0,1)</f>
        <v>0</v>
      </c>
    </row>
    <row r="3482" spans="1:8" x14ac:dyDescent="0.2">
      <c r="A3482" s="6">
        <f t="shared" si="48"/>
        <v>609562</v>
      </c>
      <c r="B3482" s="6">
        <v>10</v>
      </c>
      <c r="C3482" s="112">
        <v>16</v>
      </c>
      <c r="D3482" s="7">
        <v>658</v>
      </c>
      <c r="E3482" s="112" t="s">
        <v>7574</v>
      </c>
      <c r="H3482" s="6">
        <f>IF('Раздел 2.1.2.3'!BI31&gt;='Раздел 2.1.2.3'!BJ31,0,1)</f>
        <v>0</v>
      </c>
    </row>
    <row r="3483" spans="1:8" x14ac:dyDescent="0.2">
      <c r="A3483" s="6">
        <f t="shared" si="48"/>
        <v>609562</v>
      </c>
      <c r="B3483" s="6">
        <v>10</v>
      </c>
      <c r="C3483" s="112">
        <v>16</v>
      </c>
      <c r="D3483" s="7">
        <v>659</v>
      </c>
      <c r="E3483" s="112" t="s">
        <v>7585</v>
      </c>
      <c r="H3483" s="6">
        <f>IF('Раздел 2.1.2.3'!BI32&gt;='Раздел 2.1.2.3'!BJ32,0,1)</f>
        <v>0</v>
      </c>
    </row>
    <row r="3484" spans="1:8" x14ac:dyDescent="0.2">
      <c r="A3484" s="6">
        <f t="shared" si="48"/>
        <v>609562</v>
      </c>
      <c r="B3484" s="6">
        <v>10</v>
      </c>
      <c r="C3484" s="112">
        <v>16</v>
      </c>
      <c r="D3484" s="7">
        <v>660</v>
      </c>
      <c r="E3484" s="112" t="s">
        <v>7586</v>
      </c>
      <c r="H3484" s="6">
        <f>IF('Раздел 2.1.2.3'!BI33&gt;='Раздел 2.1.2.3'!BJ33,0,1)</f>
        <v>0</v>
      </c>
    </row>
    <row r="3485" spans="1:8" x14ac:dyDescent="0.2">
      <c r="A3485" s="6">
        <f t="shared" si="48"/>
        <v>609562</v>
      </c>
      <c r="B3485" s="6">
        <v>10</v>
      </c>
      <c r="C3485" s="112">
        <v>16</v>
      </c>
      <c r="D3485" s="7">
        <v>661</v>
      </c>
      <c r="E3485" s="112" t="s">
        <v>7587</v>
      </c>
      <c r="H3485" s="6">
        <f>IF('Раздел 2.1.2.3'!BI34&gt;='Раздел 2.1.2.3'!BJ34,0,1)</f>
        <v>0</v>
      </c>
    </row>
    <row r="3486" spans="1:8" x14ac:dyDescent="0.2">
      <c r="A3486" s="6">
        <f t="shared" si="48"/>
        <v>609562</v>
      </c>
      <c r="B3486" s="6">
        <v>10</v>
      </c>
      <c r="C3486" s="112">
        <v>16</v>
      </c>
      <c r="D3486" s="7">
        <v>662</v>
      </c>
      <c r="E3486" s="112" t="s">
        <v>7588</v>
      </c>
      <c r="H3486" s="6">
        <f>IF('Раздел 2.1.2.3'!BI35&gt;='Раздел 2.1.2.3'!BJ35,0,1)</f>
        <v>0</v>
      </c>
    </row>
    <row r="3487" spans="1:8" x14ac:dyDescent="0.2">
      <c r="A3487" s="6">
        <f t="shared" si="48"/>
        <v>609562</v>
      </c>
      <c r="B3487" s="6">
        <v>10</v>
      </c>
      <c r="C3487" s="112">
        <v>16</v>
      </c>
      <c r="D3487" s="7">
        <v>663</v>
      </c>
      <c r="E3487" s="112" t="s">
        <v>9885</v>
      </c>
      <c r="H3487" s="6">
        <f>IF('Раздел 2.1.2.3'!BI36&gt;='Раздел 2.1.2.3'!BJ36,0,1)</f>
        <v>0</v>
      </c>
    </row>
    <row r="3488" spans="1:8" x14ac:dyDescent="0.2">
      <c r="A3488" s="6">
        <f t="shared" si="48"/>
        <v>609562</v>
      </c>
      <c r="B3488" s="6">
        <v>10</v>
      </c>
      <c r="C3488" s="112">
        <v>16</v>
      </c>
      <c r="D3488" s="7">
        <v>664</v>
      </c>
      <c r="E3488" s="112" t="s">
        <v>9886</v>
      </c>
      <c r="H3488" s="6">
        <f>IF('Раздел 2.1.2.3'!BI37&gt;='Раздел 2.1.2.3'!BJ37,0,1)</f>
        <v>0</v>
      </c>
    </row>
    <row r="3489" spans="1:8" x14ac:dyDescent="0.2">
      <c r="A3489" s="6">
        <f t="shared" si="48"/>
        <v>609562</v>
      </c>
      <c r="B3489" s="6">
        <v>10</v>
      </c>
      <c r="C3489" s="112">
        <v>16</v>
      </c>
      <c r="D3489" s="7">
        <v>665</v>
      </c>
      <c r="E3489" s="112" t="s">
        <v>9887</v>
      </c>
      <c r="H3489" s="6">
        <f>IF('Раздел 2.1.2.3'!BI38&gt;='Раздел 2.1.2.3'!BJ38,0,1)</f>
        <v>0</v>
      </c>
    </row>
    <row r="3490" spans="1:8" x14ac:dyDescent="0.2">
      <c r="A3490" s="6">
        <f t="shared" si="48"/>
        <v>609562</v>
      </c>
      <c r="B3490" s="6">
        <v>10</v>
      </c>
      <c r="C3490" s="112">
        <v>16</v>
      </c>
      <c r="D3490" s="7">
        <v>666</v>
      </c>
      <c r="E3490" s="112" t="s">
        <v>9888</v>
      </c>
      <c r="H3490" s="6">
        <f>IF('Раздел 2.1.2.3'!BI39&gt;='Раздел 2.1.2.3'!BJ39,0,1)</f>
        <v>0</v>
      </c>
    </row>
    <row r="3491" spans="1:8" x14ac:dyDescent="0.2">
      <c r="A3491" s="6">
        <f t="shared" si="48"/>
        <v>609562</v>
      </c>
      <c r="B3491" s="6">
        <v>10</v>
      </c>
      <c r="C3491" s="112">
        <v>16</v>
      </c>
      <c r="D3491" s="7">
        <v>667</v>
      </c>
      <c r="E3491" s="112" t="s">
        <v>9889</v>
      </c>
      <c r="H3491" s="6">
        <f>IF('Раздел 2.1.2.3'!BI40&gt;='Раздел 2.1.2.3'!BJ40,0,1)</f>
        <v>0</v>
      </c>
    </row>
    <row r="3492" spans="1:8" x14ac:dyDescent="0.2">
      <c r="A3492" s="6">
        <f t="shared" si="48"/>
        <v>609562</v>
      </c>
      <c r="B3492" s="6">
        <v>10</v>
      </c>
      <c r="C3492" s="112">
        <v>16</v>
      </c>
      <c r="D3492" s="7">
        <v>668</v>
      </c>
      <c r="E3492" s="112" t="s">
        <v>8987</v>
      </c>
      <c r="H3492" s="6">
        <f>IF('Раздел 2.1.2.3'!BI41&gt;='Раздел 2.1.2.3'!BJ41,0,1)</f>
        <v>0</v>
      </c>
    </row>
    <row r="3493" spans="1:8" x14ac:dyDescent="0.2">
      <c r="A3493" s="6">
        <f t="shared" si="48"/>
        <v>609562</v>
      </c>
      <c r="B3493" s="6">
        <v>10</v>
      </c>
      <c r="C3493" s="112">
        <v>16</v>
      </c>
      <c r="D3493" s="7">
        <v>669</v>
      </c>
      <c r="E3493" s="112" t="s">
        <v>10492</v>
      </c>
      <c r="H3493" s="6">
        <f>IF('Раздел 2.1.2.3'!BI42&gt;='Раздел 2.1.2.3'!BJ42,0,1)</f>
        <v>0</v>
      </c>
    </row>
    <row r="3494" spans="1:8" x14ac:dyDescent="0.2">
      <c r="A3494" s="6">
        <f t="shared" si="48"/>
        <v>609562</v>
      </c>
      <c r="B3494" s="6">
        <v>10</v>
      </c>
      <c r="C3494" s="112">
        <v>16</v>
      </c>
      <c r="D3494" s="7">
        <v>670</v>
      </c>
      <c r="E3494" s="112" t="s">
        <v>10493</v>
      </c>
      <c r="H3494" s="6">
        <f>IF('Раздел 2.1.2.3'!BI43&gt;='Раздел 2.1.2.3'!BJ43,0,1)</f>
        <v>0</v>
      </c>
    </row>
    <row r="3495" spans="1:8" x14ac:dyDescent="0.2">
      <c r="A3495" s="6">
        <f t="shared" si="48"/>
        <v>609562</v>
      </c>
      <c r="B3495" s="6">
        <v>10</v>
      </c>
      <c r="C3495" s="112">
        <v>16</v>
      </c>
      <c r="D3495" s="7">
        <v>671</v>
      </c>
      <c r="E3495" s="112" t="s">
        <v>10494</v>
      </c>
      <c r="H3495" s="6">
        <f>IF('Раздел 2.1.2.3'!BI44&gt;='Раздел 2.1.2.3'!BJ44,0,1)</f>
        <v>0</v>
      </c>
    </row>
    <row r="3496" spans="1:8" x14ac:dyDescent="0.2">
      <c r="A3496" s="6">
        <f t="shared" si="48"/>
        <v>609562</v>
      </c>
      <c r="B3496" s="6">
        <v>10</v>
      </c>
      <c r="C3496" s="112">
        <v>16</v>
      </c>
      <c r="D3496" s="7">
        <v>672</v>
      </c>
      <c r="E3496" s="112" t="s">
        <v>9507</v>
      </c>
      <c r="H3496" s="6">
        <f>IF('Раздел 2.1.2.3'!BI45&gt;='Раздел 2.1.2.3'!BJ45,0,1)</f>
        <v>0</v>
      </c>
    </row>
    <row r="3497" spans="1:8" x14ac:dyDescent="0.2">
      <c r="A3497" s="6">
        <f t="shared" si="48"/>
        <v>609562</v>
      </c>
      <c r="B3497" s="6">
        <v>10</v>
      </c>
      <c r="C3497" s="112">
        <v>16</v>
      </c>
      <c r="D3497" s="7">
        <v>673</v>
      </c>
      <c r="E3497" s="112" t="s">
        <v>9508</v>
      </c>
      <c r="H3497" s="6">
        <f>IF('Раздел 2.1.2.3'!BI46&gt;='Раздел 2.1.2.3'!BJ46,0,1)</f>
        <v>0</v>
      </c>
    </row>
    <row r="3498" spans="1:8" x14ac:dyDescent="0.2">
      <c r="A3498" s="6">
        <f t="shared" si="48"/>
        <v>609562</v>
      </c>
      <c r="B3498" s="6">
        <v>10</v>
      </c>
      <c r="C3498" s="112">
        <v>16</v>
      </c>
      <c r="D3498" s="7">
        <v>674</v>
      </c>
      <c r="E3498" s="112" t="s">
        <v>9509</v>
      </c>
      <c r="H3498" s="6">
        <f>IF('Раздел 2.1.2.3'!BI47&gt;='Раздел 2.1.2.3'!BJ47,0,1)</f>
        <v>0</v>
      </c>
    </row>
    <row r="3499" spans="1:8" x14ac:dyDescent="0.2">
      <c r="A3499" s="6">
        <f t="shared" si="48"/>
        <v>609562</v>
      </c>
      <c r="B3499" s="6">
        <v>10</v>
      </c>
      <c r="C3499" s="112">
        <v>16</v>
      </c>
      <c r="D3499" s="7">
        <v>675</v>
      </c>
      <c r="E3499" s="112" t="s">
        <v>9510</v>
      </c>
      <c r="H3499" s="6">
        <f>IF('Раздел 2.1.2.3'!BI48&gt;='Раздел 2.1.2.3'!BJ48,0,1)</f>
        <v>0</v>
      </c>
    </row>
    <row r="3500" spans="1:8" x14ac:dyDescent="0.2">
      <c r="A3500" s="6">
        <f t="shared" si="48"/>
        <v>609562</v>
      </c>
      <c r="B3500" s="6">
        <v>10</v>
      </c>
      <c r="C3500" s="112">
        <v>16</v>
      </c>
      <c r="D3500" s="7">
        <v>676</v>
      </c>
      <c r="E3500" s="112" t="s">
        <v>9511</v>
      </c>
      <c r="H3500" s="6">
        <f>IF('Раздел 2.1.2.3'!BI49&gt;='Раздел 2.1.2.3'!BJ49,0,1)</f>
        <v>0</v>
      </c>
    </row>
    <row r="3501" spans="1:8" x14ac:dyDescent="0.2">
      <c r="A3501" s="6">
        <f t="shared" si="48"/>
        <v>609562</v>
      </c>
      <c r="B3501" s="6">
        <v>10</v>
      </c>
      <c r="C3501" s="112">
        <v>16</v>
      </c>
      <c r="D3501" s="7">
        <v>677</v>
      </c>
      <c r="E3501" s="112" t="s">
        <v>10530</v>
      </c>
      <c r="H3501" s="6">
        <f>IF('Раздел 2.1.2.3'!BI50&gt;='Раздел 2.1.2.3'!BJ50,0,1)</f>
        <v>0</v>
      </c>
    </row>
    <row r="3502" spans="1:8" x14ac:dyDescent="0.2">
      <c r="A3502" s="6">
        <f t="shared" si="48"/>
        <v>609562</v>
      </c>
      <c r="B3502" s="6">
        <v>10</v>
      </c>
      <c r="C3502" s="112">
        <v>16</v>
      </c>
      <c r="D3502" s="7">
        <v>678</v>
      </c>
      <c r="E3502" s="112" t="s">
        <v>10531</v>
      </c>
      <c r="H3502" s="6">
        <f>IF('Раздел 2.1.2.3'!BI51&gt;='Раздел 2.1.2.3'!BJ51,0,1)</f>
        <v>0</v>
      </c>
    </row>
    <row r="3503" spans="1:8" x14ac:dyDescent="0.2">
      <c r="A3503" s="6">
        <f t="shared" si="48"/>
        <v>609562</v>
      </c>
      <c r="B3503" s="6">
        <v>10</v>
      </c>
      <c r="C3503" s="112">
        <v>16</v>
      </c>
      <c r="D3503" s="7">
        <v>679</v>
      </c>
      <c r="E3503" s="112" t="s">
        <v>10532</v>
      </c>
      <c r="H3503" s="6">
        <f>IF('Раздел 2.1.2.3'!BI52&gt;='Раздел 2.1.2.3'!BJ52,0,1)</f>
        <v>0</v>
      </c>
    </row>
    <row r="3504" spans="1:8" x14ac:dyDescent="0.2">
      <c r="A3504" s="6">
        <f t="shared" si="48"/>
        <v>609562</v>
      </c>
      <c r="B3504" s="109">
        <v>10</v>
      </c>
      <c r="C3504" s="113">
        <v>16</v>
      </c>
      <c r="D3504" s="7">
        <v>680</v>
      </c>
      <c r="E3504" s="113" t="s">
        <v>10533</v>
      </c>
      <c r="F3504" s="109"/>
      <c r="G3504" s="109"/>
      <c r="H3504" s="109">
        <f>IF('Раздел 2.1.2.3'!BI53&gt;='Раздел 2.1.2.3'!BJ53,0,1)</f>
        <v>0</v>
      </c>
    </row>
    <row r="3505" spans="1:8" x14ac:dyDescent="0.2">
      <c r="A3505" s="6">
        <f t="shared" si="48"/>
        <v>609562</v>
      </c>
      <c r="B3505" s="6">
        <v>10</v>
      </c>
      <c r="C3505" s="112">
        <v>17</v>
      </c>
      <c r="D3505" s="7">
        <v>681</v>
      </c>
      <c r="E3505" s="112" t="s">
        <v>10534</v>
      </c>
      <c r="H3505" s="6">
        <f>IF('Раздел 2.1.2.3'!BI21&gt;='Раздел 2.1.2.3'!BK21,0,1)</f>
        <v>0</v>
      </c>
    </row>
    <row r="3506" spans="1:8" x14ac:dyDescent="0.2">
      <c r="A3506" s="6">
        <f t="shared" si="48"/>
        <v>609562</v>
      </c>
      <c r="B3506" s="6">
        <v>10</v>
      </c>
      <c r="C3506" s="112">
        <v>17</v>
      </c>
      <c r="D3506" s="7">
        <v>682</v>
      </c>
      <c r="E3506" s="112" t="s">
        <v>10535</v>
      </c>
      <c r="H3506" s="6">
        <f>IF('Раздел 2.1.2.3'!BI22&gt;='Раздел 2.1.2.3'!BK22,0,1)</f>
        <v>0</v>
      </c>
    </row>
    <row r="3507" spans="1:8" x14ac:dyDescent="0.2">
      <c r="A3507" s="6">
        <f t="shared" si="48"/>
        <v>609562</v>
      </c>
      <c r="B3507" s="6">
        <v>10</v>
      </c>
      <c r="C3507" s="112">
        <v>17</v>
      </c>
      <c r="D3507" s="7">
        <v>683</v>
      </c>
      <c r="E3507" s="112" t="s">
        <v>10536</v>
      </c>
      <c r="H3507" s="6">
        <f>IF('Раздел 2.1.2.3'!BI23&gt;='Раздел 2.1.2.3'!BK23,0,1)</f>
        <v>0</v>
      </c>
    </row>
    <row r="3508" spans="1:8" x14ac:dyDescent="0.2">
      <c r="A3508" s="6">
        <f t="shared" si="48"/>
        <v>609562</v>
      </c>
      <c r="B3508" s="6">
        <v>10</v>
      </c>
      <c r="C3508" s="112">
        <v>17</v>
      </c>
      <c r="D3508" s="7">
        <v>684</v>
      </c>
      <c r="E3508" s="112" t="s">
        <v>10537</v>
      </c>
      <c r="H3508" s="6">
        <f>IF('Раздел 2.1.2.3'!BI24&gt;='Раздел 2.1.2.3'!BK24,0,1)</f>
        <v>0</v>
      </c>
    </row>
    <row r="3509" spans="1:8" x14ac:dyDescent="0.2">
      <c r="A3509" s="6">
        <f t="shared" si="48"/>
        <v>609562</v>
      </c>
      <c r="B3509" s="6">
        <v>10</v>
      </c>
      <c r="C3509" s="112">
        <v>17</v>
      </c>
      <c r="D3509" s="7">
        <v>685</v>
      </c>
      <c r="E3509" s="112" t="s">
        <v>10538</v>
      </c>
      <c r="H3509" s="6">
        <f>IF('Раздел 2.1.2.3'!BI25&gt;='Раздел 2.1.2.3'!BK25,0,1)</f>
        <v>0</v>
      </c>
    </row>
    <row r="3510" spans="1:8" x14ac:dyDescent="0.2">
      <c r="A3510" s="6">
        <f t="shared" si="48"/>
        <v>609562</v>
      </c>
      <c r="B3510" s="6">
        <v>10</v>
      </c>
      <c r="C3510" s="112">
        <v>17</v>
      </c>
      <c r="D3510" s="7">
        <v>686</v>
      </c>
      <c r="E3510" s="112" t="s">
        <v>10539</v>
      </c>
      <c r="H3510" s="6">
        <f>IF('Раздел 2.1.2.3'!BI26&gt;='Раздел 2.1.2.3'!BK26,0,1)</f>
        <v>0</v>
      </c>
    </row>
    <row r="3511" spans="1:8" x14ac:dyDescent="0.2">
      <c r="A3511" s="6">
        <f t="shared" si="48"/>
        <v>609562</v>
      </c>
      <c r="B3511" s="6">
        <v>10</v>
      </c>
      <c r="C3511" s="112">
        <v>17</v>
      </c>
      <c r="D3511" s="7">
        <v>687</v>
      </c>
      <c r="E3511" s="112" t="s">
        <v>10540</v>
      </c>
      <c r="H3511" s="6">
        <f>IF('Раздел 2.1.2.3'!BI27&gt;='Раздел 2.1.2.3'!BK27,0,1)</f>
        <v>0</v>
      </c>
    </row>
    <row r="3512" spans="1:8" x14ac:dyDescent="0.2">
      <c r="A3512" s="6">
        <f t="shared" si="48"/>
        <v>609562</v>
      </c>
      <c r="B3512" s="6">
        <v>10</v>
      </c>
      <c r="C3512" s="112">
        <v>17</v>
      </c>
      <c r="D3512" s="7">
        <v>688</v>
      </c>
      <c r="E3512" s="112" t="s">
        <v>10541</v>
      </c>
      <c r="H3512" s="6">
        <f>IF('Раздел 2.1.2.3'!BI28&gt;='Раздел 2.1.2.3'!BK28,0,1)</f>
        <v>0</v>
      </c>
    </row>
    <row r="3513" spans="1:8" x14ac:dyDescent="0.2">
      <c r="A3513" s="6">
        <f t="shared" si="48"/>
        <v>609562</v>
      </c>
      <c r="B3513" s="6">
        <v>10</v>
      </c>
      <c r="C3513" s="112">
        <v>17</v>
      </c>
      <c r="D3513" s="7">
        <v>689</v>
      </c>
      <c r="E3513" s="112" t="s">
        <v>10542</v>
      </c>
      <c r="H3513" s="6">
        <f>IF('Раздел 2.1.2.3'!BI29&gt;='Раздел 2.1.2.3'!BK29,0,1)</f>
        <v>0</v>
      </c>
    </row>
    <row r="3514" spans="1:8" x14ac:dyDescent="0.2">
      <c r="A3514" s="6">
        <f t="shared" si="48"/>
        <v>609562</v>
      </c>
      <c r="B3514" s="6">
        <v>10</v>
      </c>
      <c r="C3514" s="112">
        <v>17</v>
      </c>
      <c r="D3514" s="7">
        <v>690</v>
      </c>
      <c r="E3514" s="112" t="s">
        <v>10543</v>
      </c>
      <c r="H3514" s="6">
        <f>IF('Раздел 2.1.2.3'!BI30&gt;='Раздел 2.1.2.3'!BK30,0,1)</f>
        <v>0</v>
      </c>
    </row>
    <row r="3515" spans="1:8" x14ac:dyDescent="0.2">
      <c r="A3515" s="6">
        <f t="shared" si="48"/>
        <v>609562</v>
      </c>
      <c r="B3515" s="6">
        <v>10</v>
      </c>
      <c r="C3515" s="112">
        <v>17</v>
      </c>
      <c r="D3515" s="7">
        <v>691</v>
      </c>
      <c r="E3515" s="112" t="s">
        <v>10544</v>
      </c>
      <c r="H3515" s="6">
        <f>IF('Раздел 2.1.2.3'!BI31&gt;='Раздел 2.1.2.3'!BK31,0,1)</f>
        <v>0</v>
      </c>
    </row>
    <row r="3516" spans="1:8" x14ac:dyDescent="0.2">
      <c r="A3516" s="6">
        <f t="shared" si="48"/>
        <v>609562</v>
      </c>
      <c r="B3516" s="6">
        <v>10</v>
      </c>
      <c r="C3516" s="112">
        <v>17</v>
      </c>
      <c r="D3516" s="7">
        <v>692</v>
      </c>
      <c r="E3516" s="112" t="s">
        <v>10545</v>
      </c>
      <c r="H3516" s="6">
        <f>IF('Раздел 2.1.2.3'!BI32&gt;='Раздел 2.1.2.3'!BK32,0,1)</f>
        <v>0</v>
      </c>
    </row>
    <row r="3517" spans="1:8" x14ac:dyDescent="0.2">
      <c r="A3517" s="6">
        <f t="shared" si="48"/>
        <v>609562</v>
      </c>
      <c r="B3517" s="6">
        <v>10</v>
      </c>
      <c r="C3517" s="112">
        <v>17</v>
      </c>
      <c r="D3517" s="7">
        <v>693</v>
      </c>
      <c r="E3517" s="112" t="s">
        <v>10546</v>
      </c>
      <c r="H3517" s="6">
        <f>IF('Раздел 2.1.2.3'!BI33&gt;='Раздел 2.1.2.3'!BK33,0,1)</f>
        <v>0</v>
      </c>
    </row>
    <row r="3518" spans="1:8" x14ac:dyDescent="0.2">
      <c r="A3518" s="6">
        <f t="shared" si="48"/>
        <v>609562</v>
      </c>
      <c r="B3518" s="6">
        <v>10</v>
      </c>
      <c r="C3518" s="112">
        <v>17</v>
      </c>
      <c r="D3518" s="7">
        <v>694</v>
      </c>
      <c r="E3518" s="112" t="s">
        <v>10547</v>
      </c>
      <c r="H3518" s="6">
        <f>IF('Раздел 2.1.2.3'!BI34&gt;='Раздел 2.1.2.3'!BK34,0,1)</f>
        <v>0</v>
      </c>
    </row>
    <row r="3519" spans="1:8" x14ac:dyDescent="0.2">
      <c r="A3519" s="6">
        <f t="shared" si="48"/>
        <v>609562</v>
      </c>
      <c r="B3519" s="6">
        <v>10</v>
      </c>
      <c r="C3519" s="112">
        <v>17</v>
      </c>
      <c r="D3519" s="7">
        <v>695</v>
      </c>
      <c r="E3519" s="112" t="s">
        <v>10548</v>
      </c>
      <c r="H3519" s="6">
        <f>IF('Раздел 2.1.2.3'!BI35&gt;='Раздел 2.1.2.3'!BK35,0,1)</f>
        <v>0</v>
      </c>
    </row>
    <row r="3520" spans="1:8" x14ac:dyDescent="0.2">
      <c r="A3520" s="6">
        <f t="shared" si="48"/>
        <v>609562</v>
      </c>
      <c r="B3520" s="6">
        <v>10</v>
      </c>
      <c r="C3520" s="112">
        <v>17</v>
      </c>
      <c r="D3520" s="7">
        <v>696</v>
      </c>
      <c r="E3520" s="112" t="s">
        <v>10549</v>
      </c>
      <c r="H3520" s="6">
        <f>IF('Раздел 2.1.2.3'!BI36&gt;='Раздел 2.1.2.3'!BK36,0,1)</f>
        <v>0</v>
      </c>
    </row>
    <row r="3521" spans="1:8" x14ac:dyDescent="0.2">
      <c r="A3521" s="6">
        <f t="shared" si="48"/>
        <v>609562</v>
      </c>
      <c r="B3521" s="6">
        <v>10</v>
      </c>
      <c r="C3521" s="112">
        <v>17</v>
      </c>
      <c r="D3521" s="7">
        <v>697</v>
      </c>
      <c r="E3521" s="112" t="s">
        <v>10550</v>
      </c>
      <c r="H3521" s="6">
        <f>IF('Раздел 2.1.2.3'!BI37&gt;='Раздел 2.1.2.3'!BK37,0,1)</f>
        <v>0</v>
      </c>
    </row>
    <row r="3522" spans="1:8" x14ac:dyDescent="0.2">
      <c r="A3522" s="6">
        <f t="shared" si="48"/>
        <v>609562</v>
      </c>
      <c r="B3522" s="6">
        <v>10</v>
      </c>
      <c r="C3522" s="112">
        <v>17</v>
      </c>
      <c r="D3522" s="7">
        <v>698</v>
      </c>
      <c r="E3522" s="112" t="s">
        <v>10551</v>
      </c>
      <c r="H3522" s="6">
        <f>IF('Раздел 2.1.2.3'!BI38&gt;='Раздел 2.1.2.3'!BK38,0,1)</f>
        <v>0</v>
      </c>
    </row>
    <row r="3523" spans="1:8" x14ac:dyDescent="0.2">
      <c r="A3523" s="6">
        <f t="shared" si="48"/>
        <v>609562</v>
      </c>
      <c r="B3523" s="6">
        <v>10</v>
      </c>
      <c r="C3523" s="112">
        <v>17</v>
      </c>
      <c r="D3523" s="7">
        <v>699</v>
      </c>
      <c r="E3523" s="112" t="s">
        <v>10552</v>
      </c>
      <c r="H3523" s="6">
        <f>IF('Раздел 2.1.2.3'!BI39&gt;='Раздел 2.1.2.3'!BK39,0,1)</f>
        <v>0</v>
      </c>
    </row>
    <row r="3524" spans="1:8" x14ac:dyDescent="0.2">
      <c r="A3524" s="6">
        <f t="shared" si="48"/>
        <v>609562</v>
      </c>
      <c r="B3524" s="6">
        <v>10</v>
      </c>
      <c r="C3524" s="112">
        <v>17</v>
      </c>
      <c r="D3524" s="7">
        <v>700</v>
      </c>
      <c r="E3524" s="112" t="s">
        <v>8737</v>
      </c>
      <c r="H3524" s="6">
        <f>IF('Раздел 2.1.2.3'!BI40&gt;='Раздел 2.1.2.3'!BK40,0,1)</f>
        <v>0</v>
      </c>
    </row>
    <row r="3525" spans="1:8" x14ac:dyDescent="0.2">
      <c r="A3525" s="6">
        <f t="shared" si="48"/>
        <v>609562</v>
      </c>
      <c r="B3525" s="6">
        <v>10</v>
      </c>
      <c r="C3525" s="112">
        <v>17</v>
      </c>
      <c r="D3525" s="7">
        <v>701</v>
      </c>
      <c r="E3525" s="112" t="s">
        <v>8742</v>
      </c>
      <c r="H3525" s="6">
        <f>IF('Раздел 2.1.2.3'!BI41&gt;='Раздел 2.1.2.3'!BK41,0,1)</f>
        <v>0</v>
      </c>
    </row>
    <row r="3526" spans="1:8" x14ac:dyDescent="0.2">
      <c r="A3526" s="6">
        <f t="shared" si="48"/>
        <v>609562</v>
      </c>
      <c r="B3526" s="6">
        <v>10</v>
      </c>
      <c r="C3526" s="112">
        <v>17</v>
      </c>
      <c r="D3526" s="7">
        <v>702</v>
      </c>
      <c r="E3526" s="112" t="s">
        <v>8743</v>
      </c>
      <c r="H3526" s="6">
        <f>IF('Раздел 2.1.2.3'!BI42&gt;='Раздел 2.1.2.3'!BK42,0,1)</f>
        <v>0</v>
      </c>
    </row>
    <row r="3527" spans="1:8" x14ac:dyDescent="0.2">
      <c r="A3527" s="6">
        <f t="shared" si="48"/>
        <v>609562</v>
      </c>
      <c r="B3527" s="6">
        <v>10</v>
      </c>
      <c r="C3527" s="112">
        <v>17</v>
      </c>
      <c r="D3527" s="7">
        <v>703</v>
      </c>
      <c r="E3527" s="112" t="s">
        <v>8744</v>
      </c>
      <c r="H3527" s="6">
        <f>IF('Раздел 2.1.2.3'!BI43&gt;='Раздел 2.1.2.3'!BK43,0,1)</f>
        <v>0</v>
      </c>
    </row>
    <row r="3528" spans="1:8" x14ac:dyDescent="0.2">
      <c r="A3528" s="6">
        <f t="shared" si="48"/>
        <v>609562</v>
      </c>
      <c r="B3528" s="6">
        <v>10</v>
      </c>
      <c r="C3528" s="112">
        <v>17</v>
      </c>
      <c r="D3528" s="7">
        <v>704</v>
      </c>
      <c r="E3528" s="112" t="s">
        <v>9642</v>
      </c>
      <c r="H3528" s="6">
        <f>IF('Раздел 2.1.2.3'!BI44&gt;='Раздел 2.1.2.3'!BK44,0,1)</f>
        <v>0</v>
      </c>
    </row>
    <row r="3529" spans="1:8" x14ac:dyDescent="0.2">
      <c r="A3529" s="6">
        <f t="shared" si="48"/>
        <v>609562</v>
      </c>
      <c r="B3529" s="6">
        <v>10</v>
      </c>
      <c r="C3529" s="112">
        <v>17</v>
      </c>
      <c r="D3529" s="7">
        <v>705</v>
      </c>
      <c r="E3529" s="112" t="s">
        <v>9643</v>
      </c>
      <c r="H3529" s="6">
        <f>IF('Раздел 2.1.2.3'!BI45&gt;='Раздел 2.1.2.3'!BK45,0,1)</f>
        <v>0</v>
      </c>
    </row>
    <row r="3530" spans="1:8" x14ac:dyDescent="0.2">
      <c r="A3530" s="6">
        <f t="shared" si="48"/>
        <v>609562</v>
      </c>
      <c r="B3530" s="6">
        <v>10</v>
      </c>
      <c r="C3530" s="112">
        <v>17</v>
      </c>
      <c r="D3530" s="7">
        <v>706</v>
      </c>
      <c r="E3530" s="112" t="s">
        <v>9644</v>
      </c>
      <c r="H3530" s="6">
        <f>IF('Раздел 2.1.2.3'!BI46&gt;='Раздел 2.1.2.3'!BK46,0,1)</f>
        <v>0</v>
      </c>
    </row>
    <row r="3531" spans="1:8" x14ac:dyDescent="0.2">
      <c r="A3531" s="6">
        <f t="shared" si="48"/>
        <v>609562</v>
      </c>
      <c r="B3531" s="6">
        <v>10</v>
      </c>
      <c r="C3531" s="112">
        <v>17</v>
      </c>
      <c r="D3531" s="7">
        <v>707</v>
      </c>
      <c r="E3531" s="112" t="s">
        <v>9645</v>
      </c>
      <c r="H3531" s="6">
        <f>IF('Раздел 2.1.2.3'!BI47&gt;='Раздел 2.1.2.3'!BK47,0,1)</f>
        <v>0</v>
      </c>
    </row>
    <row r="3532" spans="1:8" x14ac:dyDescent="0.2">
      <c r="A3532" s="6">
        <f t="shared" si="48"/>
        <v>609562</v>
      </c>
      <c r="B3532" s="6">
        <v>10</v>
      </c>
      <c r="C3532" s="112">
        <v>17</v>
      </c>
      <c r="D3532" s="7">
        <v>708</v>
      </c>
      <c r="E3532" s="112" t="s">
        <v>9646</v>
      </c>
      <c r="H3532" s="6">
        <f>IF('Раздел 2.1.2.3'!BI48&gt;='Раздел 2.1.2.3'!BK48,0,1)</f>
        <v>0</v>
      </c>
    </row>
    <row r="3533" spans="1:8" x14ac:dyDescent="0.2">
      <c r="A3533" s="6">
        <f t="shared" ref="A3533:A3847" si="49">P_3</f>
        <v>609562</v>
      </c>
      <c r="B3533" s="6">
        <v>10</v>
      </c>
      <c r="C3533" s="112">
        <v>17</v>
      </c>
      <c r="D3533" s="7">
        <v>709</v>
      </c>
      <c r="E3533" s="112" t="s">
        <v>9647</v>
      </c>
      <c r="H3533" s="6">
        <f>IF('Раздел 2.1.2.3'!BI49&gt;='Раздел 2.1.2.3'!BK49,0,1)</f>
        <v>0</v>
      </c>
    </row>
    <row r="3534" spans="1:8" x14ac:dyDescent="0.2">
      <c r="A3534" s="6">
        <f t="shared" si="49"/>
        <v>609562</v>
      </c>
      <c r="B3534" s="6">
        <v>10</v>
      </c>
      <c r="C3534" s="112">
        <v>17</v>
      </c>
      <c r="D3534" s="7">
        <v>710</v>
      </c>
      <c r="E3534" s="112" t="s">
        <v>10727</v>
      </c>
      <c r="H3534" s="6">
        <f>IF('Раздел 2.1.2.3'!BI50&gt;='Раздел 2.1.2.3'!BK50,0,1)</f>
        <v>0</v>
      </c>
    </row>
    <row r="3535" spans="1:8" x14ac:dyDescent="0.2">
      <c r="A3535" s="6">
        <f t="shared" si="49"/>
        <v>609562</v>
      </c>
      <c r="B3535" s="6">
        <v>10</v>
      </c>
      <c r="C3535" s="112">
        <v>17</v>
      </c>
      <c r="D3535" s="7">
        <v>711</v>
      </c>
      <c r="E3535" s="112" t="s">
        <v>9648</v>
      </c>
      <c r="H3535" s="6">
        <f>IF('Раздел 2.1.2.3'!BI51&gt;='Раздел 2.1.2.3'!BK51,0,1)</f>
        <v>0</v>
      </c>
    </row>
    <row r="3536" spans="1:8" x14ac:dyDescent="0.2">
      <c r="A3536" s="6">
        <f t="shared" si="49"/>
        <v>609562</v>
      </c>
      <c r="B3536" s="6">
        <v>10</v>
      </c>
      <c r="C3536" s="112">
        <v>17</v>
      </c>
      <c r="D3536" s="7">
        <v>712</v>
      </c>
      <c r="E3536" s="112" t="s">
        <v>9649</v>
      </c>
      <c r="H3536" s="6">
        <f>IF('Раздел 2.1.2.3'!BI52&gt;='Раздел 2.1.2.3'!BK52,0,1)</f>
        <v>0</v>
      </c>
    </row>
    <row r="3537" spans="1:8" x14ac:dyDescent="0.2">
      <c r="A3537" s="6">
        <f t="shared" si="49"/>
        <v>609562</v>
      </c>
      <c r="B3537" s="109">
        <v>10</v>
      </c>
      <c r="C3537" s="113">
        <v>17</v>
      </c>
      <c r="D3537" s="7">
        <v>713</v>
      </c>
      <c r="E3537" s="113" t="s">
        <v>9650</v>
      </c>
      <c r="F3537" s="109"/>
      <c r="G3537" s="109"/>
      <c r="H3537" s="109">
        <f>IF('Раздел 2.1.2.3'!BI53&gt;='Раздел 2.1.2.3'!BK53,0,1)</f>
        <v>0</v>
      </c>
    </row>
    <row r="3538" spans="1:8" x14ac:dyDescent="0.2">
      <c r="A3538" s="122">
        <f t="shared" si="49"/>
        <v>609562</v>
      </c>
      <c r="B3538" s="122">
        <v>10</v>
      </c>
      <c r="C3538" s="123">
        <v>18</v>
      </c>
      <c r="D3538" s="7">
        <v>714</v>
      </c>
      <c r="E3538" s="123" t="s">
        <v>11064</v>
      </c>
      <c r="F3538" s="123"/>
      <c r="G3538" s="123"/>
      <c r="H3538" s="125">
        <f>IF('Раздел 2.1.2.3'!P44&gt;='Раздел 2.1.2.3'!P52,0,1)</f>
        <v>0</v>
      </c>
    </row>
    <row r="3539" spans="1:8" x14ac:dyDescent="0.2">
      <c r="A3539" s="122">
        <f t="shared" si="49"/>
        <v>609562</v>
      </c>
      <c r="B3539" s="122">
        <v>10</v>
      </c>
      <c r="C3539" s="123">
        <v>18</v>
      </c>
      <c r="D3539" s="7">
        <v>715</v>
      </c>
      <c r="E3539" s="122" t="s">
        <v>1111</v>
      </c>
      <c r="F3539" s="123"/>
      <c r="G3539" s="123"/>
      <c r="H3539" s="123">
        <f>IF('Раздел 2.1.2.3'!Q44&gt;='Раздел 2.1.2.3'!Q52,0,1)</f>
        <v>0</v>
      </c>
    </row>
    <row r="3540" spans="1:8" x14ac:dyDescent="0.2">
      <c r="A3540" s="122">
        <f t="shared" si="49"/>
        <v>609562</v>
      </c>
      <c r="B3540" s="122">
        <v>10</v>
      </c>
      <c r="C3540" s="123">
        <v>18</v>
      </c>
      <c r="D3540" s="7">
        <v>716</v>
      </c>
      <c r="E3540" s="122" t="s">
        <v>1112</v>
      </c>
      <c r="F3540" s="123"/>
      <c r="G3540" s="123"/>
      <c r="H3540" s="123">
        <f>IF('Раздел 2.1.2.3'!R44&gt;='Раздел 2.1.2.3'!R52,0,1)</f>
        <v>0</v>
      </c>
    </row>
    <row r="3541" spans="1:8" x14ac:dyDescent="0.2">
      <c r="A3541" s="122">
        <f t="shared" si="49"/>
        <v>609562</v>
      </c>
      <c r="B3541" s="122">
        <v>10</v>
      </c>
      <c r="C3541" s="123">
        <v>18</v>
      </c>
      <c r="D3541" s="7">
        <v>717</v>
      </c>
      <c r="E3541" s="122" t="s">
        <v>1113</v>
      </c>
      <c r="F3541" s="123"/>
      <c r="G3541" s="123"/>
      <c r="H3541" s="123">
        <f>IF('Раздел 2.1.2.3'!S44&gt;='Раздел 2.1.2.3'!S52,0,1)</f>
        <v>0</v>
      </c>
    </row>
    <row r="3542" spans="1:8" x14ac:dyDescent="0.2">
      <c r="A3542" s="122">
        <f t="shared" si="49"/>
        <v>609562</v>
      </c>
      <c r="B3542" s="122">
        <v>10</v>
      </c>
      <c r="C3542" s="123">
        <v>18</v>
      </c>
      <c r="D3542" s="7">
        <v>718</v>
      </c>
      <c r="E3542" s="122" t="s">
        <v>1114</v>
      </c>
      <c r="F3542" s="123"/>
      <c r="G3542" s="123"/>
      <c r="H3542" s="123">
        <f>IF('Раздел 2.1.2.3'!T44&gt;='Раздел 2.1.2.3'!T52,0,1)</f>
        <v>0</v>
      </c>
    </row>
    <row r="3543" spans="1:8" x14ac:dyDescent="0.2">
      <c r="A3543" s="122">
        <f t="shared" si="49"/>
        <v>609562</v>
      </c>
      <c r="B3543" s="122">
        <v>10</v>
      </c>
      <c r="C3543" s="123">
        <v>18</v>
      </c>
      <c r="D3543" s="7">
        <v>719</v>
      </c>
      <c r="E3543" s="122" t="s">
        <v>1115</v>
      </c>
      <c r="F3543" s="123"/>
      <c r="G3543" s="123"/>
      <c r="H3543" s="123">
        <f>IF('Раздел 2.1.2.3'!U44&gt;='Раздел 2.1.2.3'!U52,0,1)</f>
        <v>0</v>
      </c>
    </row>
    <row r="3544" spans="1:8" x14ac:dyDescent="0.2">
      <c r="A3544" s="122">
        <f t="shared" si="49"/>
        <v>609562</v>
      </c>
      <c r="B3544" s="122">
        <v>10</v>
      </c>
      <c r="C3544" s="123">
        <v>18</v>
      </c>
      <c r="D3544" s="7">
        <v>720</v>
      </c>
      <c r="E3544" s="122" t="s">
        <v>1116</v>
      </c>
      <c r="F3544" s="123"/>
      <c r="G3544" s="123"/>
      <c r="H3544" s="123">
        <f>IF('Раздел 2.1.2.3'!V44&gt;='Раздел 2.1.2.3'!V52,0,1)</f>
        <v>0</v>
      </c>
    </row>
    <row r="3545" spans="1:8" x14ac:dyDescent="0.2">
      <c r="A3545" s="122">
        <f t="shared" si="49"/>
        <v>609562</v>
      </c>
      <c r="B3545" s="122">
        <v>10</v>
      </c>
      <c r="C3545" s="123">
        <v>18</v>
      </c>
      <c r="D3545" s="7">
        <v>721</v>
      </c>
      <c r="E3545" s="122" t="s">
        <v>588</v>
      </c>
      <c r="F3545" s="123"/>
      <c r="G3545" s="123"/>
      <c r="H3545" s="123">
        <f>IF('Раздел 2.1.2.3'!W44&gt;='Раздел 2.1.2.3'!W52,0,1)</f>
        <v>0</v>
      </c>
    </row>
    <row r="3546" spans="1:8" x14ac:dyDescent="0.2">
      <c r="A3546" s="122">
        <f t="shared" si="49"/>
        <v>609562</v>
      </c>
      <c r="B3546" s="122">
        <v>10</v>
      </c>
      <c r="C3546" s="123">
        <v>18</v>
      </c>
      <c r="D3546" s="7">
        <v>722</v>
      </c>
      <c r="E3546" s="122" t="s">
        <v>589</v>
      </c>
      <c r="F3546" s="123"/>
      <c r="G3546" s="123"/>
      <c r="H3546" s="123">
        <f>IF('Раздел 2.1.2.3'!X44&gt;='Раздел 2.1.2.3'!X52,0,1)</f>
        <v>0</v>
      </c>
    </row>
    <row r="3547" spans="1:8" x14ac:dyDescent="0.2">
      <c r="A3547" s="122">
        <f t="shared" si="49"/>
        <v>609562</v>
      </c>
      <c r="B3547" s="122">
        <v>10</v>
      </c>
      <c r="C3547" s="123">
        <v>18</v>
      </c>
      <c r="D3547" s="7">
        <v>723</v>
      </c>
      <c r="E3547" s="122" t="s">
        <v>590</v>
      </c>
      <c r="F3547" s="123"/>
      <c r="G3547" s="123"/>
      <c r="H3547" s="123">
        <f>IF('Раздел 2.1.2.3'!Y44&gt;='Раздел 2.1.2.3'!Y52,0,1)</f>
        <v>0</v>
      </c>
    </row>
    <row r="3548" spans="1:8" x14ac:dyDescent="0.2">
      <c r="A3548" s="122">
        <f t="shared" si="49"/>
        <v>609562</v>
      </c>
      <c r="B3548" s="122">
        <v>10</v>
      </c>
      <c r="C3548" s="123">
        <v>18</v>
      </c>
      <c r="D3548" s="7">
        <v>724</v>
      </c>
      <c r="E3548" s="122" t="s">
        <v>591</v>
      </c>
      <c r="F3548" s="123"/>
      <c r="G3548" s="123"/>
      <c r="H3548" s="123">
        <f>IF('Раздел 2.1.2.3'!Z44&gt;='Раздел 2.1.2.3'!Z52,0,1)</f>
        <v>0</v>
      </c>
    </row>
    <row r="3549" spans="1:8" x14ac:dyDescent="0.2">
      <c r="A3549" s="122">
        <f t="shared" si="49"/>
        <v>609562</v>
      </c>
      <c r="B3549" s="122">
        <v>10</v>
      </c>
      <c r="C3549" s="123">
        <v>18</v>
      </c>
      <c r="D3549" s="7">
        <v>725</v>
      </c>
      <c r="E3549" s="122" t="s">
        <v>592</v>
      </c>
      <c r="F3549" s="123"/>
      <c r="G3549" s="123"/>
      <c r="H3549" s="123">
        <f>IF('Раздел 2.1.2.3'!AA44&gt;='Раздел 2.1.2.3'!AA52,0,1)</f>
        <v>0</v>
      </c>
    </row>
    <row r="3550" spans="1:8" x14ac:dyDescent="0.2">
      <c r="A3550" s="122">
        <f t="shared" si="49"/>
        <v>609562</v>
      </c>
      <c r="B3550" s="122">
        <v>10</v>
      </c>
      <c r="C3550" s="123">
        <v>18</v>
      </c>
      <c r="D3550" s="7">
        <v>726</v>
      </c>
      <c r="E3550" s="122" t="s">
        <v>593</v>
      </c>
      <c r="F3550" s="123"/>
      <c r="G3550" s="123"/>
      <c r="H3550" s="123">
        <f>IF('Раздел 2.1.2.3'!AB44&gt;='Раздел 2.1.2.3'!AB52,0,1)</f>
        <v>0</v>
      </c>
    </row>
    <row r="3551" spans="1:8" x14ac:dyDescent="0.2">
      <c r="A3551" s="122">
        <f t="shared" si="49"/>
        <v>609562</v>
      </c>
      <c r="B3551" s="122">
        <v>10</v>
      </c>
      <c r="C3551" s="123">
        <v>18</v>
      </c>
      <c r="D3551" s="7">
        <v>727</v>
      </c>
      <c r="E3551" s="122" t="s">
        <v>594</v>
      </c>
      <c r="F3551" s="123"/>
      <c r="G3551" s="123"/>
      <c r="H3551" s="123">
        <f>IF('Раздел 2.1.2.3'!AC44&gt;='Раздел 2.1.2.3'!AC52,0,1)</f>
        <v>0</v>
      </c>
    </row>
    <row r="3552" spans="1:8" x14ac:dyDescent="0.2">
      <c r="A3552" s="122">
        <f t="shared" si="49"/>
        <v>609562</v>
      </c>
      <c r="B3552" s="122">
        <v>10</v>
      </c>
      <c r="C3552" s="123">
        <v>18</v>
      </c>
      <c r="D3552" s="7">
        <v>728</v>
      </c>
      <c r="E3552" s="122" t="s">
        <v>595</v>
      </c>
      <c r="F3552" s="123"/>
      <c r="G3552" s="123"/>
      <c r="H3552" s="123">
        <f>IF('Раздел 2.1.2.3'!AD44&gt;='Раздел 2.1.2.3'!AD52,0,1)</f>
        <v>0</v>
      </c>
    </row>
    <row r="3553" spans="1:8" x14ac:dyDescent="0.2">
      <c r="A3553" s="122">
        <f t="shared" si="49"/>
        <v>609562</v>
      </c>
      <c r="B3553" s="122">
        <v>10</v>
      </c>
      <c r="C3553" s="123">
        <v>18</v>
      </c>
      <c r="D3553" s="7">
        <v>729</v>
      </c>
      <c r="E3553" s="122" t="s">
        <v>596</v>
      </c>
      <c r="F3553" s="123"/>
      <c r="G3553" s="123"/>
      <c r="H3553" s="123">
        <f>IF('Раздел 2.1.2.3'!AE44&gt;='Раздел 2.1.2.3'!AE52,0,1)</f>
        <v>0</v>
      </c>
    </row>
    <row r="3554" spans="1:8" x14ac:dyDescent="0.2">
      <c r="A3554" s="122">
        <f t="shared" si="49"/>
        <v>609562</v>
      </c>
      <c r="B3554" s="122">
        <v>10</v>
      </c>
      <c r="C3554" s="123">
        <v>18</v>
      </c>
      <c r="D3554" s="7">
        <v>730</v>
      </c>
      <c r="E3554" s="122" t="s">
        <v>80</v>
      </c>
      <c r="F3554" s="123"/>
      <c r="G3554" s="123"/>
      <c r="H3554" s="123">
        <f>IF('Раздел 2.1.2.3'!AF44&gt;='Раздел 2.1.2.3'!AF52,0,1)</f>
        <v>0</v>
      </c>
    </row>
    <row r="3555" spans="1:8" x14ac:dyDescent="0.2">
      <c r="A3555" s="122">
        <f t="shared" si="49"/>
        <v>609562</v>
      </c>
      <c r="B3555" s="122">
        <v>10</v>
      </c>
      <c r="C3555" s="123">
        <v>18</v>
      </c>
      <c r="D3555" s="7">
        <v>731</v>
      </c>
      <c r="E3555" s="122" t="s">
        <v>81</v>
      </c>
      <c r="F3555" s="123"/>
      <c r="G3555" s="123"/>
      <c r="H3555" s="123">
        <f>IF('Раздел 2.1.2.3'!AG44&gt;='Раздел 2.1.2.3'!AG52,0,1)</f>
        <v>0</v>
      </c>
    </row>
    <row r="3556" spans="1:8" x14ac:dyDescent="0.2">
      <c r="A3556" s="122">
        <f t="shared" si="49"/>
        <v>609562</v>
      </c>
      <c r="B3556" s="122">
        <v>10</v>
      </c>
      <c r="C3556" s="123">
        <v>18</v>
      </c>
      <c r="D3556" s="7">
        <v>732</v>
      </c>
      <c r="E3556" s="122" t="s">
        <v>82</v>
      </c>
      <c r="F3556" s="123"/>
      <c r="G3556" s="123"/>
      <c r="H3556" s="123">
        <f>IF('Раздел 2.1.2.3'!AH44&gt;='Раздел 2.1.2.3'!AH52,0,1)</f>
        <v>0</v>
      </c>
    </row>
    <row r="3557" spans="1:8" x14ac:dyDescent="0.2">
      <c r="A3557" s="122">
        <f t="shared" si="49"/>
        <v>609562</v>
      </c>
      <c r="B3557" s="122">
        <v>10</v>
      </c>
      <c r="C3557" s="123">
        <v>18</v>
      </c>
      <c r="D3557" s="7">
        <v>733</v>
      </c>
      <c r="E3557" s="122" t="s">
        <v>855</v>
      </c>
      <c r="F3557" s="123"/>
      <c r="G3557" s="123"/>
      <c r="H3557" s="123">
        <f>IF('Раздел 2.1.2.3'!AI44&gt;='Раздел 2.1.2.3'!AI52,0,1)</f>
        <v>0</v>
      </c>
    </row>
    <row r="3558" spans="1:8" x14ac:dyDescent="0.2">
      <c r="A3558" s="122">
        <f t="shared" si="49"/>
        <v>609562</v>
      </c>
      <c r="B3558" s="122">
        <v>10</v>
      </c>
      <c r="C3558" s="123">
        <v>18</v>
      </c>
      <c r="D3558" s="7">
        <v>734</v>
      </c>
      <c r="E3558" s="122" t="s">
        <v>856</v>
      </c>
      <c r="F3558" s="123"/>
      <c r="G3558" s="123"/>
      <c r="H3558" s="123">
        <f>IF('Раздел 2.1.2.3'!AJ44&gt;='Раздел 2.1.2.3'!AJ52,0,1)</f>
        <v>0</v>
      </c>
    </row>
    <row r="3559" spans="1:8" x14ac:dyDescent="0.2">
      <c r="A3559" s="122">
        <f t="shared" si="49"/>
        <v>609562</v>
      </c>
      <c r="B3559" s="122">
        <v>10</v>
      </c>
      <c r="C3559" s="123">
        <v>18</v>
      </c>
      <c r="D3559" s="7">
        <v>735</v>
      </c>
      <c r="E3559" s="122" t="s">
        <v>857</v>
      </c>
      <c r="F3559" s="123"/>
      <c r="G3559" s="123"/>
      <c r="H3559" s="123">
        <f>IF('Раздел 2.1.2.3'!AK44&gt;='Раздел 2.1.2.3'!AK52,0,1)</f>
        <v>0</v>
      </c>
    </row>
    <row r="3560" spans="1:8" x14ac:dyDescent="0.2">
      <c r="A3560" s="122">
        <f t="shared" si="49"/>
        <v>609562</v>
      </c>
      <c r="B3560" s="122">
        <v>10</v>
      </c>
      <c r="C3560" s="123">
        <v>18</v>
      </c>
      <c r="D3560" s="7">
        <v>736</v>
      </c>
      <c r="E3560" s="122" t="s">
        <v>858</v>
      </c>
      <c r="F3560" s="123"/>
      <c r="G3560" s="123"/>
      <c r="H3560" s="123">
        <f>IF('Раздел 2.1.2.3'!AL44&gt;='Раздел 2.1.2.3'!AL52,0,1)</f>
        <v>0</v>
      </c>
    </row>
    <row r="3561" spans="1:8" x14ac:dyDescent="0.2">
      <c r="A3561" s="122">
        <f t="shared" si="49"/>
        <v>609562</v>
      </c>
      <c r="B3561" s="122">
        <v>10</v>
      </c>
      <c r="C3561" s="123">
        <v>18</v>
      </c>
      <c r="D3561" s="7">
        <v>737</v>
      </c>
      <c r="E3561" s="122" t="s">
        <v>1899</v>
      </c>
      <c r="F3561" s="123"/>
      <c r="G3561" s="123"/>
      <c r="H3561" s="123">
        <f>IF('Раздел 2.1.2.3'!AM44&gt;='Раздел 2.1.2.3'!AM52,0,1)</f>
        <v>0</v>
      </c>
    </row>
    <row r="3562" spans="1:8" x14ac:dyDescent="0.2">
      <c r="A3562" s="122">
        <f t="shared" si="49"/>
        <v>609562</v>
      </c>
      <c r="B3562" s="122">
        <v>10</v>
      </c>
      <c r="C3562" s="123">
        <v>18</v>
      </c>
      <c r="D3562" s="7">
        <v>738</v>
      </c>
      <c r="E3562" s="122" t="s">
        <v>1900</v>
      </c>
      <c r="F3562" s="123"/>
      <c r="G3562" s="123"/>
      <c r="H3562" s="123">
        <f>IF('Раздел 2.1.2.3'!AN44&gt;='Раздел 2.1.2.3'!AN52,0,1)</f>
        <v>0</v>
      </c>
    </row>
    <row r="3563" spans="1:8" x14ac:dyDescent="0.2">
      <c r="A3563" s="122">
        <f t="shared" si="49"/>
        <v>609562</v>
      </c>
      <c r="B3563" s="122">
        <v>10</v>
      </c>
      <c r="C3563" s="123">
        <v>18</v>
      </c>
      <c r="D3563" s="7">
        <v>739</v>
      </c>
      <c r="E3563" s="122" t="s">
        <v>1901</v>
      </c>
      <c r="F3563" s="123"/>
      <c r="G3563" s="123"/>
      <c r="H3563" s="123">
        <f>IF('Раздел 2.1.2.3'!AO44&gt;='Раздел 2.1.2.3'!AO52,0,1)</f>
        <v>0</v>
      </c>
    </row>
    <row r="3564" spans="1:8" x14ac:dyDescent="0.2">
      <c r="A3564" s="122">
        <f t="shared" si="49"/>
        <v>609562</v>
      </c>
      <c r="B3564" s="122">
        <v>10</v>
      </c>
      <c r="C3564" s="123">
        <v>18</v>
      </c>
      <c r="D3564" s="7">
        <v>740</v>
      </c>
      <c r="E3564" s="122" t="s">
        <v>1902</v>
      </c>
      <c r="F3564" s="123"/>
      <c r="G3564" s="123"/>
      <c r="H3564" s="123">
        <f>IF('Раздел 2.1.2.3'!AP44&gt;='Раздел 2.1.2.3'!AP52,0,1)</f>
        <v>0</v>
      </c>
    </row>
    <row r="3565" spans="1:8" x14ac:dyDescent="0.2">
      <c r="A3565" s="122">
        <f t="shared" si="49"/>
        <v>609562</v>
      </c>
      <c r="B3565" s="122">
        <v>10</v>
      </c>
      <c r="C3565" s="123">
        <v>18</v>
      </c>
      <c r="D3565" s="7">
        <v>741</v>
      </c>
      <c r="E3565" s="122" t="s">
        <v>1903</v>
      </c>
      <c r="F3565" s="123"/>
      <c r="G3565" s="123"/>
      <c r="H3565" s="123">
        <f>IF('Раздел 2.1.2.3'!AQ44&gt;='Раздел 2.1.2.3'!AQ52,0,1)</f>
        <v>0</v>
      </c>
    </row>
    <row r="3566" spans="1:8" x14ac:dyDescent="0.2">
      <c r="A3566" s="122">
        <f t="shared" si="49"/>
        <v>609562</v>
      </c>
      <c r="B3566" s="122">
        <v>10</v>
      </c>
      <c r="C3566" s="123">
        <v>18</v>
      </c>
      <c r="D3566" s="7">
        <v>742</v>
      </c>
      <c r="E3566" s="122" t="s">
        <v>1904</v>
      </c>
      <c r="F3566" s="123"/>
      <c r="G3566" s="123"/>
      <c r="H3566" s="123">
        <f>IF('Раздел 2.1.2.3'!AR44&gt;='Раздел 2.1.2.3'!AR52,0,1)</f>
        <v>0</v>
      </c>
    </row>
    <row r="3567" spans="1:8" x14ac:dyDescent="0.2">
      <c r="A3567" s="122">
        <f t="shared" si="49"/>
        <v>609562</v>
      </c>
      <c r="B3567" s="122">
        <v>10</v>
      </c>
      <c r="C3567" s="123">
        <v>18</v>
      </c>
      <c r="D3567" s="7">
        <v>743</v>
      </c>
      <c r="E3567" s="122" t="s">
        <v>1905</v>
      </c>
      <c r="F3567" s="123"/>
      <c r="G3567" s="123"/>
      <c r="H3567" s="123">
        <f>IF('Раздел 2.1.2.3'!AS44&gt;='Раздел 2.1.2.3'!AS52,0,1)</f>
        <v>0</v>
      </c>
    </row>
    <row r="3568" spans="1:8" x14ac:dyDescent="0.2">
      <c r="A3568" s="122">
        <f t="shared" si="49"/>
        <v>609562</v>
      </c>
      <c r="B3568" s="122">
        <v>10</v>
      </c>
      <c r="C3568" s="123">
        <v>18</v>
      </c>
      <c r="D3568" s="7">
        <v>744</v>
      </c>
      <c r="E3568" s="122" t="s">
        <v>1906</v>
      </c>
      <c r="F3568" s="123"/>
      <c r="G3568" s="123"/>
      <c r="H3568" s="123">
        <f>IF('Раздел 2.1.2.3'!AT44&gt;='Раздел 2.1.2.3'!AT52,0,1)</f>
        <v>0</v>
      </c>
    </row>
    <row r="3569" spans="1:8" x14ac:dyDescent="0.2">
      <c r="A3569" s="122">
        <f t="shared" si="49"/>
        <v>609562</v>
      </c>
      <c r="B3569" s="122">
        <v>10</v>
      </c>
      <c r="C3569" s="123">
        <v>18</v>
      </c>
      <c r="D3569" s="7">
        <v>745</v>
      </c>
      <c r="E3569" s="122" t="s">
        <v>1907</v>
      </c>
      <c r="F3569" s="123"/>
      <c r="G3569" s="123"/>
      <c r="H3569" s="123">
        <f>IF('Раздел 2.1.2.3'!AU44&gt;='Раздел 2.1.2.3'!AU52,0,1)</f>
        <v>0</v>
      </c>
    </row>
    <row r="3570" spans="1:8" x14ac:dyDescent="0.2">
      <c r="A3570" s="122">
        <f t="shared" si="49"/>
        <v>609562</v>
      </c>
      <c r="B3570" s="122">
        <v>10</v>
      </c>
      <c r="C3570" s="123">
        <v>18</v>
      </c>
      <c r="D3570" s="7">
        <v>746</v>
      </c>
      <c r="E3570" s="122" t="s">
        <v>1908</v>
      </c>
      <c r="F3570" s="123"/>
      <c r="G3570" s="123"/>
      <c r="H3570" s="123">
        <f>IF('Раздел 2.1.2.3'!AV44&gt;='Раздел 2.1.2.3'!AV52,0,1)</f>
        <v>0</v>
      </c>
    </row>
    <row r="3571" spans="1:8" x14ac:dyDescent="0.2">
      <c r="A3571" s="122">
        <f t="shared" si="49"/>
        <v>609562</v>
      </c>
      <c r="B3571" s="122">
        <v>10</v>
      </c>
      <c r="C3571" s="123">
        <v>18</v>
      </c>
      <c r="D3571" s="7">
        <v>747</v>
      </c>
      <c r="E3571" s="122" t="s">
        <v>1909</v>
      </c>
      <c r="F3571" s="123"/>
      <c r="G3571" s="123"/>
      <c r="H3571" s="123">
        <f>IF('Раздел 2.1.2.3'!AW44&gt;='Раздел 2.1.2.3'!AW52,0,1)</f>
        <v>0</v>
      </c>
    </row>
    <row r="3572" spans="1:8" x14ac:dyDescent="0.2">
      <c r="A3572" s="122">
        <f t="shared" si="49"/>
        <v>609562</v>
      </c>
      <c r="B3572" s="122">
        <v>10</v>
      </c>
      <c r="C3572" s="123">
        <v>18</v>
      </c>
      <c r="D3572" s="7">
        <v>748</v>
      </c>
      <c r="E3572" s="122" t="s">
        <v>1171</v>
      </c>
      <c r="F3572" s="123"/>
      <c r="G3572" s="123"/>
      <c r="H3572" s="123">
        <f>IF('Раздел 2.1.2.3'!AX44&gt;='Раздел 2.1.2.3'!AX52,0,1)</f>
        <v>0</v>
      </c>
    </row>
    <row r="3573" spans="1:8" x14ac:dyDescent="0.2">
      <c r="A3573" s="122">
        <f t="shared" si="49"/>
        <v>609562</v>
      </c>
      <c r="B3573" s="122">
        <v>10</v>
      </c>
      <c r="C3573" s="123">
        <v>18</v>
      </c>
      <c r="D3573" s="7">
        <v>749</v>
      </c>
      <c r="E3573" s="122" t="s">
        <v>378</v>
      </c>
      <c r="F3573" s="123"/>
      <c r="G3573" s="123"/>
      <c r="H3573" s="123">
        <f>IF('Раздел 2.1.2.3'!AY44&gt;='Раздел 2.1.2.3'!AY52,0,1)</f>
        <v>0</v>
      </c>
    </row>
    <row r="3574" spans="1:8" x14ac:dyDescent="0.2">
      <c r="A3574" s="122">
        <f t="shared" si="49"/>
        <v>609562</v>
      </c>
      <c r="B3574" s="122">
        <v>10</v>
      </c>
      <c r="C3574" s="123">
        <v>18</v>
      </c>
      <c r="D3574" s="7">
        <v>750</v>
      </c>
      <c r="E3574" s="122" t="s">
        <v>2662</v>
      </c>
      <c r="F3574" s="123"/>
      <c r="G3574" s="123"/>
      <c r="H3574" s="123">
        <f>IF('Раздел 2.1.2.3'!AZ44&gt;='Раздел 2.1.2.3'!AZ52,0,1)</f>
        <v>0</v>
      </c>
    </row>
    <row r="3575" spans="1:8" x14ac:dyDescent="0.2">
      <c r="A3575" s="122">
        <f t="shared" si="49"/>
        <v>609562</v>
      </c>
      <c r="B3575" s="122">
        <v>10</v>
      </c>
      <c r="C3575" s="123">
        <v>18</v>
      </c>
      <c r="D3575" s="7">
        <v>751</v>
      </c>
      <c r="E3575" s="122" t="s">
        <v>2663</v>
      </c>
      <c r="F3575" s="123"/>
      <c r="G3575" s="123"/>
      <c r="H3575" s="123">
        <f>IF('Раздел 2.1.2.3'!BA44&gt;='Раздел 2.1.2.3'!BA52,0,1)</f>
        <v>0</v>
      </c>
    </row>
    <row r="3576" spans="1:8" x14ac:dyDescent="0.2">
      <c r="A3576" s="122">
        <f t="shared" si="49"/>
        <v>609562</v>
      </c>
      <c r="B3576" s="122">
        <v>10</v>
      </c>
      <c r="C3576" s="123">
        <v>18</v>
      </c>
      <c r="D3576" s="7">
        <v>752</v>
      </c>
      <c r="E3576" s="122" t="s">
        <v>2664</v>
      </c>
      <c r="F3576" s="123"/>
      <c r="G3576" s="123"/>
      <c r="H3576" s="123">
        <f>IF('Раздел 2.1.2.3'!BB44&gt;='Раздел 2.1.2.3'!BB52,0,1)</f>
        <v>0</v>
      </c>
    </row>
    <row r="3577" spans="1:8" x14ac:dyDescent="0.2">
      <c r="A3577" s="122">
        <f t="shared" si="49"/>
        <v>609562</v>
      </c>
      <c r="B3577" s="122">
        <v>10</v>
      </c>
      <c r="C3577" s="123">
        <v>18</v>
      </c>
      <c r="D3577" s="7">
        <v>753</v>
      </c>
      <c r="E3577" s="122" t="s">
        <v>2665</v>
      </c>
      <c r="F3577" s="123"/>
      <c r="G3577" s="123"/>
      <c r="H3577" s="123">
        <f>IF('Раздел 2.1.2.3'!BC44&gt;='Раздел 2.1.2.3'!BC52,0,1)</f>
        <v>0</v>
      </c>
    </row>
    <row r="3578" spans="1:8" x14ac:dyDescent="0.2">
      <c r="A3578" s="122">
        <f t="shared" si="49"/>
        <v>609562</v>
      </c>
      <c r="B3578" s="122">
        <v>10</v>
      </c>
      <c r="C3578" s="123">
        <v>18</v>
      </c>
      <c r="D3578" s="7">
        <v>754</v>
      </c>
      <c r="E3578" s="122" t="s">
        <v>2666</v>
      </c>
      <c r="F3578" s="123"/>
      <c r="G3578" s="123"/>
      <c r="H3578" s="123">
        <f>IF('Раздел 2.1.2.3'!BD44&gt;='Раздел 2.1.2.3'!BD52,0,1)</f>
        <v>0</v>
      </c>
    </row>
    <row r="3579" spans="1:8" x14ac:dyDescent="0.2">
      <c r="A3579" s="122">
        <f t="shared" si="49"/>
        <v>609562</v>
      </c>
      <c r="B3579" s="122">
        <v>10</v>
      </c>
      <c r="C3579" s="123">
        <v>18</v>
      </c>
      <c r="D3579" s="7">
        <v>755</v>
      </c>
      <c r="E3579" s="122" t="s">
        <v>2667</v>
      </c>
      <c r="F3579" s="123"/>
      <c r="G3579" s="123"/>
      <c r="H3579" s="123">
        <f>IF('Раздел 2.1.2.3'!BE44&gt;='Раздел 2.1.2.3'!BE52,0,1)</f>
        <v>0</v>
      </c>
    </row>
    <row r="3580" spans="1:8" x14ac:dyDescent="0.2">
      <c r="A3580" s="122">
        <f t="shared" si="49"/>
        <v>609562</v>
      </c>
      <c r="B3580" s="122">
        <v>10</v>
      </c>
      <c r="C3580" s="123">
        <v>18</v>
      </c>
      <c r="D3580" s="7">
        <v>756</v>
      </c>
      <c r="E3580" s="122" t="s">
        <v>1921</v>
      </c>
      <c r="F3580" s="123"/>
      <c r="G3580" s="123"/>
      <c r="H3580" s="123">
        <f>IF('Раздел 2.1.2.3'!BF44&gt;='Раздел 2.1.2.3'!BF52,0,1)</f>
        <v>0</v>
      </c>
    </row>
    <row r="3581" spans="1:8" x14ac:dyDescent="0.2">
      <c r="A3581" s="122">
        <f t="shared" si="49"/>
        <v>609562</v>
      </c>
      <c r="B3581" s="122">
        <v>10</v>
      </c>
      <c r="C3581" s="123">
        <v>18</v>
      </c>
      <c r="D3581" s="7">
        <v>757</v>
      </c>
      <c r="E3581" s="122" t="s">
        <v>1922</v>
      </c>
      <c r="F3581" s="123"/>
      <c r="G3581" s="123"/>
      <c r="H3581" s="123">
        <f>IF('Раздел 2.1.2.3'!BG44&gt;='Раздел 2.1.2.3'!BG52,0,1)</f>
        <v>0</v>
      </c>
    </row>
    <row r="3582" spans="1:8" x14ac:dyDescent="0.2">
      <c r="A3582" s="122">
        <f t="shared" si="49"/>
        <v>609562</v>
      </c>
      <c r="B3582" s="122">
        <v>10</v>
      </c>
      <c r="C3582" s="124">
        <v>18</v>
      </c>
      <c r="D3582" s="7">
        <v>758</v>
      </c>
      <c r="E3582" s="124" t="s">
        <v>1923</v>
      </c>
      <c r="F3582" s="124"/>
      <c r="G3582" s="124"/>
      <c r="H3582" s="124">
        <f>IF('Раздел 2.1.2.3'!BH44&gt;='Раздел 2.1.2.3'!BH52,0,1)</f>
        <v>0</v>
      </c>
    </row>
    <row r="3583" spans="1:8" x14ac:dyDescent="0.2">
      <c r="A3583" s="6">
        <f t="shared" si="49"/>
        <v>609562</v>
      </c>
      <c r="B3583" s="6">
        <v>10</v>
      </c>
      <c r="C3583" s="112">
        <v>19</v>
      </c>
      <c r="D3583" s="7">
        <v>759</v>
      </c>
      <c r="E3583" s="112" t="s">
        <v>4101</v>
      </c>
      <c r="F3583" s="7"/>
      <c r="G3583" s="7"/>
      <c r="H3583" s="7">
        <f>IF('Раздел 2.1.2.3'!P45&gt;='Раздел 2.1.2.3'!P53,0,1)</f>
        <v>0</v>
      </c>
    </row>
    <row r="3584" spans="1:8" x14ac:dyDescent="0.2">
      <c r="A3584" s="6">
        <f t="shared" si="49"/>
        <v>609562</v>
      </c>
      <c r="B3584" s="6">
        <v>10</v>
      </c>
      <c r="C3584" s="112">
        <v>19</v>
      </c>
      <c r="D3584" s="7">
        <v>760</v>
      </c>
      <c r="E3584" s="6" t="s">
        <v>1924</v>
      </c>
      <c r="F3584" s="7"/>
      <c r="G3584" s="7"/>
      <c r="H3584" s="7">
        <f>IF('Раздел 2.1.2.3'!Q45&gt;='Раздел 2.1.2.3'!Q53,0,1)</f>
        <v>0</v>
      </c>
    </row>
    <row r="3585" spans="1:8" x14ac:dyDescent="0.2">
      <c r="A3585" s="6">
        <f t="shared" si="49"/>
        <v>609562</v>
      </c>
      <c r="B3585" s="6">
        <v>10</v>
      </c>
      <c r="C3585" s="112">
        <v>19</v>
      </c>
      <c r="D3585" s="7">
        <v>761</v>
      </c>
      <c r="E3585" s="6" t="s">
        <v>1925</v>
      </c>
      <c r="F3585" s="7"/>
      <c r="G3585" s="7"/>
      <c r="H3585" s="7">
        <f>IF('Раздел 2.1.2.3'!R45&gt;='Раздел 2.1.2.3'!R53,0,1)</f>
        <v>0</v>
      </c>
    </row>
    <row r="3586" spans="1:8" x14ac:dyDescent="0.2">
      <c r="A3586" s="6">
        <f t="shared" si="49"/>
        <v>609562</v>
      </c>
      <c r="B3586" s="6">
        <v>10</v>
      </c>
      <c r="C3586" s="112">
        <v>19</v>
      </c>
      <c r="D3586" s="7">
        <v>762</v>
      </c>
      <c r="E3586" s="6" t="s">
        <v>1926</v>
      </c>
      <c r="F3586" s="7"/>
      <c r="G3586" s="7"/>
      <c r="H3586" s="7">
        <f>IF('Раздел 2.1.2.3'!S45&gt;='Раздел 2.1.2.3'!S53,0,1)</f>
        <v>0</v>
      </c>
    </row>
    <row r="3587" spans="1:8" x14ac:dyDescent="0.2">
      <c r="A3587" s="6">
        <f t="shared" si="49"/>
        <v>609562</v>
      </c>
      <c r="B3587" s="6">
        <v>10</v>
      </c>
      <c r="C3587" s="112">
        <v>19</v>
      </c>
      <c r="D3587" s="7">
        <v>763</v>
      </c>
      <c r="E3587" s="6" t="s">
        <v>1927</v>
      </c>
      <c r="F3587" s="7"/>
      <c r="G3587" s="7"/>
      <c r="H3587" s="7">
        <f>IF('Раздел 2.1.2.3'!T45&gt;='Раздел 2.1.2.3'!T53,0,1)</f>
        <v>0</v>
      </c>
    </row>
    <row r="3588" spans="1:8" x14ac:dyDescent="0.2">
      <c r="A3588" s="6">
        <f t="shared" si="49"/>
        <v>609562</v>
      </c>
      <c r="B3588" s="6">
        <v>10</v>
      </c>
      <c r="C3588" s="112">
        <v>19</v>
      </c>
      <c r="D3588" s="7">
        <v>764</v>
      </c>
      <c r="E3588" s="6" t="s">
        <v>1928</v>
      </c>
      <c r="F3588" s="7"/>
      <c r="G3588" s="7"/>
      <c r="H3588" s="7">
        <f>IF('Раздел 2.1.2.3'!U45&gt;='Раздел 2.1.2.3'!U53,0,1)</f>
        <v>0</v>
      </c>
    </row>
    <row r="3589" spans="1:8" x14ac:dyDescent="0.2">
      <c r="A3589" s="6">
        <f t="shared" si="49"/>
        <v>609562</v>
      </c>
      <c r="B3589" s="6">
        <v>10</v>
      </c>
      <c r="C3589" s="112">
        <v>19</v>
      </c>
      <c r="D3589" s="7">
        <v>765</v>
      </c>
      <c r="E3589" s="6" t="s">
        <v>1929</v>
      </c>
      <c r="F3589" s="7"/>
      <c r="G3589" s="7"/>
      <c r="H3589" s="7">
        <f>IF('Раздел 2.1.2.3'!V45&gt;='Раздел 2.1.2.3'!V53,0,1)</f>
        <v>0</v>
      </c>
    </row>
    <row r="3590" spans="1:8" x14ac:dyDescent="0.2">
      <c r="A3590" s="6">
        <f t="shared" si="49"/>
        <v>609562</v>
      </c>
      <c r="B3590" s="6">
        <v>10</v>
      </c>
      <c r="C3590" s="112">
        <v>19</v>
      </c>
      <c r="D3590" s="7">
        <v>766</v>
      </c>
      <c r="E3590" s="6" t="s">
        <v>1179</v>
      </c>
      <c r="F3590" s="7"/>
      <c r="G3590" s="7"/>
      <c r="H3590" s="7">
        <f>IF('Раздел 2.1.2.3'!W45&gt;='Раздел 2.1.2.3'!W53,0,1)</f>
        <v>0</v>
      </c>
    </row>
    <row r="3591" spans="1:8" x14ac:dyDescent="0.2">
      <c r="A3591" s="6">
        <f t="shared" si="49"/>
        <v>609562</v>
      </c>
      <c r="B3591" s="6">
        <v>10</v>
      </c>
      <c r="C3591" s="112">
        <v>19</v>
      </c>
      <c r="D3591" s="7">
        <v>767</v>
      </c>
      <c r="E3591" s="6" t="s">
        <v>1180</v>
      </c>
      <c r="F3591" s="7"/>
      <c r="G3591" s="7"/>
      <c r="H3591" s="7">
        <f>IF('Раздел 2.1.2.3'!X45&gt;='Раздел 2.1.2.3'!X53,0,1)</f>
        <v>0</v>
      </c>
    </row>
    <row r="3592" spans="1:8" x14ac:dyDescent="0.2">
      <c r="A3592" s="6">
        <f t="shared" si="49"/>
        <v>609562</v>
      </c>
      <c r="B3592" s="6">
        <v>10</v>
      </c>
      <c r="C3592" s="112">
        <v>19</v>
      </c>
      <c r="D3592" s="7">
        <v>768</v>
      </c>
      <c r="E3592" s="6" t="s">
        <v>1181</v>
      </c>
      <c r="F3592" s="7"/>
      <c r="G3592" s="7"/>
      <c r="H3592" s="7">
        <f>IF('Раздел 2.1.2.3'!Y45&gt;='Раздел 2.1.2.3'!Y53,0,1)</f>
        <v>0</v>
      </c>
    </row>
    <row r="3593" spans="1:8" x14ac:dyDescent="0.2">
      <c r="A3593" s="6">
        <f t="shared" si="49"/>
        <v>609562</v>
      </c>
      <c r="B3593" s="6">
        <v>10</v>
      </c>
      <c r="C3593" s="112">
        <v>19</v>
      </c>
      <c r="D3593" s="7">
        <v>769</v>
      </c>
      <c r="E3593" s="6" t="s">
        <v>1182</v>
      </c>
      <c r="F3593" s="7"/>
      <c r="G3593" s="7"/>
      <c r="H3593" s="7">
        <f>IF('Раздел 2.1.2.3'!Z45&gt;='Раздел 2.1.2.3'!Z53,0,1)</f>
        <v>0</v>
      </c>
    </row>
    <row r="3594" spans="1:8" x14ac:dyDescent="0.2">
      <c r="A3594" s="6">
        <f t="shared" si="49"/>
        <v>609562</v>
      </c>
      <c r="B3594" s="6">
        <v>10</v>
      </c>
      <c r="C3594" s="112">
        <v>19</v>
      </c>
      <c r="D3594" s="7">
        <v>770</v>
      </c>
      <c r="E3594" s="6" t="s">
        <v>1183</v>
      </c>
      <c r="F3594" s="7"/>
      <c r="G3594" s="7"/>
      <c r="H3594" s="7">
        <f>IF('Раздел 2.1.2.3'!AA45&gt;='Раздел 2.1.2.3'!AA53,0,1)</f>
        <v>0</v>
      </c>
    </row>
    <row r="3595" spans="1:8" x14ac:dyDescent="0.2">
      <c r="A3595" s="6">
        <f t="shared" si="49"/>
        <v>609562</v>
      </c>
      <c r="B3595" s="6">
        <v>10</v>
      </c>
      <c r="C3595" s="112">
        <v>19</v>
      </c>
      <c r="D3595" s="7">
        <v>771</v>
      </c>
      <c r="E3595" s="6" t="s">
        <v>1184</v>
      </c>
      <c r="F3595" s="7"/>
      <c r="G3595" s="7"/>
      <c r="H3595" s="7">
        <f>IF('Раздел 2.1.2.3'!AB45&gt;='Раздел 2.1.2.3'!AB53,0,1)</f>
        <v>0</v>
      </c>
    </row>
    <row r="3596" spans="1:8" x14ac:dyDescent="0.2">
      <c r="A3596" s="6">
        <f t="shared" si="49"/>
        <v>609562</v>
      </c>
      <c r="B3596" s="6">
        <v>10</v>
      </c>
      <c r="C3596" s="112">
        <v>19</v>
      </c>
      <c r="D3596" s="7">
        <v>772</v>
      </c>
      <c r="E3596" s="6" t="s">
        <v>1185</v>
      </c>
      <c r="F3596" s="7"/>
      <c r="G3596" s="7"/>
      <c r="H3596" s="7">
        <f>IF('Раздел 2.1.2.3'!AC45&gt;='Раздел 2.1.2.3'!AC53,0,1)</f>
        <v>0</v>
      </c>
    </row>
    <row r="3597" spans="1:8" x14ac:dyDescent="0.2">
      <c r="A3597" s="6">
        <f t="shared" si="49"/>
        <v>609562</v>
      </c>
      <c r="B3597" s="6">
        <v>10</v>
      </c>
      <c r="C3597" s="112">
        <v>19</v>
      </c>
      <c r="D3597" s="7">
        <v>773</v>
      </c>
      <c r="E3597" s="6" t="s">
        <v>1186</v>
      </c>
      <c r="F3597" s="7"/>
      <c r="G3597" s="7"/>
      <c r="H3597" s="7">
        <f>IF('Раздел 2.1.2.3'!AD45&gt;='Раздел 2.1.2.3'!AD53,0,1)</f>
        <v>0</v>
      </c>
    </row>
    <row r="3598" spans="1:8" x14ac:dyDescent="0.2">
      <c r="A3598" s="6">
        <f t="shared" si="49"/>
        <v>609562</v>
      </c>
      <c r="B3598" s="6">
        <v>10</v>
      </c>
      <c r="C3598" s="112">
        <v>19</v>
      </c>
      <c r="D3598" s="7">
        <v>774</v>
      </c>
      <c r="E3598" s="6" t="s">
        <v>1187</v>
      </c>
      <c r="F3598" s="7"/>
      <c r="G3598" s="7"/>
      <c r="H3598" s="7">
        <f>IF('Раздел 2.1.2.3'!AE45&gt;='Раздел 2.1.2.3'!AE53,0,1)</f>
        <v>0</v>
      </c>
    </row>
    <row r="3599" spans="1:8" x14ac:dyDescent="0.2">
      <c r="A3599" s="6">
        <f t="shared" si="49"/>
        <v>609562</v>
      </c>
      <c r="B3599" s="6">
        <v>10</v>
      </c>
      <c r="C3599" s="112">
        <v>19</v>
      </c>
      <c r="D3599" s="7">
        <v>775</v>
      </c>
      <c r="E3599" s="6" t="s">
        <v>1188</v>
      </c>
      <c r="F3599" s="7"/>
      <c r="G3599" s="7"/>
      <c r="H3599" s="7">
        <f>IF('Раздел 2.1.2.3'!AF45&gt;='Раздел 2.1.2.3'!AF53,0,1)</f>
        <v>0</v>
      </c>
    </row>
    <row r="3600" spans="1:8" x14ac:dyDescent="0.2">
      <c r="A3600" s="6">
        <f t="shared" si="49"/>
        <v>609562</v>
      </c>
      <c r="B3600" s="6">
        <v>10</v>
      </c>
      <c r="C3600" s="112">
        <v>19</v>
      </c>
      <c r="D3600" s="7">
        <v>776</v>
      </c>
      <c r="E3600" s="6" t="s">
        <v>1189</v>
      </c>
      <c r="F3600" s="7"/>
      <c r="G3600" s="7"/>
      <c r="H3600" s="7">
        <f>IF('Раздел 2.1.2.3'!AG45&gt;='Раздел 2.1.2.3'!AG53,0,1)</f>
        <v>0</v>
      </c>
    </row>
    <row r="3601" spans="1:8" x14ac:dyDescent="0.2">
      <c r="A3601" s="6">
        <f t="shared" si="49"/>
        <v>609562</v>
      </c>
      <c r="B3601" s="6">
        <v>10</v>
      </c>
      <c r="C3601" s="112">
        <v>19</v>
      </c>
      <c r="D3601" s="7">
        <v>777</v>
      </c>
      <c r="E3601" s="6" t="s">
        <v>1190</v>
      </c>
      <c r="F3601" s="7"/>
      <c r="G3601" s="7"/>
      <c r="H3601" s="7">
        <f>IF('Раздел 2.1.2.3'!AH45&gt;='Раздел 2.1.2.3'!AH53,0,1)</f>
        <v>0</v>
      </c>
    </row>
    <row r="3602" spans="1:8" x14ac:dyDescent="0.2">
      <c r="A3602" s="6">
        <f t="shared" si="49"/>
        <v>609562</v>
      </c>
      <c r="B3602" s="6">
        <v>10</v>
      </c>
      <c r="C3602" s="112">
        <v>19</v>
      </c>
      <c r="D3602" s="7">
        <v>778</v>
      </c>
      <c r="E3602" s="6" t="s">
        <v>1191</v>
      </c>
      <c r="F3602" s="7"/>
      <c r="G3602" s="7"/>
      <c r="H3602" s="7">
        <f>IF('Раздел 2.1.2.3'!AI45&gt;='Раздел 2.1.2.3'!AI53,0,1)</f>
        <v>0</v>
      </c>
    </row>
    <row r="3603" spans="1:8" x14ac:dyDescent="0.2">
      <c r="A3603" s="6">
        <f t="shared" si="49"/>
        <v>609562</v>
      </c>
      <c r="B3603" s="6">
        <v>10</v>
      </c>
      <c r="C3603" s="112">
        <v>19</v>
      </c>
      <c r="D3603" s="7">
        <v>779</v>
      </c>
      <c r="E3603" s="6" t="s">
        <v>1192</v>
      </c>
      <c r="F3603" s="7"/>
      <c r="G3603" s="7"/>
      <c r="H3603" s="7">
        <f>IF('Раздел 2.1.2.3'!AJ45&gt;='Раздел 2.1.2.3'!AJ53,0,1)</f>
        <v>0</v>
      </c>
    </row>
    <row r="3604" spans="1:8" x14ac:dyDescent="0.2">
      <c r="A3604" s="6">
        <f t="shared" si="49"/>
        <v>609562</v>
      </c>
      <c r="B3604" s="6">
        <v>10</v>
      </c>
      <c r="C3604" s="112">
        <v>19</v>
      </c>
      <c r="D3604" s="7">
        <v>780</v>
      </c>
      <c r="E3604" s="6" t="s">
        <v>1193</v>
      </c>
      <c r="F3604" s="7"/>
      <c r="G3604" s="7"/>
      <c r="H3604" s="7">
        <f>IF('Раздел 2.1.2.3'!AK45&gt;='Раздел 2.1.2.3'!AK53,0,1)</f>
        <v>0</v>
      </c>
    </row>
    <row r="3605" spans="1:8" x14ac:dyDescent="0.2">
      <c r="A3605" s="6">
        <f t="shared" si="49"/>
        <v>609562</v>
      </c>
      <c r="B3605" s="6">
        <v>10</v>
      </c>
      <c r="C3605" s="112">
        <v>19</v>
      </c>
      <c r="D3605" s="7">
        <v>781</v>
      </c>
      <c r="E3605" s="6" t="s">
        <v>1194</v>
      </c>
      <c r="F3605" s="7"/>
      <c r="G3605" s="7"/>
      <c r="H3605" s="7">
        <f>IF('Раздел 2.1.2.3'!AL45&gt;='Раздел 2.1.2.3'!AL53,0,1)</f>
        <v>0</v>
      </c>
    </row>
    <row r="3606" spans="1:8" x14ac:dyDescent="0.2">
      <c r="A3606" s="6">
        <f t="shared" si="49"/>
        <v>609562</v>
      </c>
      <c r="B3606" s="6">
        <v>10</v>
      </c>
      <c r="C3606" s="112">
        <v>19</v>
      </c>
      <c r="D3606" s="7">
        <v>782</v>
      </c>
      <c r="E3606" s="6" t="s">
        <v>1195</v>
      </c>
      <c r="F3606" s="7"/>
      <c r="G3606" s="7"/>
      <c r="H3606" s="7">
        <f>IF('Раздел 2.1.2.3'!AM45&gt;='Раздел 2.1.2.3'!AM53,0,1)</f>
        <v>0</v>
      </c>
    </row>
    <row r="3607" spans="1:8" x14ac:dyDescent="0.2">
      <c r="A3607" s="6">
        <f t="shared" si="49"/>
        <v>609562</v>
      </c>
      <c r="B3607" s="6">
        <v>10</v>
      </c>
      <c r="C3607" s="112">
        <v>19</v>
      </c>
      <c r="D3607" s="7">
        <v>783</v>
      </c>
      <c r="E3607" s="6" t="s">
        <v>1196</v>
      </c>
      <c r="F3607" s="7"/>
      <c r="G3607" s="7"/>
      <c r="H3607" s="7">
        <f>IF('Раздел 2.1.2.3'!AN45&gt;='Раздел 2.1.2.3'!AN53,0,1)</f>
        <v>0</v>
      </c>
    </row>
    <row r="3608" spans="1:8" x14ac:dyDescent="0.2">
      <c r="A3608" s="6">
        <f t="shared" si="49"/>
        <v>609562</v>
      </c>
      <c r="B3608" s="6">
        <v>10</v>
      </c>
      <c r="C3608" s="112">
        <v>19</v>
      </c>
      <c r="D3608" s="7">
        <v>784</v>
      </c>
      <c r="E3608" s="6" t="s">
        <v>1197</v>
      </c>
      <c r="F3608" s="7"/>
      <c r="G3608" s="7"/>
      <c r="H3608" s="7">
        <f>IF('Раздел 2.1.2.3'!AO45&gt;='Раздел 2.1.2.3'!AO53,0,1)</f>
        <v>0</v>
      </c>
    </row>
    <row r="3609" spans="1:8" x14ac:dyDescent="0.2">
      <c r="A3609" s="6">
        <f t="shared" si="49"/>
        <v>609562</v>
      </c>
      <c r="B3609" s="6">
        <v>10</v>
      </c>
      <c r="C3609" s="112">
        <v>19</v>
      </c>
      <c r="D3609" s="7">
        <v>785</v>
      </c>
      <c r="E3609" s="6" t="s">
        <v>1198</v>
      </c>
      <c r="F3609" s="7"/>
      <c r="G3609" s="7"/>
      <c r="H3609" s="7">
        <f>IF('Раздел 2.1.2.3'!AP45&gt;='Раздел 2.1.2.3'!AP53,0,1)</f>
        <v>0</v>
      </c>
    </row>
    <row r="3610" spans="1:8" x14ac:dyDescent="0.2">
      <c r="A3610" s="6">
        <f t="shared" si="49"/>
        <v>609562</v>
      </c>
      <c r="B3610" s="6">
        <v>10</v>
      </c>
      <c r="C3610" s="112">
        <v>19</v>
      </c>
      <c r="D3610" s="7">
        <v>786</v>
      </c>
      <c r="E3610" s="6" t="s">
        <v>1199</v>
      </c>
      <c r="F3610" s="7"/>
      <c r="G3610" s="7"/>
      <c r="H3610" s="7">
        <f>IF('Раздел 2.1.2.3'!AQ45&gt;='Раздел 2.1.2.3'!AQ53,0,1)</f>
        <v>0</v>
      </c>
    </row>
    <row r="3611" spans="1:8" x14ac:dyDescent="0.2">
      <c r="A3611" s="6">
        <f t="shared" si="49"/>
        <v>609562</v>
      </c>
      <c r="B3611" s="6">
        <v>10</v>
      </c>
      <c r="C3611" s="112">
        <v>19</v>
      </c>
      <c r="D3611" s="7">
        <v>787</v>
      </c>
      <c r="E3611" s="6" t="s">
        <v>1200</v>
      </c>
      <c r="F3611" s="7"/>
      <c r="G3611" s="7"/>
      <c r="H3611" s="7">
        <f>IF('Раздел 2.1.2.3'!AR45&gt;='Раздел 2.1.2.3'!AR53,0,1)</f>
        <v>0</v>
      </c>
    </row>
    <row r="3612" spans="1:8" x14ac:dyDescent="0.2">
      <c r="A3612" s="6">
        <f t="shared" si="49"/>
        <v>609562</v>
      </c>
      <c r="B3612" s="6">
        <v>10</v>
      </c>
      <c r="C3612" s="112">
        <v>19</v>
      </c>
      <c r="D3612" s="7">
        <v>788</v>
      </c>
      <c r="E3612" s="6" t="s">
        <v>1201</v>
      </c>
      <c r="F3612" s="7"/>
      <c r="G3612" s="7"/>
      <c r="H3612" s="7">
        <f>IF('Раздел 2.1.2.3'!AS45&gt;='Раздел 2.1.2.3'!AS53,0,1)</f>
        <v>0</v>
      </c>
    </row>
    <row r="3613" spans="1:8" x14ac:dyDescent="0.2">
      <c r="A3613" s="6">
        <f t="shared" si="49"/>
        <v>609562</v>
      </c>
      <c r="B3613" s="6">
        <v>10</v>
      </c>
      <c r="C3613" s="112">
        <v>19</v>
      </c>
      <c r="D3613" s="7">
        <v>789</v>
      </c>
      <c r="E3613" s="6" t="s">
        <v>1953</v>
      </c>
      <c r="F3613" s="7"/>
      <c r="G3613" s="7"/>
      <c r="H3613" s="7">
        <f>IF('Раздел 2.1.2.3'!AT45&gt;='Раздел 2.1.2.3'!AT53,0,1)</f>
        <v>0</v>
      </c>
    </row>
    <row r="3614" spans="1:8" x14ac:dyDescent="0.2">
      <c r="A3614" s="6">
        <f t="shared" si="49"/>
        <v>609562</v>
      </c>
      <c r="B3614" s="6">
        <v>10</v>
      </c>
      <c r="C3614" s="112">
        <v>19</v>
      </c>
      <c r="D3614" s="7">
        <v>790</v>
      </c>
      <c r="E3614" s="6" t="s">
        <v>1205</v>
      </c>
      <c r="F3614" s="7"/>
      <c r="G3614" s="7"/>
      <c r="H3614" s="7">
        <f>IF('Раздел 2.1.2.3'!AU45&gt;='Раздел 2.1.2.3'!AU53,0,1)</f>
        <v>0</v>
      </c>
    </row>
    <row r="3615" spans="1:8" x14ac:dyDescent="0.2">
      <c r="A3615" s="6">
        <f t="shared" si="49"/>
        <v>609562</v>
      </c>
      <c r="B3615" s="6">
        <v>10</v>
      </c>
      <c r="C3615" s="112">
        <v>19</v>
      </c>
      <c r="D3615" s="7">
        <v>791</v>
      </c>
      <c r="E3615" s="6" t="s">
        <v>1206</v>
      </c>
      <c r="F3615" s="7"/>
      <c r="G3615" s="7"/>
      <c r="H3615" s="7">
        <f>IF('Раздел 2.1.2.3'!AV45&gt;='Раздел 2.1.2.3'!AV53,0,1)</f>
        <v>0</v>
      </c>
    </row>
    <row r="3616" spans="1:8" x14ac:dyDescent="0.2">
      <c r="A3616" s="6">
        <f t="shared" si="49"/>
        <v>609562</v>
      </c>
      <c r="B3616" s="6">
        <v>10</v>
      </c>
      <c r="C3616" s="112">
        <v>19</v>
      </c>
      <c r="D3616" s="7">
        <v>792</v>
      </c>
      <c r="E3616" s="6" t="s">
        <v>1207</v>
      </c>
      <c r="F3616" s="7"/>
      <c r="G3616" s="7"/>
      <c r="H3616" s="7">
        <f>IF('Раздел 2.1.2.3'!AW45&gt;='Раздел 2.1.2.3'!AW53,0,1)</f>
        <v>0</v>
      </c>
    </row>
    <row r="3617" spans="1:8" x14ac:dyDescent="0.2">
      <c r="A3617" s="6">
        <f t="shared" si="49"/>
        <v>609562</v>
      </c>
      <c r="B3617" s="6">
        <v>10</v>
      </c>
      <c r="C3617" s="112">
        <v>19</v>
      </c>
      <c r="D3617" s="7">
        <v>793</v>
      </c>
      <c r="E3617" s="6" t="s">
        <v>1208</v>
      </c>
      <c r="F3617" s="7"/>
      <c r="G3617" s="7"/>
      <c r="H3617" s="7">
        <f>IF('Раздел 2.1.2.3'!AX45&gt;='Раздел 2.1.2.3'!AX53,0,1)</f>
        <v>0</v>
      </c>
    </row>
    <row r="3618" spans="1:8" x14ac:dyDescent="0.2">
      <c r="A3618" s="6">
        <f t="shared" si="49"/>
        <v>609562</v>
      </c>
      <c r="B3618" s="6">
        <v>10</v>
      </c>
      <c r="C3618" s="112">
        <v>19</v>
      </c>
      <c r="D3618" s="7">
        <v>794</v>
      </c>
      <c r="E3618" s="6" t="s">
        <v>1209</v>
      </c>
      <c r="F3618" s="7"/>
      <c r="G3618" s="7"/>
      <c r="H3618" s="7">
        <f>IF('Раздел 2.1.2.3'!AY45&gt;='Раздел 2.1.2.3'!AY53,0,1)</f>
        <v>0</v>
      </c>
    </row>
    <row r="3619" spans="1:8" x14ac:dyDescent="0.2">
      <c r="A3619" s="6">
        <f t="shared" si="49"/>
        <v>609562</v>
      </c>
      <c r="B3619" s="6">
        <v>10</v>
      </c>
      <c r="C3619" s="112">
        <v>19</v>
      </c>
      <c r="D3619" s="7">
        <v>795</v>
      </c>
      <c r="E3619" s="6" t="s">
        <v>1210</v>
      </c>
      <c r="F3619" s="7"/>
      <c r="G3619" s="7"/>
      <c r="H3619" s="7">
        <f>IF('Раздел 2.1.2.3'!AZ45&gt;='Раздел 2.1.2.3'!AZ53,0,1)</f>
        <v>0</v>
      </c>
    </row>
    <row r="3620" spans="1:8" x14ac:dyDescent="0.2">
      <c r="A3620" s="6">
        <f t="shared" si="49"/>
        <v>609562</v>
      </c>
      <c r="B3620" s="6">
        <v>10</v>
      </c>
      <c r="C3620" s="112">
        <v>19</v>
      </c>
      <c r="D3620" s="7">
        <v>796</v>
      </c>
      <c r="E3620" s="6" t="s">
        <v>1211</v>
      </c>
      <c r="F3620" s="7"/>
      <c r="G3620" s="7"/>
      <c r="H3620" s="7">
        <f>IF('Раздел 2.1.2.3'!BA45&gt;='Раздел 2.1.2.3'!BA53,0,1)</f>
        <v>0</v>
      </c>
    </row>
    <row r="3621" spans="1:8" x14ac:dyDescent="0.2">
      <c r="A3621" s="6">
        <f t="shared" si="49"/>
        <v>609562</v>
      </c>
      <c r="B3621" s="6">
        <v>10</v>
      </c>
      <c r="C3621" s="112">
        <v>19</v>
      </c>
      <c r="D3621" s="7">
        <v>797</v>
      </c>
      <c r="E3621" s="6" t="s">
        <v>1212</v>
      </c>
      <c r="F3621" s="7"/>
      <c r="G3621" s="7"/>
      <c r="H3621" s="7">
        <f>IF('Раздел 2.1.2.3'!BB45&gt;='Раздел 2.1.2.3'!BB53,0,1)</f>
        <v>0</v>
      </c>
    </row>
    <row r="3622" spans="1:8" x14ac:dyDescent="0.2">
      <c r="A3622" s="6">
        <f t="shared" si="49"/>
        <v>609562</v>
      </c>
      <c r="B3622" s="6">
        <v>10</v>
      </c>
      <c r="C3622" s="112">
        <v>19</v>
      </c>
      <c r="D3622" s="7">
        <v>798</v>
      </c>
      <c r="E3622" s="6" t="s">
        <v>1213</v>
      </c>
      <c r="F3622" s="7"/>
      <c r="G3622" s="7"/>
      <c r="H3622" s="7">
        <f>IF('Раздел 2.1.2.3'!BC45&gt;='Раздел 2.1.2.3'!BC53,0,1)</f>
        <v>0</v>
      </c>
    </row>
    <row r="3623" spans="1:8" x14ac:dyDescent="0.2">
      <c r="A3623" s="6">
        <f t="shared" si="49"/>
        <v>609562</v>
      </c>
      <c r="B3623" s="6">
        <v>10</v>
      </c>
      <c r="C3623" s="112">
        <v>19</v>
      </c>
      <c r="D3623" s="7">
        <v>799</v>
      </c>
      <c r="E3623" s="6" t="s">
        <v>1214</v>
      </c>
      <c r="F3623" s="7"/>
      <c r="G3623" s="7"/>
      <c r="H3623" s="7">
        <f>IF('Раздел 2.1.2.3'!BD45&gt;='Раздел 2.1.2.3'!BD53,0,1)</f>
        <v>0</v>
      </c>
    </row>
    <row r="3624" spans="1:8" x14ac:dyDescent="0.2">
      <c r="A3624" s="6">
        <f t="shared" si="49"/>
        <v>609562</v>
      </c>
      <c r="B3624" s="6">
        <v>10</v>
      </c>
      <c r="C3624" s="112">
        <v>19</v>
      </c>
      <c r="D3624" s="7">
        <v>800</v>
      </c>
      <c r="E3624" s="6" t="s">
        <v>1215</v>
      </c>
      <c r="F3624" s="7"/>
      <c r="G3624" s="7"/>
      <c r="H3624" s="7">
        <f>IF('Раздел 2.1.2.3'!BE45&gt;='Раздел 2.1.2.3'!BE53,0,1)</f>
        <v>0</v>
      </c>
    </row>
    <row r="3625" spans="1:8" x14ac:dyDescent="0.2">
      <c r="A3625" s="6">
        <f t="shared" si="49"/>
        <v>609562</v>
      </c>
      <c r="B3625" s="6">
        <v>10</v>
      </c>
      <c r="C3625" s="112">
        <v>19</v>
      </c>
      <c r="D3625" s="7">
        <v>801</v>
      </c>
      <c r="E3625" s="6" t="s">
        <v>1216</v>
      </c>
      <c r="F3625" s="7"/>
      <c r="G3625" s="7"/>
      <c r="H3625" s="7">
        <f>IF('Раздел 2.1.2.3'!BF45&gt;='Раздел 2.1.2.3'!BF53,0,1)</f>
        <v>0</v>
      </c>
    </row>
    <row r="3626" spans="1:8" x14ac:dyDescent="0.2">
      <c r="A3626" s="6">
        <f t="shared" si="49"/>
        <v>609562</v>
      </c>
      <c r="B3626" s="6">
        <v>10</v>
      </c>
      <c r="C3626" s="112">
        <v>19</v>
      </c>
      <c r="D3626" s="7">
        <v>802</v>
      </c>
      <c r="E3626" s="7" t="s">
        <v>1217</v>
      </c>
      <c r="F3626" s="7"/>
      <c r="G3626" s="7"/>
      <c r="H3626" s="7">
        <f>IF('Раздел 2.1.2.3'!BG45&gt;='Раздел 2.1.2.3'!BG53,0,1)</f>
        <v>0</v>
      </c>
    </row>
    <row r="3627" spans="1:8" x14ac:dyDescent="0.2">
      <c r="A3627" s="6">
        <f t="shared" si="49"/>
        <v>609562</v>
      </c>
      <c r="B3627" s="6">
        <v>10</v>
      </c>
      <c r="C3627" s="112">
        <v>19</v>
      </c>
      <c r="D3627" s="7">
        <v>803</v>
      </c>
      <c r="E3627" s="7" t="s">
        <v>1218</v>
      </c>
      <c r="F3627" s="7"/>
      <c r="G3627" s="7"/>
      <c r="H3627" s="7">
        <f>IF('Раздел 2.1.2.3'!BH45&gt;='Раздел 2.1.2.3'!BH53,0,1)</f>
        <v>0</v>
      </c>
    </row>
    <row r="3628" spans="1:8" x14ac:dyDescent="0.2">
      <c r="A3628" s="6">
        <f>P_3</f>
        <v>609562</v>
      </c>
      <c r="B3628" s="6">
        <v>10</v>
      </c>
      <c r="C3628" s="112">
        <v>19</v>
      </c>
      <c r="D3628" s="7">
        <v>804</v>
      </c>
      <c r="E3628" s="7" t="s">
        <v>1204</v>
      </c>
      <c r="F3628" s="7"/>
      <c r="G3628" s="7"/>
      <c r="H3628" s="7">
        <f>IF('Раздел 2.1.2.3'!BI45&gt;='Раздел 2.1.2.3'!BI53,0,1)</f>
        <v>0</v>
      </c>
    </row>
    <row r="3629" spans="1:8" x14ac:dyDescent="0.2">
      <c r="A3629" s="6">
        <f>P_3</f>
        <v>609562</v>
      </c>
      <c r="B3629" s="6">
        <v>10</v>
      </c>
      <c r="C3629" s="112">
        <v>19</v>
      </c>
      <c r="D3629" s="7">
        <v>805</v>
      </c>
      <c r="E3629" s="7" t="s">
        <v>397</v>
      </c>
      <c r="F3629" s="7"/>
      <c r="G3629" s="7"/>
      <c r="H3629" s="7">
        <f>IF('Раздел 2.1.2.3'!BJ45&gt;='Раздел 2.1.2.3'!BJ53,0,1)</f>
        <v>0</v>
      </c>
    </row>
    <row r="3630" spans="1:8" x14ac:dyDescent="0.2">
      <c r="A3630" s="6">
        <f>P_3</f>
        <v>609562</v>
      </c>
      <c r="B3630" s="6">
        <v>10</v>
      </c>
      <c r="C3630" s="112">
        <v>19</v>
      </c>
      <c r="D3630" s="7">
        <v>806</v>
      </c>
      <c r="E3630" s="7" t="s">
        <v>398</v>
      </c>
      <c r="F3630" s="7"/>
      <c r="G3630" s="7"/>
      <c r="H3630" s="7">
        <f>IF('Раздел 2.1.2.3'!BK45&gt;='Раздел 2.1.2.3'!BK53,0,1)</f>
        <v>0</v>
      </c>
    </row>
    <row r="3631" spans="1:8" x14ac:dyDescent="0.2">
      <c r="A3631" s="6">
        <f>P_3</f>
        <v>609562</v>
      </c>
      <c r="B3631" s="6">
        <v>10</v>
      </c>
      <c r="C3631" s="112">
        <v>19</v>
      </c>
      <c r="D3631" s="7">
        <v>807</v>
      </c>
      <c r="E3631" s="7" t="s">
        <v>399</v>
      </c>
      <c r="F3631" s="7"/>
      <c r="G3631" s="7"/>
      <c r="H3631" s="7">
        <f>IF('Раздел 2.1.2.3'!BL45&gt;='Раздел 2.1.2.3'!BL53,0,1)</f>
        <v>0</v>
      </c>
    </row>
    <row r="3632" spans="1:8" x14ac:dyDescent="0.2">
      <c r="A3632" s="6">
        <f>P_3</f>
        <v>609562</v>
      </c>
      <c r="B3632" s="6">
        <v>10</v>
      </c>
      <c r="C3632" s="113">
        <v>19</v>
      </c>
      <c r="D3632" s="7">
        <v>808</v>
      </c>
      <c r="E3632" s="109" t="s">
        <v>400</v>
      </c>
      <c r="F3632" s="109"/>
      <c r="G3632" s="109"/>
      <c r="H3632" s="109">
        <f>IF('Раздел 2.1.2.3'!BM45&gt;='Раздел 2.1.2.3'!BM53,0,1)</f>
        <v>0</v>
      </c>
    </row>
    <row r="3633" spans="1:8" x14ac:dyDescent="0.2">
      <c r="A3633" s="6">
        <f t="shared" si="49"/>
        <v>609562</v>
      </c>
      <c r="B3633" s="6">
        <v>10</v>
      </c>
      <c r="C3633" s="112">
        <v>20</v>
      </c>
      <c r="D3633" s="7">
        <v>809</v>
      </c>
      <c r="E3633" s="112" t="s">
        <v>5598</v>
      </c>
      <c r="F3633" s="7"/>
      <c r="G3633" s="7"/>
      <c r="H3633" s="7">
        <f>IF('Раздел 2.1.2.3'!P44&gt;=SUM('Раздел 2.1.2.3'!P48:P51),0,1)</f>
        <v>0</v>
      </c>
    </row>
    <row r="3634" spans="1:8" x14ac:dyDescent="0.2">
      <c r="A3634" s="6">
        <f t="shared" si="49"/>
        <v>609562</v>
      </c>
      <c r="B3634" s="6">
        <v>10</v>
      </c>
      <c r="C3634" s="112">
        <v>20</v>
      </c>
      <c r="D3634" s="7">
        <v>810</v>
      </c>
      <c r="E3634" s="6" t="s">
        <v>1219</v>
      </c>
      <c r="F3634" s="7"/>
      <c r="G3634" s="7"/>
      <c r="H3634" s="7">
        <f>IF('Раздел 2.1.2.3'!Q44&gt;=SUM('Раздел 2.1.2.3'!Q48:Q51),0,1)</f>
        <v>0</v>
      </c>
    </row>
    <row r="3635" spans="1:8" x14ac:dyDescent="0.2">
      <c r="A3635" s="6">
        <f t="shared" si="49"/>
        <v>609562</v>
      </c>
      <c r="B3635" s="6">
        <v>10</v>
      </c>
      <c r="C3635" s="112">
        <v>20</v>
      </c>
      <c r="D3635" s="7">
        <v>811</v>
      </c>
      <c r="E3635" s="6" t="s">
        <v>1220</v>
      </c>
      <c r="F3635" s="7"/>
      <c r="G3635" s="7"/>
      <c r="H3635" s="7">
        <f>IF('Раздел 2.1.2.3'!R44&gt;=SUM('Раздел 2.1.2.3'!R48:R51),0,1)</f>
        <v>0</v>
      </c>
    </row>
    <row r="3636" spans="1:8" x14ac:dyDescent="0.2">
      <c r="A3636" s="6">
        <f t="shared" si="49"/>
        <v>609562</v>
      </c>
      <c r="B3636" s="6">
        <v>10</v>
      </c>
      <c r="C3636" s="112">
        <v>20</v>
      </c>
      <c r="D3636" s="7">
        <v>812</v>
      </c>
      <c r="E3636" s="6" t="s">
        <v>1221</v>
      </c>
      <c r="F3636" s="7"/>
      <c r="G3636" s="7"/>
      <c r="H3636" s="7">
        <f>IF('Раздел 2.1.2.3'!S44&gt;=SUM('Раздел 2.1.2.3'!S48:S51),0,1)</f>
        <v>0</v>
      </c>
    </row>
    <row r="3637" spans="1:8" x14ac:dyDescent="0.2">
      <c r="A3637" s="6">
        <f t="shared" si="49"/>
        <v>609562</v>
      </c>
      <c r="B3637" s="6">
        <v>10</v>
      </c>
      <c r="C3637" s="112">
        <v>20</v>
      </c>
      <c r="D3637" s="7">
        <v>813</v>
      </c>
      <c r="E3637" s="6" t="s">
        <v>1222</v>
      </c>
      <c r="F3637" s="7"/>
      <c r="G3637" s="7"/>
      <c r="H3637" s="7">
        <f>IF('Раздел 2.1.2.3'!T44&gt;=SUM('Раздел 2.1.2.3'!T48:T51),0,1)</f>
        <v>0</v>
      </c>
    </row>
    <row r="3638" spans="1:8" x14ac:dyDescent="0.2">
      <c r="A3638" s="6">
        <f t="shared" si="49"/>
        <v>609562</v>
      </c>
      <c r="B3638" s="6">
        <v>10</v>
      </c>
      <c r="C3638" s="112">
        <v>20</v>
      </c>
      <c r="D3638" s="7">
        <v>814</v>
      </c>
      <c r="E3638" s="6" t="s">
        <v>1223</v>
      </c>
      <c r="F3638" s="7"/>
      <c r="G3638" s="7"/>
      <c r="H3638" s="7">
        <f>IF('Раздел 2.1.2.3'!U44&gt;=SUM('Раздел 2.1.2.3'!U48:U51),0,1)</f>
        <v>0</v>
      </c>
    </row>
    <row r="3639" spans="1:8" x14ac:dyDescent="0.2">
      <c r="A3639" s="6">
        <f t="shared" si="49"/>
        <v>609562</v>
      </c>
      <c r="B3639" s="6">
        <v>10</v>
      </c>
      <c r="C3639" s="112">
        <v>20</v>
      </c>
      <c r="D3639" s="7">
        <v>815</v>
      </c>
      <c r="E3639" s="6" t="s">
        <v>1224</v>
      </c>
      <c r="F3639" s="7"/>
      <c r="G3639" s="7"/>
      <c r="H3639" s="7">
        <f>IF('Раздел 2.1.2.3'!V44&gt;=SUM('Раздел 2.1.2.3'!V48:V51),0,1)</f>
        <v>0</v>
      </c>
    </row>
    <row r="3640" spans="1:8" x14ac:dyDescent="0.2">
      <c r="A3640" s="6">
        <f t="shared" si="49"/>
        <v>609562</v>
      </c>
      <c r="B3640" s="6">
        <v>10</v>
      </c>
      <c r="C3640" s="112">
        <v>20</v>
      </c>
      <c r="D3640" s="7">
        <v>816</v>
      </c>
      <c r="E3640" s="6" t="s">
        <v>1225</v>
      </c>
      <c r="F3640" s="7"/>
      <c r="G3640" s="7"/>
      <c r="H3640" s="7">
        <f>IF('Раздел 2.1.2.3'!W44&gt;=SUM('Раздел 2.1.2.3'!W48:W51),0,1)</f>
        <v>0</v>
      </c>
    </row>
    <row r="3641" spans="1:8" x14ac:dyDescent="0.2">
      <c r="A3641" s="6">
        <f t="shared" si="49"/>
        <v>609562</v>
      </c>
      <c r="B3641" s="6">
        <v>10</v>
      </c>
      <c r="C3641" s="112">
        <v>20</v>
      </c>
      <c r="D3641" s="7">
        <v>817</v>
      </c>
      <c r="E3641" s="6" t="s">
        <v>1226</v>
      </c>
      <c r="F3641" s="7"/>
      <c r="G3641" s="7"/>
      <c r="H3641" s="7">
        <f>IF('Раздел 2.1.2.3'!X44&gt;=SUM('Раздел 2.1.2.3'!X48:X51),0,1)</f>
        <v>0</v>
      </c>
    </row>
    <row r="3642" spans="1:8" x14ac:dyDescent="0.2">
      <c r="A3642" s="6">
        <f t="shared" si="49"/>
        <v>609562</v>
      </c>
      <c r="B3642" s="6">
        <v>10</v>
      </c>
      <c r="C3642" s="112">
        <v>20</v>
      </c>
      <c r="D3642" s="7">
        <v>818</v>
      </c>
      <c r="E3642" s="6" t="s">
        <v>459</v>
      </c>
      <c r="F3642" s="7"/>
      <c r="G3642" s="7"/>
      <c r="H3642" s="7">
        <f>IF('Раздел 2.1.2.3'!Y44&gt;=SUM('Раздел 2.1.2.3'!Y48:Y51),0,1)</f>
        <v>0</v>
      </c>
    </row>
    <row r="3643" spans="1:8" x14ac:dyDescent="0.2">
      <c r="A3643" s="6">
        <f t="shared" si="49"/>
        <v>609562</v>
      </c>
      <c r="B3643" s="6">
        <v>10</v>
      </c>
      <c r="C3643" s="112">
        <v>20</v>
      </c>
      <c r="D3643" s="7">
        <v>819</v>
      </c>
      <c r="E3643" s="6" t="s">
        <v>460</v>
      </c>
      <c r="F3643" s="7"/>
      <c r="G3643" s="7"/>
      <c r="H3643" s="7">
        <f>IF('Раздел 2.1.2.3'!Z44&gt;=SUM('Раздел 2.1.2.3'!Z48:Z51),0,1)</f>
        <v>0</v>
      </c>
    </row>
    <row r="3644" spans="1:8" x14ac:dyDescent="0.2">
      <c r="A3644" s="6">
        <f t="shared" si="49"/>
        <v>609562</v>
      </c>
      <c r="B3644" s="6">
        <v>10</v>
      </c>
      <c r="C3644" s="112">
        <v>20</v>
      </c>
      <c r="D3644" s="7">
        <v>820</v>
      </c>
      <c r="E3644" s="6" t="s">
        <v>461</v>
      </c>
      <c r="F3644" s="7"/>
      <c r="G3644" s="7"/>
      <c r="H3644" s="7">
        <f>IF('Раздел 2.1.2.3'!AA44&gt;=SUM('Раздел 2.1.2.3'!AA48:AA51),0,1)</f>
        <v>0</v>
      </c>
    </row>
    <row r="3645" spans="1:8" x14ac:dyDescent="0.2">
      <c r="A3645" s="6">
        <f t="shared" si="49"/>
        <v>609562</v>
      </c>
      <c r="B3645" s="6">
        <v>10</v>
      </c>
      <c r="C3645" s="112">
        <v>20</v>
      </c>
      <c r="D3645" s="7">
        <v>821</v>
      </c>
      <c r="E3645" s="6" t="s">
        <v>462</v>
      </c>
      <c r="F3645" s="7"/>
      <c r="G3645" s="7"/>
      <c r="H3645" s="7">
        <f>IF('Раздел 2.1.2.3'!AB44&gt;=SUM('Раздел 2.1.2.3'!AB48:AB51),0,1)</f>
        <v>0</v>
      </c>
    </row>
    <row r="3646" spans="1:8" x14ac:dyDescent="0.2">
      <c r="A3646" s="6">
        <f t="shared" si="49"/>
        <v>609562</v>
      </c>
      <c r="B3646" s="6">
        <v>10</v>
      </c>
      <c r="C3646" s="112">
        <v>20</v>
      </c>
      <c r="D3646" s="7">
        <v>822</v>
      </c>
      <c r="E3646" s="6" t="s">
        <v>664</v>
      </c>
      <c r="F3646" s="7"/>
      <c r="G3646" s="7"/>
      <c r="H3646" s="7">
        <f>IF('Раздел 2.1.2.3'!AC44&gt;=SUM('Раздел 2.1.2.3'!AC48:AC51),0,1)</f>
        <v>0</v>
      </c>
    </row>
    <row r="3647" spans="1:8" x14ac:dyDescent="0.2">
      <c r="A3647" s="6">
        <f t="shared" si="49"/>
        <v>609562</v>
      </c>
      <c r="B3647" s="6">
        <v>10</v>
      </c>
      <c r="C3647" s="112">
        <v>20</v>
      </c>
      <c r="D3647" s="7">
        <v>823</v>
      </c>
      <c r="E3647" s="6" t="s">
        <v>665</v>
      </c>
      <c r="F3647" s="7"/>
      <c r="G3647" s="7"/>
      <c r="H3647" s="7">
        <f>IF('Раздел 2.1.2.3'!AD44&gt;=SUM('Раздел 2.1.2.3'!AD48:AD51),0,1)</f>
        <v>0</v>
      </c>
    </row>
    <row r="3648" spans="1:8" x14ac:dyDescent="0.2">
      <c r="A3648" s="6">
        <f t="shared" si="49"/>
        <v>609562</v>
      </c>
      <c r="B3648" s="6">
        <v>10</v>
      </c>
      <c r="C3648" s="112">
        <v>20</v>
      </c>
      <c r="D3648" s="7">
        <v>824</v>
      </c>
      <c r="E3648" s="6" t="s">
        <v>666</v>
      </c>
      <c r="F3648" s="7"/>
      <c r="G3648" s="7"/>
      <c r="H3648" s="7">
        <f>IF('Раздел 2.1.2.3'!AE44&gt;=SUM('Раздел 2.1.2.3'!AE48:AE51),0,1)</f>
        <v>0</v>
      </c>
    </row>
    <row r="3649" spans="1:8" x14ac:dyDescent="0.2">
      <c r="A3649" s="6">
        <f t="shared" si="49"/>
        <v>609562</v>
      </c>
      <c r="B3649" s="6">
        <v>10</v>
      </c>
      <c r="C3649" s="112">
        <v>20</v>
      </c>
      <c r="D3649" s="7">
        <v>825</v>
      </c>
      <c r="E3649" s="6" t="s">
        <v>667</v>
      </c>
      <c r="F3649" s="7"/>
      <c r="G3649" s="7"/>
      <c r="H3649" s="7">
        <f>IF('Раздел 2.1.2.3'!AF44&gt;=SUM('Раздел 2.1.2.3'!AF48:AF51),0,1)</f>
        <v>0</v>
      </c>
    </row>
    <row r="3650" spans="1:8" x14ac:dyDescent="0.2">
      <c r="A3650" s="6">
        <f t="shared" si="49"/>
        <v>609562</v>
      </c>
      <c r="B3650" s="6">
        <v>10</v>
      </c>
      <c r="C3650" s="112">
        <v>20</v>
      </c>
      <c r="D3650" s="7">
        <v>826</v>
      </c>
      <c r="E3650" s="6" t="s">
        <v>668</v>
      </c>
      <c r="F3650" s="7"/>
      <c r="G3650" s="7"/>
      <c r="H3650" s="7">
        <f>IF('Раздел 2.1.2.3'!AG44&gt;=SUM('Раздел 2.1.2.3'!AG48:AG51),0,1)</f>
        <v>0</v>
      </c>
    </row>
    <row r="3651" spans="1:8" x14ac:dyDescent="0.2">
      <c r="A3651" s="6">
        <f t="shared" si="49"/>
        <v>609562</v>
      </c>
      <c r="B3651" s="6">
        <v>10</v>
      </c>
      <c r="C3651" s="112">
        <v>20</v>
      </c>
      <c r="D3651" s="7">
        <v>827</v>
      </c>
      <c r="E3651" s="6" t="s">
        <v>669</v>
      </c>
      <c r="F3651" s="7"/>
      <c r="G3651" s="7"/>
      <c r="H3651" s="7">
        <f>IF('Раздел 2.1.2.3'!AH44&gt;=SUM('Раздел 2.1.2.3'!AH48:AH51),0,1)</f>
        <v>0</v>
      </c>
    </row>
    <row r="3652" spans="1:8" x14ac:dyDescent="0.2">
      <c r="A3652" s="6">
        <f t="shared" si="49"/>
        <v>609562</v>
      </c>
      <c r="B3652" s="6">
        <v>10</v>
      </c>
      <c r="C3652" s="112">
        <v>20</v>
      </c>
      <c r="D3652" s="7">
        <v>828</v>
      </c>
      <c r="E3652" s="6" t="s">
        <v>670</v>
      </c>
      <c r="F3652" s="7"/>
      <c r="G3652" s="7"/>
      <c r="H3652" s="7">
        <f>IF('Раздел 2.1.2.3'!AI44&gt;=SUM('Раздел 2.1.2.3'!AI48:AI51),0,1)</f>
        <v>0</v>
      </c>
    </row>
    <row r="3653" spans="1:8" x14ac:dyDescent="0.2">
      <c r="A3653" s="6">
        <f t="shared" si="49"/>
        <v>609562</v>
      </c>
      <c r="B3653" s="6">
        <v>10</v>
      </c>
      <c r="C3653" s="112">
        <v>20</v>
      </c>
      <c r="D3653" s="7">
        <v>829</v>
      </c>
      <c r="E3653" s="6" t="s">
        <v>671</v>
      </c>
      <c r="F3653" s="7"/>
      <c r="G3653" s="7"/>
      <c r="H3653" s="7">
        <f>IF('Раздел 2.1.2.3'!AJ44&gt;=SUM('Раздел 2.1.2.3'!AJ48:AJ51),0,1)</f>
        <v>0</v>
      </c>
    </row>
    <row r="3654" spans="1:8" x14ac:dyDescent="0.2">
      <c r="A3654" s="6">
        <f t="shared" si="49"/>
        <v>609562</v>
      </c>
      <c r="B3654" s="6">
        <v>10</v>
      </c>
      <c r="C3654" s="112">
        <v>20</v>
      </c>
      <c r="D3654" s="7">
        <v>830</v>
      </c>
      <c r="E3654" s="6" t="s">
        <v>672</v>
      </c>
      <c r="F3654" s="7"/>
      <c r="G3654" s="7"/>
      <c r="H3654" s="7">
        <f>IF('Раздел 2.1.2.3'!AK44&gt;=SUM('Раздел 2.1.2.3'!AK48:AK51),0,1)</f>
        <v>0</v>
      </c>
    </row>
    <row r="3655" spans="1:8" x14ac:dyDescent="0.2">
      <c r="A3655" s="6">
        <f t="shared" si="49"/>
        <v>609562</v>
      </c>
      <c r="B3655" s="6">
        <v>10</v>
      </c>
      <c r="C3655" s="112">
        <v>20</v>
      </c>
      <c r="D3655" s="7">
        <v>831</v>
      </c>
      <c r="E3655" s="6" t="s">
        <v>673</v>
      </c>
      <c r="F3655" s="7"/>
      <c r="G3655" s="7"/>
      <c r="H3655" s="7">
        <f>IF('Раздел 2.1.2.3'!AL44&gt;=SUM('Раздел 2.1.2.3'!AL48:AL51),0,1)</f>
        <v>0</v>
      </c>
    </row>
    <row r="3656" spans="1:8" x14ac:dyDescent="0.2">
      <c r="A3656" s="6">
        <f t="shared" si="49"/>
        <v>609562</v>
      </c>
      <c r="B3656" s="6">
        <v>10</v>
      </c>
      <c r="C3656" s="112">
        <v>20</v>
      </c>
      <c r="D3656" s="7">
        <v>832</v>
      </c>
      <c r="E3656" s="6" t="s">
        <v>674</v>
      </c>
      <c r="F3656" s="7"/>
      <c r="G3656" s="7"/>
      <c r="H3656" s="7">
        <f>IF('Раздел 2.1.2.3'!AM44&gt;=SUM('Раздел 2.1.2.3'!AM48:AM51),0,1)</f>
        <v>0</v>
      </c>
    </row>
    <row r="3657" spans="1:8" x14ac:dyDescent="0.2">
      <c r="A3657" s="6">
        <f t="shared" si="49"/>
        <v>609562</v>
      </c>
      <c r="B3657" s="6">
        <v>10</v>
      </c>
      <c r="C3657" s="112">
        <v>20</v>
      </c>
      <c r="D3657" s="7">
        <v>833</v>
      </c>
      <c r="E3657" s="6" t="s">
        <v>675</v>
      </c>
      <c r="F3657" s="7"/>
      <c r="G3657" s="7"/>
      <c r="H3657" s="7">
        <f>IF('Раздел 2.1.2.3'!AN44&gt;=SUM('Раздел 2.1.2.3'!AN48:AN51),0,1)</f>
        <v>0</v>
      </c>
    </row>
    <row r="3658" spans="1:8" x14ac:dyDescent="0.2">
      <c r="A3658" s="6">
        <f t="shared" si="49"/>
        <v>609562</v>
      </c>
      <c r="B3658" s="6">
        <v>10</v>
      </c>
      <c r="C3658" s="112">
        <v>20</v>
      </c>
      <c r="D3658" s="7">
        <v>834</v>
      </c>
      <c r="E3658" s="6" t="s">
        <v>676</v>
      </c>
      <c r="F3658" s="7"/>
      <c r="G3658" s="7"/>
      <c r="H3658" s="7">
        <f>IF('Раздел 2.1.2.3'!AO44&gt;=SUM('Раздел 2.1.2.3'!AO48:AO51),0,1)</f>
        <v>0</v>
      </c>
    </row>
    <row r="3659" spans="1:8" x14ac:dyDescent="0.2">
      <c r="A3659" s="6">
        <f t="shared" si="49"/>
        <v>609562</v>
      </c>
      <c r="B3659" s="6">
        <v>10</v>
      </c>
      <c r="C3659" s="112">
        <v>20</v>
      </c>
      <c r="D3659" s="7">
        <v>835</v>
      </c>
      <c r="E3659" s="6" t="s">
        <v>677</v>
      </c>
      <c r="F3659" s="7"/>
      <c r="G3659" s="7"/>
      <c r="H3659" s="7">
        <f>IF('Раздел 2.1.2.3'!AP44&gt;=SUM('Раздел 2.1.2.3'!AP48:AP51),0,1)</f>
        <v>0</v>
      </c>
    </row>
    <row r="3660" spans="1:8" x14ac:dyDescent="0.2">
      <c r="A3660" s="6">
        <f t="shared" si="49"/>
        <v>609562</v>
      </c>
      <c r="B3660" s="6">
        <v>10</v>
      </c>
      <c r="C3660" s="112">
        <v>20</v>
      </c>
      <c r="D3660" s="7">
        <v>836</v>
      </c>
      <c r="E3660" s="6" t="s">
        <v>678</v>
      </c>
      <c r="F3660" s="7"/>
      <c r="G3660" s="7"/>
      <c r="H3660" s="7">
        <f>IF('Раздел 2.1.2.3'!AQ44&gt;=SUM('Раздел 2.1.2.3'!AQ48:AQ51),0,1)</f>
        <v>0</v>
      </c>
    </row>
    <row r="3661" spans="1:8" x14ac:dyDescent="0.2">
      <c r="A3661" s="6">
        <f t="shared" si="49"/>
        <v>609562</v>
      </c>
      <c r="B3661" s="6">
        <v>10</v>
      </c>
      <c r="C3661" s="112">
        <v>20</v>
      </c>
      <c r="D3661" s="7">
        <v>837</v>
      </c>
      <c r="E3661" s="6" t="s">
        <v>679</v>
      </c>
      <c r="F3661" s="7"/>
      <c r="G3661" s="7"/>
      <c r="H3661" s="7">
        <f>IF('Раздел 2.1.2.3'!AR44&gt;=SUM('Раздел 2.1.2.3'!AR48:AR51),0,1)</f>
        <v>0</v>
      </c>
    </row>
    <row r="3662" spans="1:8" x14ac:dyDescent="0.2">
      <c r="A3662" s="6">
        <f t="shared" si="49"/>
        <v>609562</v>
      </c>
      <c r="B3662" s="6">
        <v>10</v>
      </c>
      <c r="C3662" s="112">
        <v>20</v>
      </c>
      <c r="D3662" s="7">
        <v>838</v>
      </c>
      <c r="E3662" s="6" t="s">
        <v>680</v>
      </c>
      <c r="F3662" s="7"/>
      <c r="G3662" s="7"/>
      <c r="H3662" s="7">
        <f>IF('Раздел 2.1.2.3'!AS44&gt;=SUM('Раздел 2.1.2.3'!AS48:AS51),0,1)</f>
        <v>0</v>
      </c>
    </row>
    <row r="3663" spans="1:8" x14ac:dyDescent="0.2">
      <c r="A3663" s="6">
        <f t="shared" si="49"/>
        <v>609562</v>
      </c>
      <c r="B3663" s="6">
        <v>10</v>
      </c>
      <c r="C3663" s="112">
        <v>20</v>
      </c>
      <c r="D3663" s="7">
        <v>839</v>
      </c>
      <c r="E3663" s="6" t="s">
        <v>681</v>
      </c>
      <c r="F3663" s="7"/>
      <c r="G3663" s="7"/>
      <c r="H3663" s="7">
        <f>IF('Раздел 2.1.2.3'!AT44&gt;=SUM('Раздел 2.1.2.3'!AT48:AT51),0,1)</f>
        <v>0</v>
      </c>
    </row>
    <row r="3664" spans="1:8" x14ac:dyDescent="0.2">
      <c r="A3664" s="6">
        <f t="shared" si="49"/>
        <v>609562</v>
      </c>
      <c r="B3664" s="6">
        <v>10</v>
      </c>
      <c r="C3664" s="112">
        <v>20</v>
      </c>
      <c r="D3664" s="7">
        <v>840</v>
      </c>
      <c r="E3664" s="6" t="s">
        <v>682</v>
      </c>
      <c r="F3664" s="7"/>
      <c r="G3664" s="7"/>
      <c r="H3664" s="7">
        <f>IF('Раздел 2.1.2.3'!AU44&gt;=SUM('Раздел 2.1.2.3'!AU48:AU51),0,1)</f>
        <v>0</v>
      </c>
    </row>
    <row r="3665" spans="1:8" x14ac:dyDescent="0.2">
      <c r="A3665" s="6">
        <f t="shared" si="49"/>
        <v>609562</v>
      </c>
      <c r="B3665" s="6">
        <v>10</v>
      </c>
      <c r="C3665" s="112">
        <v>20</v>
      </c>
      <c r="D3665" s="7">
        <v>841</v>
      </c>
      <c r="E3665" s="6" t="s">
        <v>683</v>
      </c>
      <c r="F3665" s="7"/>
      <c r="G3665" s="7"/>
      <c r="H3665" s="7">
        <f>IF('Раздел 2.1.2.3'!AV44&gt;=SUM('Раздел 2.1.2.3'!AV48:AV51),0,1)</f>
        <v>0</v>
      </c>
    </row>
    <row r="3666" spans="1:8" x14ac:dyDescent="0.2">
      <c r="A3666" s="6">
        <f t="shared" si="49"/>
        <v>609562</v>
      </c>
      <c r="B3666" s="6">
        <v>10</v>
      </c>
      <c r="C3666" s="112">
        <v>20</v>
      </c>
      <c r="D3666" s="7">
        <v>842</v>
      </c>
      <c r="E3666" s="6" t="s">
        <v>684</v>
      </c>
      <c r="F3666" s="7"/>
      <c r="G3666" s="7"/>
      <c r="H3666" s="7">
        <f>IF('Раздел 2.1.2.3'!AW44&gt;=SUM('Раздел 2.1.2.3'!AW48:AW51),0,1)</f>
        <v>0</v>
      </c>
    </row>
    <row r="3667" spans="1:8" x14ac:dyDescent="0.2">
      <c r="A3667" s="6">
        <f t="shared" si="49"/>
        <v>609562</v>
      </c>
      <c r="B3667" s="6">
        <v>10</v>
      </c>
      <c r="C3667" s="112">
        <v>20</v>
      </c>
      <c r="D3667" s="7">
        <v>843</v>
      </c>
      <c r="E3667" s="6" t="s">
        <v>685</v>
      </c>
      <c r="F3667" s="7"/>
      <c r="G3667" s="7"/>
      <c r="H3667" s="7">
        <f>IF('Раздел 2.1.2.3'!AX44&gt;=SUM('Раздел 2.1.2.3'!AX48:AX51),0,1)</f>
        <v>0</v>
      </c>
    </row>
    <row r="3668" spans="1:8" x14ac:dyDescent="0.2">
      <c r="A3668" s="6">
        <f t="shared" si="49"/>
        <v>609562</v>
      </c>
      <c r="B3668" s="6">
        <v>10</v>
      </c>
      <c r="C3668" s="112">
        <v>20</v>
      </c>
      <c r="D3668" s="7">
        <v>844</v>
      </c>
      <c r="E3668" s="6" t="s">
        <v>2005</v>
      </c>
      <c r="F3668" s="7"/>
      <c r="G3668" s="7"/>
      <c r="H3668" s="7">
        <f>IF('Раздел 2.1.2.3'!AY44&gt;=SUM('Раздел 2.1.2.3'!AY48:AY51),0,1)</f>
        <v>0</v>
      </c>
    </row>
    <row r="3669" spans="1:8" x14ac:dyDescent="0.2">
      <c r="A3669" s="6">
        <f t="shared" si="49"/>
        <v>609562</v>
      </c>
      <c r="B3669" s="6">
        <v>10</v>
      </c>
      <c r="C3669" s="112">
        <v>20</v>
      </c>
      <c r="D3669" s="7">
        <v>845</v>
      </c>
      <c r="E3669" s="6" t="s">
        <v>2006</v>
      </c>
      <c r="F3669" s="7"/>
      <c r="G3669" s="7"/>
      <c r="H3669" s="7">
        <f>IF('Раздел 2.1.2.3'!AZ44&gt;=SUM('Раздел 2.1.2.3'!AZ48:AZ51),0,1)</f>
        <v>0</v>
      </c>
    </row>
    <row r="3670" spans="1:8" x14ac:dyDescent="0.2">
      <c r="A3670" s="6">
        <f t="shared" si="49"/>
        <v>609562</v>
      </c>
      <c r="B3670" s="6">
        <v>10</v>
      </c>
      <c r="C3670" s="112">
        <v>20</v>
      </c>
      <c r="D3670" s="7">
        <v>846</v>
      </c>
      <c r="E3670" s="6" t="s">
        <v>2007</v>
      </c>
      <c r="F3670" s="7"/>
      <c r="G3670" s="7"/>
      <c r="H3670" s="7">
        <f>IF('Раздел 2.1.2.3'!BA44&gt;=SUM('Раздел 2.1.2.3'!BA48:BA51),0,1)</f>
        <v>0</v>
      </c>
    </row>
    <row r="3671" spans="1:8" x14ac:dyDescent="0.2">
      <c r="A3671" s="6">
        <f t="shared" si="49"/>
        <v>609562</v>
      </c>
      <c r="B3671" s="6">
        <v>10</v>
      </c>
      <c r="C3671" s="112">
        <v>20</v>
      </c>
      <c r="D3671" s="7">
        <v>847</v>
      </c>
      <c r="E3671" s="6" t="s">
        <v>2008</v>
      </c>
      <c r="F3671" s="7"/>
      <c r="G3671" s="7"/>
      <c r="H3671" s="7">
        <f>IF('Раздел 2.1.2.3'!BB44&gt;=SUM('Раздел 2.1.2.3'!BB48:BB51),0,1)</f>
        <v>0</v>
      </c>
    </row>
    <row r="3672" spans="1:8" x14ac:dyDescent="0.2">
      <c r="A3672" s="6">
        <f t="shared" si="49"/>
        <v>609562</v>
      </c>
      <c r="B3672" s="6">
        <v>10</v>
      </c>
      <c r="C3672" s="112">
        <v>20</v>
      </c>
      <c r="D3672" s="7">
        <v>848</v>
      </c>
      <c r="E3672" s="6" t="s">
        <v>2009</v>
      </c>
      <c r="F3672" s="7"/>
      <c r="G3672" s="7"/>
      <c r="H3672" s="7">
        <f>IF('Раздел 2.1.2.3'!BC44&gt;=SUM('Раздел 2.1.2.3'!BC48:BC51),0,1)</f>
        <v>0</v>
      </c>
    </row>
    <row r="3673" spans="1:8" x14ac:dyDescent="0.2">
      <c r="A3673" s="6">
        <f t="shared" si="49"/>
        <v>609562</v>
      </c>
      <c r="B3673" s="6">
        <v>10</v>
      </c>
      <c r="C3673" s="112">
        <v>20</v>
      </c>
      <c r="D3673" s="7">
        <v>849</v>
      </c>
      <c r="E3673" s="6" t="s">
        <v>2010</v>
      </c>
      <c r="F3673" s="7"/>
      <c r="G3673" s="7"/>
      <c r="H3673" s="7">
        <f>IF('Раздел 2.1.2.3'!BD44&gt;=SUM('Раздел 2.1.2.3'!BD48:BD51),0,1)</f>
        <v>0</v>
      </c>
    </row>
    <row r="3674" spans="1:8" x14ac:dyDescent="0.2">
      <c r="A3674" s="6">
        <f t="shared" si="49"/>
        <v>609562</v>
      </c>
      <c r="B3674" s="6">
        <v>10</v>
      </c>
      <c r="C3674" s="112">
        <v>20</v>
      </c>
      <c r="D3674" s="7">
        <v>850</v>
      </c>
      <c r="E3674" s="6" t="s">
        <v>2011</v>
      </c>
      <c r="F3674" s="7"/>
      <c r="G3674" s="7"/>
      <c r="H3674" s="7">
        <f>IF('Раздел 2.1.2.3'!BE44&gt;=SUM('Раздел 2.1.2.3'!BE48:BE51),0,1)</f>
        <v>0</v>
      </c>
    </row>
    <row r="3675" spans="1:8" x14ac:dyDescent="0.2">
      <c r="A3675" s="6">
        <f t="shared" si="49"/>
        <v>609562</v>
      </c>
      <c r="B3675" s="6">
        <v>10</v>
      </c>
      <c r="C3675" s="112">
        <v>20</v>
      </c>
      <c r="D3675" s="7">
        <v>851</v>
      </c>
      <c r="E3675" s="6" t="s">
        <v>1253</v>
      </c>
      <c r="F3675" s="7"/>
      <c r="G3675" s="7"/>
      <c r="H3675" s="7">
        <f>IF('Раздел 2.1.2.3'!BF44&gt;=SUM('Раздел 2.1.2.3'!BF48:BF51),0,1)</f>
        <v>0</v>
      </c>
    </row>
    <row r="3676" spans="1:8" x14ac:dyDescent="0.2">
      <c r="A3676" s="6">
        <f t="shared" si="49"/>
        <v>609562</v>
      </c>
      <c r="B3676" s="6">
        <v>10</v>
      </c>
      <c r="C3676" s="112">
        <v>20</v>
      </c>
      <c r="D3676" s="7">
        <v>852</v>
      </c>
      <c r="E3676" s="6" t="s">
        <v>1254</v>
      </c>
      <c r="F3676" s="7"/>
      <c r="G3676" s="7"/>
      <c r="H3676" s="7">
        <f>IF('Раздел 2.1.2.3'!BG44&gt;=SUM('Раздел 2.1.2.3'!BG48:BG51),0,1)</f>
        <v>0</v>
      </c>
    </row>
    <row r="3677" spans="1:8" x14ac:dyDescent="0.2">
      <c r="A3677" s="6">
        <f t="shared" si="49"/>
        <v>609562</v>
      </c>
      <c r="B3677" s="6">
        <v>10</v>
      </c>
      <c r="C3677" s="113">
        <v>20</v>
      </c>
      <c r="D3677" s="7">
        <v>853</v>
      </c>
      <c r="E3677" s="109" t="s">
        <v>1255</v>
      </c>
      <c r="F3677" s="109"/>
      <c r="G3677" s="109"/>
      <c r="H3677" s="109">
        <f>IF('Раздел 2.1.2.3'!BH44&gt;=SUM('Раздел 2.1.2.3'!BH48:BH51),0,1)</f>
        <v>0</v>
      </c>
    </row>
    <row r="3678" spans="1:8" x14ac:dyDescent="0.2">
      <c r="A3678" s="6">
        <f t="shared" si="49"/>
        <v>609562</v>
      </c>
      <c r="B3678" s="6">
        <v>10</v>
      </c>
      <c r="C3678" s="112">
        <v>21</v>
      </c>
      <c r="D3678" s="7">
        <v>854</v>
      </c>
      <c r="E3678" s="112" t="s">
        <v>3183</v>
      </c>
      <c r="F3678" s="7"/>
      <c r="G3678" s="7"/>
      <c r="H3678" s="7">
        <f>IF('Раздел 2.1.2.3'!P47&gt;=SUM('Раздел 2.1.2.3'!P48:P49),0,1)</f>
        <v>0</v>
      </c>
    </row>
    <row r="3679" spans="1:8" x14ac:dyDescent="0.2">
      <c r="A3679" s="6">
        <f t="shared" si="49"/>
        <v>609562</v>
      </c>
      <c r="B3679" s="6">
        <v>10</v>
      </c>
      <c r="C3679" s="112">
        <v>21</v>
      </c>
      <c r="D3679" s="7">
        <v>855</v>
      </c>
      <c r="E3679" s="6" t="s">
        <v>1256</v>
      </c>
      <c r="F3679" s="7"/>
      <c r="G3679" s="7"/>
      <c r="H3679" s="7">
        <f>IF('Раздел 2.1.2.3'!Q47&gt;=SUM('Раздел 2.1.2.3'!Q48:Q49),0,1)</f>
        <v>0</v>
      </c>
    </row>
    <row r="3680" spans="1:8" x14ac:dyDescent="0.2">
      <c r="A3680" s="6">
        <f t="shared" si="49"/>
        <v>609562</v>
      </c>
      <c r="B3680" s="6">
        <v>10</v>
      </c>
      <c r="C3680" s="112">
        <v>21</v>
      </c>
      <c r="D3680" s="7">
        <v>856</v>
      </c>
      <c r="E3680" s="6" t="s">
        <v>1257</v>
      </c>
      <c r="F3680" s="7"/>
      <c r="G3680" s="7"/>
      <c r="H3680" s="7">
        <f>IF('Раздел 2.1.2.3'!R47&gt;=SUM('Раздел 2.1.2.3'!R48:R49),0,1)</f>
        <v>0</v>
      </c>
    </row>
    <row r="3681" spans="1:8" x14ac:dyDescent="0.2">
      <c r="A3681" s="6">
        <f t="shared" si="49"/>
        <v>609562</v>
      </c>
      <c r="B3681" s="6">
        <v>10</v>
      </c>
      <c r="C3681" s="112">
        <v>21</v>
      </c>
      <c r="D3681" s="7">
        <v>857</v>
      </c>
      <c r="E3681" s="6" t="s">
        <v>1258</v>
      </c>
      <c r="F3681" s="7"/>
      <c r="G3681" s="7"/>
      <c r="H3681" s="7">
        <f>IF('Раздел 2.1.2.3'!S47&gt;=SUM('Раздел 2.1.2.3'!S48:S49),0,1)</f>
        <v>0</v>
      </c>
    </row>
    <row r="3682" spans="1:8" x14ac:dyDescent="0.2">
      <c r="A3682" s="6">
        <f t="shared" si="49"/>
        <v>609562</v>
      </c>
      <c r="B3682" s="6">
        <v>10</v>
      </c>
      <c r="C3682" s="112">
        <v>21</v>
      </c>
      <c r="D3682" s="7">
        <v>858</v>
      </c>
      <c r="E3682" s="6" t="s">
        <v>1259</v>
      </c>
      <c r="F3682" s="7"/>
      <c r="G3682" s="7"/>
      <c r="H3682" s="7">
        <f>IF('Раздел 2.1.2.3'!T47&gt;=SUM('Раздел 2.1.2.3'!T48:T49),0,1)</f>
        <v>0</v>
      </c>
    </row>
    <row r="3683" spans="1:8" x14ac:dyDescent="0.2">
      <c r="A3683" s="6">
        <f t="shared" si="49"/>
        <v>609562</v>
      </c>
      <c r="B3683" s="6">
        <v>10</v>
      </c>
      <c r="C3683" s="112">
        <v>21</v>
      </c>
      <c r="D3683" s="7">
        <v>859</v>
      </c>
      <c r="E3683" s="6" t="s">
        <v>1260</v>
      </c>
      <c r="F3683" s="7"/>
      <c r="G3683" s="7"/>
      <c r="H3683" s="7">
        <f>IF('Раздел 2.1.2.3'!U47&gt;=SUM('Раздел 2.1.2.3'!U48:U49),0,1)</f>
        <v>0</v>
      </c>
    </row>
    <row r="3684" spans="1:8" x14ac:dyDescent="0.2">
      <c r="A3684" s="6">
        <f t="shared" si="49"/>
        <v>609562</v>
      </c>
      <c r="B3684" s="6">
        <v>10</v>
      </c>
      <c r="C3684" s="112">
        <v>21</v>
      </c>
      <c r="D3684" s="7">
        <v>860</v>
      </c>
      <c r="E3684" s="6" t="s">
        <v>1261</v>
      </c>
      <c r="F3684" s="7"/>
      <c r="G3684" s="7"/>
      <c r="H3684" s="7">
        <f>IF('Раздел 2.1.2.3'!V47&gt;=SUM('Раздел 2.1.2.3'!V48:V49),0,1)</f>
        <v>0</v>
      </c>
    </row>
    <row r="3685" spans="1:8" x14ac:dyDescent="0.2">
      <c r="A3685" s="6">
        <f t="shared" si="49"/>
        <v>609562</v>
      </c>
      <c r="B3685" s="6">
        <v>10</v>
      </c>
      <c r="C3685" s="112">
        <v>21</v>
      </c>
      <c r="D3685" s="7">
        <v>861</v>
      </c>
      <c r="E3685" s="6" t="s">
        <v>1262</v>
      </c>
      <c r="F3685" s="7"/>
      <c r="G3685" s="7"/>
      <c r="H3685" s="7">
        <f>IF('Раздел 2.1.2.3'!W47&gt;=SUM('Раздел 2.1.2.3'!W48:W49),0,1)</f>
        <v>0</v>
      </c>
    </row>
    <row r="3686" spans="1:8" x14ac:dyDescent="0.2">
      <c r="A3686" s="6">
        <f t="shared" si="49"/>
        <v>609562</v>
      </c>
      <c r="B3686" s="6">
        <v>10</v>
      </c>
      <c r="C3686" s="112">
        <v>21</v>
      </c>
      <c r="D3686" s="7">
        <v>862</v>
      </c>
      <c r="E3686" s="6" t="s">
        <v>1263</v>
      </c>
      <c r="F3686" s="7"/>
      <c r="G3686" s="7"/>
      <c r="H3686" s="7">
        <f>IF('Раздел 2.1.2.3'!X47&gt;=SUM('Раздел 2.1.2.3'!X48:X49),0,1)</f>
        <v>0</v>
      </c>
    </row>
    <row r="3687" spans="1:8" x14ac:dyDescent="0.2">
      <c r="A3687" s="6">
        <f t="shared" si="49"/>
        <v>609562</v>
      </c>
      <c r="B3687" s="6">
        <v>10</v>
      </c>
      <c r="C3687" s="112">
        <v>21</v>
      </c>
      <c r="D3687" s="7">
        <v>863</v>
      </c>
      <c r="E3687" s="6" t="s">
        <v>515</v>
      </c>
      <c r="F3687" s="7"/>
      <c r="G3687" s="7"/>
      <c r="H3687" s="7">
        <f>IF('Раздел 2.1.2.3'!Y47&gt;=SUM('Раздел 2.1.2.3'!Y48:Y49),0,1)</f>
        <v>0</v>
      </c>
    </row>
    <row r="3688" spans="1:8" x14ac:dyDescent="0.2">
      <c r="A3688" s="6">
        <f t="shared" si="49"/>
        <v>609562</v>
      </c>
      <c r="B3688" s="6">
        <v>10</v>
      </c>
      <c r="C3688" s="112">
        <v>21</v>
      </c>
      <c r="D3688" s="7">
        <v>864</v>
      </c>
      <c r="E3688" s="6" t="s">
        <v>516</v>
      </c>
      <c r="F3688" s="7"/>
      <c r="G3688" s="7"/>
      <c r="H3688" s="7">
        <f>IF('Раздел 2.1.2.3'!Z47&gt;=SUM('Раздел 2.1.2.3'!Z48:Z49),0,1)</f>
        <v>0</v>
      </c>
    </row>
    <row r="3689" spans="1:8" x14ac:dyDescent="0.2">
      <c r="A3689" s="6">
        <f t="shared" si="49"/>
        <v>609562</v>
      </c>
      <c r="B3689" s="6">
        <v>10</v>
      </c>
      <c r="C3689" s="112">
        <v>21</v>
      </c>
      <c r="D3689" s="7">
        <v>865</v>
      </c>
      <c r="E3689" s="6" t="s">
        <v>517</v>
      </c>
      <c r="F3689" s="7"/>
      <c r="G3689" s="7"/>
      <c r="H3689" s="7">
        <f>IF('Раздел 2.1.2.3'!AA47&gt;=SUM('Раздел 2.1.2.3'!AA48:AA49),0,1)</f>
        <v>0</v>
      </c>
    </row>
    <row r="3690" spans="1:8" x14ac:dyDescent="0.2">
      <c r="A3690" s="6">
        <f t="shared" si="49"/>
        <v>609562</v>
      </c>
      <c r="B3690" s="6">
        <v>10</v>
      </c>
      <c r="C3690" s="112">
        <v>21</v>
      </c>
      <c r="D3690" s="7">
        <v>866</v>
      </c>
      <c r="E3690" s="6" t="s">
        <v>518</v>
      </c>
      <c r="F3690" s="7"/>
      <c r="G3690" s="7"/>
      <c r="H3690" s="7">
        <f>IF('Раздел 2.1.2.3'!AB47&gt;=SUM('Раздел 2.1.2.3'!AB48:AB49),0,1)</f>
        <v>0</v>
      </c>
    </row>
    <row r="3691" spans="1:8" x14ac:dyDescent="0.2">
      <c r="A3691" s="6">
        <f t="shared" si="49"/>
        <v>609562</v>
      </c>
      <c r="B3691" s="6">
        <v>10</v>
      </c>
      <c r="C3691" s="112">
        <v>21</v>
      </c>
      <c r="D3691" s="7">
        <v>867</v>
      </c>
      <c r="E3691" s="6" t="s">
        <v>519</v>
      </c>
      <c r="F3691" s="7"/>
      <c r="G3691" s="7"/>
      <c r="H3691" s="7">
        <f>IF('Раздел 2.1.2.3'!AC47&gt;=SUM('Раздел 2.1.2.3'!AC48:AC49),0,1)</f>
        <v>0</v>
      </c>
    </row>
    <row r="3692" spans="1:8" x14ac:dyDescent="0.2">
      <c r="A3692" s="6">
        <f t="shared" si="49"/>
        <v>609562</v>
      </c>
      <c r="B3692" s="6">
        <v>10</v>
      </c>
      <c r="C3692" s="112">
        <v>21</v>
      </c>
      <c r="D3692" s="7">
        <v>868</v>
      </c>
      <c r="E3692" s="6" t="s">
        <v>520</v>
      </c>
      <c r="F3692" s="7"/>
      <c r="G3692" s="7"/>
      <c r="H3692" s="7">
        <f>IF('Раздел 2.1.2.3'!AD47&gt;=SUM('Раздел 2.1.2.3'!AD48:AD49),0,1)</f>
        <v>0</v>
      </c>
    </row>
    <row r="3693" spans="1:8" x14ac:dyDescent="0.2">
      <c r="A3693" s="6">
        <f t="shared" si="49"/>
        <v>609562</v>
      </c>
      <c r="B3693" s="6">
        <v>10</v>
      </c>
      <c r="C3693" s="112">
        <v>21</v>
      </c>
      <c r="D3693" s="7">
        <v>869</v>
      </c>
      <c r="E3693" s="6" t="s">
        <v>521</v>
      </c>
      <c r="F3693" s="7"/>
      <c r="G3693" s="7"/>
      <c r="H3693" s="7">
        <f>IF('Раздел 2.1.2.3'!AE47&gt;=SUM('Раздел 2.1.2.3'!AE48:AE49),0,1)</f>
        <v>0</v>
      </c>
    </row>
    <row r="3694" spans="1:8" x14ac:dyDescent="0.2">
      <c r="A3694" s="6">
        <f t="shared" si="49"/>
        <v>609562</v>
      </c>
      <c r="B3694" s="6">
        <v>10</v>
      </c>
      <c r="C3694" s="112">
        <v>21</v>
      </c>
      <c r="D3694" s="7">
        <v>870</v>
      </c>
      <c r="E3694" s="6" t="s">
        <v>522</v>
      </c>
      <c r="F3694" s="7"/>
      <c r="G3694" s="7"/>
      <c r="H3694" s="7">
        <f>IF('Раздел 2.1.2.3'!AF47&gt;=SUM('Раздел 2.1.2.3'!AF48:AF49),0,1)</f>
        <v>0</v>
      </c>
    </row>
    <row r="3695" spans="1:8" x14ac:dyDescent="0.2">
      <c r="A3695" s="6">
        <f t="shared" si="49"/>
        <v>609562</v>
      </c>
      <c r="B3695" s="6">
        <v>10</v>
      </c>
      <c r="C3695" s="112">
        <v>21</v>
      </c>
      <c r="D3695" s="7">
        <v>871</v>
      </c>
      <c r="E3695" s="6" t="s">
        <v>523</v>
      </c>
      <c r="F3695" s="7"/>
      <c r="G3695" s="7"/>
      <c r="H3695" s="7">
        <f>IF('Раздел 2.1.2.3'!AG47&gt;=SUM('Раздел 2.1.2.3'!AG48:AG49),0,1)</f>
        <v>0</v>
      </c>
    </row>
    <row r="3696" spans="1:8" x14ac:dyDescent="0.2">
      <c r="A3696" s="6">
        <f t="shared" si="49"/>
        <v>609562</v>
      </c>
      <c r="B3696" s="6">
        <v>10</v>
      </c>
      <c r="C3696" s="112">
        <v>21</v>
      </c>
      <c r="D3696" s="7">
        <v>872</v>
      </c>
      <c r="E3696" s="6" t="s">
        <v>699</v>
      </c>
      <c r="F3696" s="7"/>
      <c r="G3696" s="7"/>
      <c r="H3696" s="7">
        <f>IF('Раздел 2.1.2.3'!AH47&gt;=SUM('Раздел 2.1.2.3'!AH48:AH49),0,1)</f>
        <v>0</v>
      </c>
    </row>
    <row r="3697" spans="1:8" x14ac:dyDescent="0.2">
      <c r="A3697" s="6">
        <f t="shared" si="49"/>
        <v>609562</v>
      </c>
      <c r="B3697" s="6">
        <v>10</v>
      </c>
      <c r="C3697" s="112">
        <v>21</v>
      </c>
      <c r="D3697" s="7">
        <v>873</v>
      </c>
      <c r="E3697" s="6" t="s">
        <v>700</v>
      </c>
      <c r="F3697" s="7"/>
      <c r="G3697" s="7"/>
      <c r="H3697" s="7">
        <f>IF('Раздел 2.1.2.3'!AI47&gt;=SUM('Раздел 2.1.2.3'!AI48:AI49),0,1)</f>
        <v>0</v>
      </c>
    </row>
    <row r="3698" spans="1:8" x14ac:dyDescent="0.2">
      <c r="A3698" s="6">
        <f t="shared" si="49"/>
        <v>609562</v>
      </c>
      <c r="B3698" s="6">
        <v>10</v>
      </c>
      <c r="C3698" s="112">
        <v>21</v>
      </c>
      <c r="D3698" s="7">
        <v>874</v>
      </c>
      <c r="E3698" s="6" t="s">
        <v>701</v>
      </c>
      <c r="F3698" s="7"/>
      <c r="G3698" s="7"/>
      <c r="H3698" s="7">
        <f>IF('Раздел 2.1.2.3'!AJ47&gt;=SUM('Раздел 2.1.2.3'!AJ48:AJ49),0,1)</f>
        <v>0</v>
      </c>
    </row>
    <row r="3699" spans="1:8" x14ac:dyDescent="0.2">
      <c r="A3699" s="6">
        <f t="shared" si="49"/>
        <v>609562</v>
      </c>
      <c r="B3699" s="6">
        <v>10</v>
      </c>
      <c r="C3699" s="112">
        <v>21</v>
      </c>
      <c r="D3699" s="7">
        <v>875</v>
      </c>
      <c r="E3699" s="6" t="s">
        <v>702</v>
      </c>
      <c r="F3699" s="7"/>
      <c r="G3699" s="7"/>
      <c r="H3699" s="7">
        <f>IF('Раздел 2.1.2.3'!AK47&gt;=SUM('Раздел 2.1.2.3'!AK48:AK49),0,1)</f>
        <v>0</v>
      </c>
    </row>
    <row r="3700" spans="1:8" x14ac:dyDescent="0.2">
      <c r="A3700" s="6">
        <f t="shared" si="49"/>
        <v>609562</v>
      </c>
      <c r="B3700" s="6">
        <v>10</v>
      </c>
      <c r="C3700" s="112">
        <v>21</v>
      </c>
      <c r="D3700" s="7">
        <v>876</v>
      </c>
      <c r="E3700" s="6" t="s">
        <v>703</v>
      </c>
      <c r="F3700" s="7"/>
      <c r="G3700" s="7"/>
      <c r="H3700" s="7">
        <f>IF('Раздел 2.1.2.3'!AL47&gt;=SUM('Раздел 2.1.2.3'!AL48:AL49),0,1)</f>
        <v>0</v>
      </c>
    </row>
    <row r="3701" spans="1:8" x14ac:dyDescent="0.2">
      <c r="A3701" s="6">
        <f t="shared" si="49"/>
        <v>609562</v>
      </c>
      <c r="B3701" s="6">
        <v>10</v>
      </c>
      <c r="C3701" s="112">
        <v>21</v>
      </c>
      <c r="D3701" s="7">
        <v>877</v>
      </c>
      <c r="E3701" s="6" t="s">
        <v>704</v>
      </c>
      <c r="F3701" s="7"/>
      <c r="G3701" s="7"/>
      <c r="H3701" s="7">
        <f>IF('Раздел 2.1.2.3'!AM47&gt;=SUM('Раздел 2.1.2.3'!AM48:AM49),0,1)</f>
        <v>0</v>
      </c>
    </row>
    <row r="3702" spans="1:8" x14ac:dyDescent="0.2">
      <c r="A3702" s="6">
        <f t="shared" si="49"/>
        <v>609562</v>
      </c>
      <c r="B3702" s="6">
        <v>10</v>
      </c>
      <c r="C3702" s="112">
        <v>21</v>
      </c>
      <c r="D3702" s="7">
        <v>878</v>
      </c>
      <c r="E3702" s="6" t="s">
        <v>480</v>
      </c>
      <c r="F3702" s="7"/>
      <c r="G3702" s="7"/>
      <c r="H3702" s="7">
        <f>IF('Раздел 2.1.2.3'!AN47&gt;=SUM('Раздел 2.1.2.3'!AN48:AN49),0,1)</f>
        <v>0</v>
      </c>
    </row>
    <row r="3703" spans="1:8" x14ac:dyDescent="0.2">
      <c r="A3703" s="6">
        <f t="shared" si="49"/>
        <v>609562</v>
      </c>
      <c r="B3703" s="6">
        <v>10</v>
      </c>
      <c r="C3703" s="112">
        <v>21</v>
      </c>
      <c r="D3703" s="7">
        <v>879</v>
      </c>
      <c r="E3703" s="6" t="s">
        <v>481</v>
      </c>
      <c r="F3703" s="7"/>
      <c r="G3703" s="7"/>
      <c r="H3703" s="7">
        <f>IF('Раздел 2.1.2.3'!AO47&gt;=SUM('Раздел 2.1.2.3'!AO48:AO49),0,1)</f>
        <v>0</v>
      </c>
    </row>
    <row r="3704" spans="1:8" x14ac:dyDescent="0.2">
      <c r="A3704" s="6">
        <f t="shared" si="49"/>
        <v>609562</v>
      </c>
      <c r="B3704" s="6">
        <v>10</v>
      </c>
      <c r="C3704" s="112">
        <v>21</v>
      </c>
      <c r="D3704" s="7">
        <v>880</v>
      </c>
      <c r="E3704" s="6" t="s">
        <v>482</v>
      </c>
      <c r="F3704" s="7"/>
      <c r="G3704" s="7"/>
      <c r="H3704" s="7">
        <f>IF('Раздел 2.1.2.3'!AP47&gt;=SUM('Раздел 2.1.2.3'!AP48:AP49),0,1)</f>
        <v>0</v>
      </c>
    </row>
    <row r="3705" spans="1:8" x14ac:dyDescent="0.2">
      <c r="A3705" s="6">
        <f t="shared" si="49"/>
        <v>609562</v>
      </c>
      <c r="B3705" s="6">
        <v>10</v>
      </c>
      <c r="C3705" s="112">
        <v>21</v>
      </c>
      <c r="D3705" s="7">
        <v>881</v>
      </c>
      <c r="E3705" s="6" t="s">
        <v>483</v>
      </c>
      <c r="F3705" s="7"/>
      <c r="G3705" s="7"/>
      <c r="H3705" s="7">
        <f>IF('Раздел 2.1.2.3'!AQ47&gt;=SUM('Раздел 2.1.2.3'!AQ48:AQ49),0,1)</f>
        <v>0</v>
      </c>
    </row>
    <row r="3706" spans="1:8" x14ac:dyDescent="0.2">
      <c r="A3706" s="6">
        <f t="shared" si="49"/>
        <v>609562</v>
      </c>
      <c r="B3706" s="6">
        <v>10</v>
      </c>
      <c r="C3706" s="112">
        <v>21</v>
      </c>
      <c r="D3706" s="7">
        <v>882</v>
      </c>
      <c r="E3706" s="6" t="s">
        <v>484</v>
      </c>
      <c r="F3706" s="7"/>
      <c r="G3706" s="7"/>
      <c r="H3706" s="7">
        <f>IF('Раздел 2.1.2.3'!AR47&gt;=SUM('Раздел 2.1.2.3'!AR48:AR49),0,1)</f>
        <v>0</v>
      </c>
    </row>
    <row r="3707" spans="1:8" x14ac:dyDescent="0.2">
      <c r="A3707" s="6">
        <f t="shared" si="49"/>
        <v>609562</v>
      </c>
      <c r="B3707" s="6">
        <v>10</v>
      </c>
      <c r="C3707" s="112">
        <v>21</v>
      </c>
      <c r="D3707" s="7">
        <v>883</v>
      </c>
      <c r="E3707" s="6" t="s">
        <v>485</v>
      </c>
      <c r="F3707" s="7"/>
      <c r="G3707" s="7"/>
      <c r="H3707" s="7">
        <f>IF('Раздел 2.1.2.3'!AS47&gt;=SUM('Раздел 2.1.2.3'!AS48:AS49),0,1)</f>
        <v>0</v>
      </c>
    </row>
    <row r="3708" spans="1:8" x14ac:dyDescent="0.2">
      <c r="A3708" s="6">
        <f t="shared" si="49"/>
        <v>609562</v>
      </c>
      <c r="B3708" s="6">
        <v>10</v>
      </c>
      <c r="C3708" s="112">
        <v>21</v>
      </c>
      <c r="D3708" s="7">
        <v>884</v>
      </c>
      <c r="E3708" s="6" t="s">
        <v>486</v>
      </c>
      <c r="F3708" s="7"/>
      <c r="G3708" s="7"/>
      <c r="H3708" s="7">
        <f>IF('Раздел 2.1.2.3'!AT47&gt;=SUM('Раздел 2.1.2.3'!AT48:AT49),0,1)</f>
        <v>0</v>
      </c>
    </row>
    <row r="3709" spans="1:8" x14ac:dyDescent="0.2">
      <c r="A3709" s="6">
        <f t="shared" si="49"/>
        <v>609562</v>
      </c>
      <c r="B3709" s="6">
        <v>10</v>
      </c>
      <c r="C3709" s="112">
        <v>21</v>
      </c>
      <c r="D3709" s="7">
        <v>885</v>
      </c>
      <c r="E3709" s="6" t="s">
        <v>487</v>
      </c>
      <c r="F3709" s="7"/>
      <c r="G3709" s="7"/>
      <c r="H3709" s="7">
        <f>IF('Раздел 2.1.2.3'!AU47&gt;=SUM('Раздел 2.1.2.3'!AU48:AU49),0,1)</f>
        <v>0</v>
      </c>
    </row>
    <row r="3710" spans="1:8" x14ac:dyDescent="0.2">
      <c r="A3710" s="6">
        <f t="shared" si="49"/>
        <v>609562</v>
      </c>
      <c r="B3710" s="6">
        <v>10</v>
      </c>
      <c r="C3710" s="112">
        <v>21</v>
      </c>
      <c r="D3710" s="7">
        <v>886</v>
      </c>
      <c r="E3710" s="6" t="s">
        <v>488</v>
      </c>
      <c r="F3710" s="7"/>
      <c r="G3710" s="7"/>
      <c r="H3710" s="7">
        <f>IF('Раздел 2.1.2.3'!AV47&gt;=SUM('Раздел 2.1.2.3'!AV48:AV49),0,1)</f>
        <v>0</v>
      </c>
    </row>
    <row r="3711" spans="1:8" x14ac:dyDescent="0.2">
      <c r="A3711" s="6">
        <f t="shared" si="49"/>
        <v>609562</v>
      </c>
      <c r="B3711" s="6">
        <v>10</v>
      </c>
      <c r="C3711" s="112">
        <v>21</v>
      </c>
      <c r="D3711" s="7">
        <v>887</v>
      </c>
      <c r="E3711" s="6" t="s">
        <v>489</v>
      </c>
      <c r="F3711" s="7"/>
      <c r="G3711" s="7"/>
      <c r="H3711" s="7">
        <f>IF('Раздел 2.1.2.3'!AW47&gt;=SUM('Раздел 2.1.2.3'!AW48:AW49),0,1)</f>
        <v>0</v>
      </c>
    </row>
    <row r="3712" spans="1:8" x14ac:dyDescent="0.2">
      <c r="A3712" s="6">
        <f t="shared" si="49"/>
        <v>609562</v>
      </c>
      <c r="B3712" s="6">
        <v>10</v>
      </c>
      <c r="C3712" s="112">
        <v>21</v>
      </c>
      <c r="D3712" s="7">
        <v>888</v>
      </c>
      <c r="E3712" s="6" t="s">
        <v>490</v>
      </c>
      <c r="F3712" s="7"/>
      <c r="G3712" s="7"/>
      <c r="H3712" s="7">
        <f>IF('Раздел 2.1.2.3'!AX47&gt;=SUM('Раздел 2.1.2.3'!AX48:AX49),0,1)</f>
        <v>0</v>
      </c>
    </row>
    <row r="3713" spans="1:8" x14ac:dyDescent="0.2">
      <c r="A3713" s="6">
        <f t="shared" si="49"/>
        <v>609562</v>
      </c>
      <c r="B3713" s="6">
        <v>10</v>
      </c>
      <c r="C3713" s="112">
        <v>21</v>
      </c>
      <c r="D3713" s="7">
        <v>889</v>
      </c>
      <c r="E3713" s="6" t="s">
        <v>24</v>
      </c>
      <c r="F3713" s="7"/>
      <c r="G3713" s="7"/>
      <c r="H3713" s="7">
        <f>IF('Раздел 2.1.2.3'!AY47&gt;=SUM('Раздел 2.1.2.3'!AY48:AY49),0,1)</f>
        <v>0</v>
      </c>
    </row>
    <row r="3714" spans="1:8" x14ac:dyDescent="0.2">
      <c r="A3714" s="6">
        <f t="shared" si="49"/>
        <v>609562</v>
      </c>
      <c r="B3714" s="6">
        <v>10</v>
      </c>
      <c r="C3714" s="112">
        <v>21</v>
      </c>
      <c r="D3714" s="7">
        <v>890</v>
      </c>
      <c r="E3714" s="6" t="s">
        <v>25</v>
      </c>
      <c r="F3714" s="7"/>
      <c r="G3714" s="7"/>
      <c r="H3714" s="7">
        <f>IF('Раздел 2.1.2.3'!AZ47&gt;=SUM('Раздел 2.1.2.3'!AZ48:AZ49),0,1)</f>
        <v>0</v>
      </c>
    </row>
    <row r="3715" spans="1:8" x14ac:dyDescent="0.2">
      <c r="A3715" s="6">
        <f t="shared" si="49"/>
        <v>609562</v>
      </c>
      <c r="B3715" s="6">
        <v>10</v>
      </c>
      <c r="C3715" s="112">
        <v>21</v>
      </c>
      <c r="D3715" s="7">
        <v>891</v>
      </c>
      <c r="E3715" s="6" t="s">
        <v>26</v>
      </c>
      <c r="F3715" s="7"/>
      <c r="G3715" s="7"/>
      <c r="H3715" s="7">
        <f>IF('Раздел 2.1.2.3'!BA47&gt;=SUM('Раздел 2.1.2.3'!BA48:BA49),0,1)</f>
        <v>0</v>
      </c>
    </row>
    <row r="3716" spans="1:8" x14ac:dyDescent="0.2">
      <c r="A3716" s="6">
        <f t="shared" si="49"/>
        <v>609562</v>
      </c>
      <c r="B3716" s="6">
        <v>10</v>
      </c>
      <c r="C3716" s="112">
        <v>21</v>
      </c>
      <c r="D3716" s="7">
        <v>892</v>
      </c>
      <c r="E3716" s="6" t="s">
        <v>27</v>
      </c>
      <c r="F3716" s="7"/>
      <c r="G3716" s="7"/>
      <c r="H3716" s="7">
        <f>IF('Раздел 2.1.2.3'!BB47&gt;=SUM('Раздел 2.1.2.3'!BB48:BB49),0,1)</f>
        <v>0</v>
      </c>
    </row>
    <row r="3717" spans="1:8" x14ac:dyDescent="0.2">
      <c r="A3717" s="6">
        <f t="shared" si="49"/>
        <v>609562</v>
      </c>
      <c r="B3717" s="6">
        <v>10</v>
      </c>
      <c r="C3717" s="112">
        <v>21</v>
      </c>
      <c r="D3717" s="7">
        <v>893</v>
      </c>
      <c r="E3717" s="6" t="s">
        <v>28</v>
      </c>
      <c r="F3717" s="7"/>
      <c r="G3717" s="7"/>
      <c r="H3717" s="7">
        <f>IF('Раздел 2.1.2.3'!BC47&gt;=SUM('Раздел 2.1.2.3'!BC48:BC49),0,1)</f>
        <v>0</v>
      </c>
    </row>
    <row r="3718" spans="1:8" x14ac:dyDescent="0.2">
      <c r="A3718" s="6">
        <f t="shared" si="49"/>
        <v>609562</v>
      </c>
      <c r="B3718" s="6">
        <v>10</v>
      </c>
      <c r="C3718" s="112">
        <v>21</v>
      </c>
      <c r="D3718" s="7">
        <v>894</v>
      </c>
      <c r="E3718" s="6" t="s">
        <v>29</v>
      </c>
      <c r="F3718" s="7"/>
      <c r="G3718" s="7"/>
      <c r="H3718" s="7">
        <f>IF('Раздел 2.1.2.3'!BD47&gt;=SUM('Раздел 2.1.2.3'!BD48:BD49),0,1)</f>
        <v>0</v>
      </c>
    </row>
    <row r="3719" spans="1:8" x14ac:dyDescent="0.2">
      <c r="A3719" s="6">
        <f t="shared" si="49"/>
        <v>609562</v>
      </c>
      <c r="B3719" s="6">
        <v>10</v>
      </c>
      <c r="C3719" s="112">
        <v>21</v>
      </c>
      <c r="D3719" s="7">
        <v>895</v>
      </c>
      <c r="E3719" s="6" t="s">
        <v>553</v>
      </c>
      <c r="F3719" s="7"/>
      <c r="G3719" s="7"/>
      <c r="H3719" s="7">
        <f>IF('Раздел 2.1.2.3'!BE47&gt;=SUM('Раздел 2.1.2.3'!BE48:BE49),0,1)</f>
        <v>0</v>
      </c>
    </row>
    <row r="3720" spans="1:8" x14ac:dyDescent="0.2">
      <c r="A3720" s="6">
        <f t="shared" si="49"/>
        <v>609562</v>
      </c>
      <c r="B3720" s="6">
        <v>10</v>
      </c>
      <c r="C3720" s="112">
        <v>21</v>
      </c>
      <c r="D3720" s="7">
        <v>896</v>
      </c>
      <c r="E3720" s="6" t="s">
        <v>554</v>
      </c>
      <c r="F3720" s="7"/>
      <c r="G3720" s="7"/>
      <c r="H3720" s="7">
        <f>IF('Раздел 2.1.2.3'!BF47&gt;=SUM('Раздел 2.1.2.3'!BF48:BF49),0,1)</f>
        <v>0</v>
      </c>
    </row>
    <row r="3721" spans="1:8" x14ac:dyDescent="0.2">
      <c r="A3721" s="6">
        <f t="shared" si="49"/>
        <v>609562</v>
      </c>
      <c r="B3721" s="6">
        <v>10</v>
      </c>
      <c r="C3721" s="112">
        <v>21</v>
      </c>
      <c r="D3721" s="7">
        <v>897</v>
      </c>
      <c r="E3721" s="6" t="s">
        <v>555</v>
      </c>
      <c r="F3721" s="7"/>
      <c r="G3721" s="7"/>
      <c r="H3721" s="7">
        <f>IF('Раздел 2.1.2.3'!BG47&gt;=SUM('Раздел 2.1.2.3'!BG48:BG49),0,1)</f>
        <v>0</v>
      </c>
    </row>
    <row r="3722" spans="1:8" x14ac:dyDescent="0.2">
      <c r="A3722" s="6">
        <f t="shared" si="49"/>
        <v>609562</v>
      </c>
      <c r="B3722" s="6">
        <v>10</v>
      </c>
      <c r="C3722" s="113">
        <v>21</v>
      </c>
      <c r="D3722" s="7">
        <v>898</v>
      </c>
      <c r="E3722" s="109" t="s">
        <v>556</v>
      </c>
      <c r="F3722" s="109"/>
      <c r="G3722" s="109"/>
      <c r="H3722" s="109">
        <f>IF('Раздел 2.1.2.3'!BH47&gt;=SUM('Раздел 2.1.2.3'!BH48:BH49),0,1)</f>
        <v>0</v>
      </c>
    </row>
    <row r="3723" spans="1:8" x14ac:dyDescent="0.2">
      <c r="A3723" s="6">
        <f t="shared" si="49"/>
        <v>609562</v>
      </c>
      <c r="B3723" s="6">
        <v>10</v>
      </c>
      <c r="C3723" s="112">
        <v>22</v>
      </c>
      <c r="D3723" s="7">
        <v>899</v>
      </c>
      <c r="E3723" s="112" t="s">
        <v>3836</v>
      </c>
      <c r="F3723" s="7"/>
      <c r="G3723" s="7"/>
      <c r="H3723" s="7">
        <f>IF('Раздел 2.1.2.3'!P21&gt;=SUM('Раздел 2.1.2.3'!BJ21:BM21),0,1)</f>
        <v>0</v>
      </c>
    </row>
    <row r="3724" spans="1:8" x14ac:dyDescent="0.2">
      <c r="A3724" s="6">
        <f t="shared" si="49"/>
        <v>609562</v>
      </c>
      <c r="B3724" s="6">
        <v>10</v>
      </c>
      <c r="C3724" s="112">
        <v>22</v>
      </c>
      <c r="D3724" s="7">
        <v>900</v>
      </c>
      <c r="E3724" s="112" t="s">
        <v>3837</v>
      </c>
      <c r="F3724" s="7"/>
      <c r="G3724" s="7"/>
      <c r="H3724" s="7">
        <f>IF('Раздел 2.1.2.3'!P22&gt;=SUM('Раздел 2.1.2.3'!BJ22:BM22),0,1)</f>
        <v>0</v>
      </c>
    </row>
    <row r="3725" spans="1:8" x14ac:dyDescent="0.2">
      <c r="A3725" s="6">
        <f t="shared" si="49"/>
        <v>609562</v>
      </c>
      <c r="B3725" s="6">
        <v>10</v>
      </c>
      <c r="C3725" s="112">
        <v>22</v>
      </c>
      <c r="D3725" s="7">
        <v>901</v>
      </c>
      <c r="E3725" s="112" t="s">
        <v>4656</v>
      </c>
      <c r="F3725" s="7"/>
      <c r="G3725" s="7"/>
      <c r="H3725" s="7">
        <f>IF('Раздел 2.1.2.3'!P23&gt;=SUM('Раздел 2.1.2.3'!BJ23:BM23),0,1)</f>
        <v>0</v>
      </c>
    </row>
    <row r="3726" spans="1:8" x14ac:dyDescent="0.2">
      <c r="A3726" s="6">
        <f t="shared" si="49"/>
        <v>609562</v>
      </c>
      <c r="B3726" s="6">
        <v>10</v>
      </c>
      <c r="C3726" s="112">
        <v>22</v>
      </c>
      <c r="D3726" s="7">
        <v>902</v>
      </c>
      <c r="E3726" s="112" t="s">
        <v>4657</v>
      </c>
      <c r="F3726" s="7"/>
      <c r="G3726" s="7"/>
      <c r="H3726" s="7">
        <f>IF('Раздел 2.1.2.3'!P24&gt;=SUM('Раздел 2.1.2.3'!BJ24:BM24),0,1)</f>
        <v>0</v>
      </c>
    </row>
    <row r="3727" spans="1:8" x14ac:dyDescent="0.2">
      <c r="A3727" s="6">
        <f t="shared" si="49"/>
        <v>609562</v>
      </c>
      <c r="B3727" s="6">
        <v>10</v>
      </c>
      <c r="C3727" s="112">
        <v>22</v>
      </c>
      <c r="D3727" s="7">
        <v>903</v>
      </c>
      <c r="E3727" s="112" t="s">
        <v>4658</v>
      </c>
      <c r="F3727" s="7"/>
      <c r="G3727" s="7"/>
      <c r="H3727" s="7">
        <f>IF('Раздел 2.1.2.3'!P25&gt;=SUM('Раздел 2.1.2.3'!BJ25:BM25),0,1)</f>
        <v>0</v>
      </c>
    </row>
    <row r="3728" spans="1:8" x14ac:dyDescent="0.2">
      <c r="A3728" s="6">
        <f t="shared" si="49"/>
        <v>609562</v>
      </c>
      <c r="B3728" s="6">
        <v>10</v>
      </c>
      <c r="C3728" s="112">
        <v>22</v>
      </c>
      <c r="D3728" s="7">
        <v>904</v>
      </c>
      <c r="E3728" s="112" t="s">
        <v>4659</v>
      </c>
      <c r="F3728" s="7"/>
      <c r="G3728" s="7"/>
      <c r="H3728" s="7">
        <f>IF('Раздел 2.1.2.3'!P26&gt;=SUM('Раздел 2.1.2.3'!BJ26:BM26),0,1)</f>
        <v>0</v>
      </c>
    </row>
    <row r="3729" spans="1:8" x14ac:dyDescent="0.2">
      <c r="A3729" s="6">
        <f t="shared" si="49"/>
        <v>609562</v>
      </c>
      <c r="B3729" s="6">
        <v>10</v>
      </c>
      <c r="C3729" s="112">
        <v>22</v>
      </c>
      <c r="D3729" s="7">
        <v>905</v>
      </c>
      <c r="E3729" s="112" t="s">
        <v>4660</v>
      </c>
      <c r="F3729" s="7"/>
      <c r="G3729" s="7"/>
      <c r="H3729" s="7">
        <f>IF('Раздел 2.1.2.3'!P27&gt;=SUM('Раздел 2.1.2.3'!BJ27:BM27),0,1)</f>
        <v>0</v>
      </c>
    </row>
    <row r="3730" spans="1:8" x14ac:dyDescent="0.2">
      <c r="A3730" s="6">
        <f t="shared" si="49"/>
        <v>609562</v>
      </c>
      <c r="B3730" s="6">
        <v>10</v>
      </c>
      <c r="C3730" s="112">
        <v>22</v>
      </c>
      <c r="D3730" s="7">
        <v>906</v>
      </c>
      <c r="E3730" s="112" t="s">
        <v>4661</v>
      </c>
      <c r="F3730" s="7"/>
      <c r="G3730" s="7"/>
      <c r="H3730" s="7">
        <f>IF('Раздел 2.1.2.3'!P28&gt;=SUM('Раздел 2.1.2.3'!BJ28:BM28),0,1)</f>
        <v>0</v>
      </c>
    </row>
    <row r="3731" spans="1:8" x14ac:dyDescent="0.2">
      <c r="A3731" s="6">
        <f t="shared" si="49"/>
        <v>609562</v>
      </c>
      <c r="B3731" s="6">
        <v>10</v>
      </c>
      <c r="C3731" s="112">
        <v>22</v>
      </c>
      <c r="D3731" s="7">
        <v>907</v>
      </c>
      <c r="E3731" s="112" t="s">
        <v>4662</v>
      </c>
      <c r="F3731" s="7"/>
      <c r="G3731" s="7"/>
      <c r="H3731" s="7">
        <f>IF('Раздел 2.1.2.3'!P29&gt;=SUM('Раздел 2.1.2.3'!BJ29:BM29),0,1)</f>
        <v>0</v>
      </c>
    </row>
    <row r="3732" spans="1:8" x14ac:dyDescent="0.2">
      <c r="A3732" s="6">
        <f t="shared" si="49"/>
        <v>609562</v>
      </c>
      <c r="B3732" s="6">
        <v>10</v>
      </c>
      <c r="C3732" s="112">
        <v>22</v>
      </c>
      <c r="D3732" s="7">
        <v>908</v>
      </c>
      <c r="E3732" s="112" t="s">
        <v>4663</v>
      </c>
      <c r="F3732" s="7"/>
      <c r="G3732" s="7"/>
      <c r="H3732" s="7">
        <f>IF('Раздел 2.1.2.3'!P30&gt;=SUM('Раздел 2.1.2.3'!BJ30:BM30),0,1)</f>
        <v>0</v>
      </c>
    </row>
    <row r="3733" spans="1:8" x14ac:dyDescent="0.2">
      <c r="A3733" s="6">
        <f t="shared" si="49"/>
        <v>609562</v>
      </c>
      <c r="B3733" s="6">
        <v>10</v>
      </c>
      <c r="C3733" s="112">
        <v>22</v>
      </c>
      <c r="D3733" s="7">
        <v>909</v>
      </c>
      <c r="E3733" s="112" t="s">
        <v>4664</v>
      </c>
      <c r="F3733" s="7"/>
      <c r="G3733" s="7"/>
      <c r="H3733" s="7">
        <f>IF('Раздел 2.1.2.3'!P31&gt;=SUM('Раздел 2.1.2.3'!BJ31:BM31),0,1)</f>
        <v>0</v>
      </c>
    </row>
    <row r="3734" spans="1:8" x14ac:dyDescent="0.2">
      <c r="A3734" s="6">
        <f t="shared" ref="A3734:A3788" si="50">P_3</f>
        <v>609562</v>
      </c>
      <c r="B3734" s="6">
        <v>10</v>
      </c>
      <c r="C3734" s="112">
        <v>22</v>
      </c>
      <c r="D3734" s="7">
        <v>910</v>
      </c>
      <c r="E3734" s="112" t="s">
        <v>4665</v>
      </c>
      <c r="F3734" s="7"/>
      <c r="G3734" s="7"/>
      <c r="H3734" s="7">
        <f>IF('Раздел 2.1.2.3'!P32&gt;=SUM('Раздел 2.1.2.3'!BJ32:BM32),0,1)</f>
        <v>0</v>
      </c>
    </row>
    <row r="3735" spans="1:8" x14ac:dyDescent="0.2">
      <c r="A3735" s="6">
        <f t="shared" si="50"/>
        <v>609562</v>
      </c>
      <c r="B3735" s="6">
        <v>10</v>
      </c>
      <c r="C3735" s="112">
        <v>22</v>
      </c>
      <c r="D3735" s="7">
        <v>911</v>
      </c>
      <c r="E3735" s="112" t="s">
        <v>5481</v>
      </c>
      <c r="F3735" s="7"/>
      <c r="G3735" s="7"/>
      <c r="H3735" s="7">
        <f>IF('Раздел 2.1.2.3'!P33&gt;=SUM('Раздел 2.1.2.3'!BJ33:BM33),0,1)</f>
        <v>0</v>
      </c>
    </row>
    <row r="3736" spans="1:8" x14ac:dyDescent="0.2">
      <c r="A3736" s="6">
        <f t="shared" si="50"/>
        <v>609562</v>
      </c>
      <c r="B3736" s="6">
        <v>10</v>
      </c>
      <c r="C3736" s="112">
        <v>22</v>
      </c>
      <c r="D3736" s="7">
        <v>912</v>
      </c>
      <c r="E3736" s="112" t="s">
        <v>4672</v>
      </c>
      <c r="F3736" s="7"/>
      <c r="G3736" s="7"/>
      <c r="H3736" s="7">
        <f>IF('Раздел 2.1.2.3'!P34&gt;=SUM('Раздел 2.1.2.3'!BJ34:BM34),0,1)</f>
        <v>0</v>
      </c>
    </row>
    <row r="3737" spans="1:8" x14ac:dyDescent="0.2">
      <c r="A3737" s="6">
        <f t="shared" si="50"/>
        <v>609562</v>
      </c>
      <c r="B3737" s="6">
        <v>10</v>
      </c>
      <c r="C3737" s="112">
        <v>22</v>
      </c>
      <c r="D3737" s="7">
        <v>913</v>
      </c>
      <c r="E3737" s="112" t="s">
        <v>4673</v>
      </c>
      <c r="F3737" s="7"/>
      <c r="G3737" s="7"/>
      <c r="H3737" s="7">
        <f>IF('Раздел 2.1.2.3'!P35&gt;=SUM('Раздел 2.1.2.3'!BJ35:BM35),0,1)</f>
        <v>0</v>
      </c>
    </row>
    <row r="3738" spans="1:8" x14ac:dyDescent="0.2">
      <c r="A3738" s="6">
        <f t="shared" si="50"/>
        <v>609562</v>
      </c>
      <c r="B3738" s="6">
        <v>10</v>
      </c>
      <c r="C3738" s="112">
        <v>22</v>
      </c>
      <c r="D3738" s="7">
        <v>914</v>
      </c>
      <c r="E3738" s="112" t="s">
        <v>4674</v>
      </c>
      <c r="F3738" s="7"/>
      <c r="G3738" s="7"/>
      <c r="H3738" s="7">
        <f>IF('Раздел 2.1.2.3'!P36&gt;=SUM('Раздел 2.1.2.3'!BJ36:BM36),0,1)</f>
        <v>0</v>
      </c>
    </row>
    <row r="3739" spans="1:8" x14ac:dyDescent="0.2">
      <c r="A3739" s="6">
        <f t="shared" si="50"/>
        <v>609562</v>
      </c>
      <c r="B3739" s="6">
        <v>10</v>
      </c>
      <c r="C3739" s="112">
        <v>22</v>
      </c>
      <c r="D3739" s="7">
        <v>915</v>
      </c>
      <c r="E3739" s="112" t="s">
        <v>4675</v>
      </c>
      <c r="F3739" s="7"/>
      <c r="G3739" s="7"/>
      <c r="H3739" s="7">
        <f>IF('Раздел 2.1.2.3'!P37&gt;=SUM('Раздел 2.1.2.3'!BJ37:BM37),0,1)</f>
        <v>0</v>
      </c>
    </row>
    <row r="3740" spans="1:8" x14ac:dyDescent="0.2">
      <c r="A3740" s="6">
        <f t="shared" si="50"/>
        <v>609562</v>
      </c>
      <c r="B3740" s="6">
        <v>10</v>
      </c>
      <c r="C3740" s="112">
        <v>22</v>
      </c>
      <c r="D3740" s="7">
        <v>916</v>
      </c>
      <c r="E3740" s="112" t="s">
        <v>4676</v>
      </c>
      <c r="F3740" s="7"/>
      <c r="G3740" s="7"/>
      <c r="H3740" s="7">
        <f>IF('Раздел 2.1.2.3'!P38&gt;=SUM('Раздел 2.1.2.3'!BJ38:BM38),0,1)</f>
        <v>0</v>
      </c>
    </row>
    <row r="3741" spans="1:8" x14ac:dyDescent="0.2">
      <c r="A3741" s="6">
        <f t="shared" si="50"/>
        <v>609562</v>
      </c>
      <c r="B3741" s="6">
        <v>10</v>
      </c>
      <c r="C3741" s="112">
        <v>22</v>
      </c>
      <c r="D3741" s="7">
        <v>917</v>
      </c>
      <c r="E3741" s="112" t="s">
        <v>4677</v>
      </c>
      <c r="F3741" s="7"/>
      <c r="G3741" s="7"/>
      <c r="H3741" s="7">
        <f>IF('Раздел 2.1.2.3'!P39&gt;=SUM('Раздел 2.1.2.3'!BJ39:BM39),0,1)</f>
        <v>0</v>
      </c>
    </row>
    <row r="3742" spans="1:8" x14ac:dyDescent="0.2">
      <c r="A3742" s="6">
        <f t="shared" si="50"/>
        <v>609562</v>
      </c>
      <c r="B3742" s="6">
        <v>10</v>
      </c>
      <c r="C3742" s="112">
        <v>22</v>
      </c>
      <c r="D3742" s="7">
        <v>918</v>
      </c>
      <c r="E3742" s="112" t="s">
        <v>5490</v>
      </c>
      <c r="F3742" s="7"/>
      <c r="G3742" s="7"/>
      <c r="H3742" s="7">
        <f>IF('Раздел 2.1.2.3'!P40&gt;=SUM('Раздел 2.1.2.3'!BJ40:BM40),0,1)</f>
        <v>0</v>
      </c>
    </row>
    <row r="3743" spans="1:8" x14ac:dyDescent="0.2">
      <c r="A3743" s="6">
        <f t="shared" si="50"/>
        <v>609562</v>
      </c>
      <c r="B3743" s="6">
        <v>10</v>
      </c>
      <c r="C3743" s="112">
        <v>22</v>
      </c>
      <c r="D3743" s="7">
        <v>919</v>
      </c>
      <c r="E3743" s="112" t="s">
        <v>5491</v>
      </c>
      <c r="F3743" s="7"/>
      <c r="G3743" s="7"/>
      <c r="H3743" s="7">
        <f>IF('Раздел 2.1.2.3'!P41&gt;=SUM('Раздел 2.1.2.3'!BJ41:BM41),0,1)</f>
        <v>0</v>
      </c>
    </row>
    <row r="3744" spans="1:8" x14ac:dyDescent="0.2">
      <c r="A3744" s="6">
        <f t="shared" si="50"/>
        <v>609562</v>
      </c>
      <c r="B3744" s="6">
        <v>10</v>
      </c>
      <c r="C3744" s="112">
        <v>22</v>
      </c>
      <c r="D3744" s="7">
        <v>920</v>
      </c>
      <c r="E3744" s="112" t="s">
        <v>5492</v>
      </c>
      <c r="F3744" s="7"/>
      <c r="G3744" s="7"/>
      <c r="H3744" s="7">
        <f>IF('Раздел 2.1.2.3'!P42&gt;=SUM('Раздел 2.1.2.3'!BJ42:BM42),0,1)</f>
        <v>0</v>
      </c>
    </row>
    <row r="3745" spans="1:8" x14ac:dyDescent="0.2">
      <c r="A3745" s="6">
        <f t="shared" si="50"/>
        <v>609562</v>
      </c>
      <c r="B3745" s="6">
        <v>10</v>
      </c>
      <c r="C3745" s="112">
        <v>22</v>
      </c>
      <c r="D3745" s="7">
        <v>921</v>
      </c>
      <c r="E3745" s="112" t="s">
        <v>5493</v>
      </c>
      <c r="F3745" s="7"/>
      <c r="G3745" s="7"/>
      <c r="H3745" s="7">
        <f>IF('Раздел 2.1.2.3'!P43&gt;=SUM('Раздел 2.1.2.3'!BJ43:BM43),0,1)</f>
        <v>0</v>
      </c>
    </row>
    <row r="3746" spans="1:8" x14ac:dyDescent="0.2">
      <c r="A3746" s="6">
        <f t="shared" si="50"/>
        <v>609562</v>
      </c>
      <c r="B3746" s="6">
        <v>10</v>
      </c>
      <c r="C3746" s="112">
        <v>22</v>
      </c>
      <c r="D3746" s="7">
        <v>922</v>
      </c>
      <c r="E3746" s="112" t="s">
        <v>5494</v>
      </c>
      <c r="F3746" s="7"/>
      <c r="G3746" s="7"/>
      <c r="H3746" s="7">
        <f>IF('Раздел 2.1.2.3'!P44&gt;=SUM('Раздел 2.1.2.3'!BJ44:BM44),0,1)</f>
        <v>0</v>
      </c>
    </row>
    <row r="3747" spans="1:8" x14ac:dyDescent="0.2">
      <c r="A3747" s="6">
        <f t="shared" si="50"/>
        <v>609562</v>
      </c>
      <c r="B3747" s="6">
        <v>10</v>
      </c>
      <c r="C3747" s="112">
        <v>22</v>
      </c>
      <c r="D3747" s="7">
        <v>923</v>
      </c>
      <c r="E3747" s="112" t="s">
        <v>4688</v>
      </c>
      <c r="F3747" s="7"/>
      <c r="G3747" s="7"/>
      <c r="H3747" s="7">
        <f>IF('Раздел 2.1.2.3'!P45&gt;=SUM('Раздел 2.1.2.3'!BJ45:BM45),0,1)</f>
        <v>0</v>
      </c>
    </row>
    <row r="3748" spans="1:8" x14ac:dyDescent="0.2">
      <c r="A3748" s="6">
        <f t="shared" si="50"/>
        <v>609562</v>
      </c>
      <c r="B3748" s="6">
        <v>10</v>
      </c>
      <c r="C3748" s="112">
        <v>22</v>
      </c>
      <c r="D3748" s="7">
        <v>924</v>
      </c>
      <c r="E3748" s="112" t="s">
        <v>4689</v>
      </c>
      <c r="F3748" s="7"/>
      <c r="G3748" s="7"/>
      <c r="H3748" s="7">
        <f>IF('Раздел 2.1.2.3'!P46&gt;=SUM('Раздел 2.1.2.3'!BJ46:BM46),0,1)</f>
        <v>0</v>
      </c>
    </row>
    <row r="3749" spans="1:8" x14ac:dyDescent="0.2">
      <c r="A3749" s="6">
        <f t="shared" si="50"/>
        <v>609562</v>
      </c>
      <c r="B3749" s="6">
        <v>10</v>
      </c>
      <c r="C3749" s="112">
        <v>22</v>
      </c>
      <c r="D3749" s="7">
        <v>925</v>
      </c>
      <c r="E3749" s="112" t="s">
        <v>4690</v>
      </c>
      <c r="F3749" s="7"/>
      <c r="G3749" s="7"/>
      <c r="H3749" s="7">
        <f>IF('Раздел 2.1.2.3'!P47&gt;=SUM('Раздел 2.1.2.3'!BJ47:BM47),0,1)</f>
        <v>0</v>
      </c>
    </row>
    <row r="3750" spans="1:8" x14ac:dyDescent="0.2">
      <c r="A3750" s="6">
        <f t="shared" si="50"/>
        <v>609562</v>
      </c>
      <c r="B3750" s="6">
        <v>10</v>
      </c>
      <c r="C3750" s="112">
        <v>22</v>
      </c>
      <c r="D3750" s="7">
        <v>926</v>
      </c>
      <c r="E3750" s="112" t="s">
        <v>4691</v>
      </c>
      <c r="F3750" s="7"/>
      <c r="G3750" s="7"/>
      <c r="H3750" s="7">
        <f>IF('Раздел 2.1.2.3'!P48&gt;=SUM('Раздел 2.1.2.3'!BJ48:BM48),0,1)</f>
        <v>0</v>
      </c>
    </row>
    <row r="3751" spans="1:8" x14ac:dyDescent="0.2">
      <c r="A3751" s="6">
        <f t="shared" si="50"/>
        <v>609562</v>
      </c>
      <c r="B3751" s="6">
        <v>10</v>
      </c>
      <c r="C3751" s="112">
        <v>22</v>
      </c>
      <c r="D3751" s="7">
        <v>927</v>
      </c>
      <c r="E3751" s="112" t="s">
        <v>4692</v>
      </c>
      <c r="F3751" s="7"/>
      <c r="G3751" s="7"/>
      <c r="H3751" s="7">
        <f>IF('Раздел 2.1.2.3'!P49&gt;=SUM('Раздел 2.1.2.3'!BJ49:BM49),0,1)</f>
        <v>0</v>
      </c>
    </row>
    <row r="3752" spans="1:8" x14ac:dyDescent="0.2">
      <c r="A3752" s="6">
        <f t="shared" si="50"/>
        <v>609562</v>
      </c>
      <c r="B3752" s="6">
        <v>10</v>
      </c>
      <c r="C3752" s="112">
        <v>22</v>
      </c>
      <c r="D3752" s="7">
        <v>928</v>
      </c>
      <c r="E3752" s="112" t="s">
        <v>4693</v>
      </c>
      <c r="F3752" s="7"/>
      <c r="G3752" s="7"/>
      <c r="H3752" s="7">
        <f>IF('Раздел 2.1.2.3'!P50&gt;=SUM('Раздел 2.1.2.3'!BJ50:BM50),0,1)</f>
        <v>0</v>
      </c>
    </row>
    <row r="3753" spans="1:8" x14ac:dyDescent="0.2">
      <c r="A3753" s="6">
        <f t="shared" si="50"/>
        <v>609562</v>
      </c>
      <c r="B3753" s="6">
        <v>10</v>
      </c>
      <c r="C3753" s="112">
        <v>22</v>
      </c>
      <c r="D3753" s="7">
        <v>929</v>
      </c>
      <c r="E3753" s="112" t="s">
        <v>4694</v>
      </c>
      <c r="F3753" s="7"/>
      <c r="G3753" s="7"/>
      <c r="H3753" s="7">
        <f>IF('Раздел 2.1.2.3'!P51&gt;=SUM('Раздел 2.1.2.3'!BJ51:BM51),0,1)</f>
        <v>0</v>
      </c>
    </row>
    <row r="3754" spans="1:8" x14ac:dyDescent="0.2">
      <c r="A3754" s="6">
        <f t="shared" si="50"/>
        <v>609562</v>
      </c>
      <c r="B3754" s="6">
        <v>10</v>
      </c>
      <c r="C3754" s="112">
        <v>22</v>
      </c>
      <c r="D3754" s="7">
        <v>930</v>
      </c>
      <c r="E3754" s="112" t="s">
        <v>4695</v>
      </c>
      <c r="F3754" s="7"/>
      <c r="G3754" s="7"/>
      <c r="H3754" s="7">
        <f>IF('Раздел 2.1.2.3'!P52&gt;=SUM('Раздел 2.1.2.3'!BJ52:BM52),0,1)</f>
        <v>0</v>
      </c>
    </row>
    <row r="3755" spans="1:8" x14ac:dyDescent="0.2">
      <c r="A3755" s="6">
        <f t="shared" si="50"/>
        <v>609562</v>
      </c>
      <c r="B3755" s="6">
        <v>10</v>
      </c>
      <c r="C3755" s="113">
        <v>22</v>
      </c>
      <c r="D3755" s="7">
        <v>931</v>
      </c>
      <c r="E3755" s="113" t="s">
        <v>4696</v>
      </c>
      <c r="F3755" s="109"/>
      <c r="G3755" s="109"/>
      <c r="H3755" s="109">
        <f>IF('Раздел 2.1.2.3'!P53&gt;=SUM('Раздел 2.1.2.3'!BJ53:BM53),0,1)</f>
        <v>0</v>
      </c>
    </row>
    <row r="3756" spans="1:8" x14ac:dyDescent="0.2">
      <c r="A3756" s="6">
        <f t="shared" si="50"/>
        <v>609562</v>
      </c>
      <c r="B3756" s="6">
        <v>10</v>
      </c>
      <c r="C3756" s="112">
        <v>23</v>
      </c>
      <c r="D3756" s="7">
        <v>932</v>
      </c>
      <c r="E3756" s="112" t="s">
        <v>4697</v>
      </c>
      <c r="F3756" s="7"/>
      <c r="G3756" s="7"/>
      <c r="H3756" s="7">
        <f>IF('Раздел 2.1.2.3'!BI21&gt;=SUM('Раздел 2.1.2.3'!BJ21:BK21),0,1)</f>
        <v>0</v>
      </c>
    </row>
    <row r="3757" spans="1:8" x14ac:dyDescent="0.2">
      <c r="A3757" s="6">
        <f t="shared" si="50"/>
        <v>609562</v>
      </c>
      <c r="B3757" s="6">
        <v>10</v>
      </c>
      <c r="C3757" s="112">
        <v>23</v>
      </c>
      <c r="D3757" s="7">
        <v>933</v>
      </c>
      <c r="E3757" s="112" t="s">
        <v>4698</v>
      </c>
      <c r="F3757" s="7"/>
      <c r="G3757" s="7"/>
      <c r="H3757" s="7">
        <f>IF('Раздел 2.1.2.3'!BI22&gt;=SUM('Раздел 2.1.2.3'!BJ22:BK22),0,1)</f>
        <v>0</v>
      </c>
    </row>
    <row r="3758" spans="1:8" x14ac:dyDescent="0.2">
      <c r="A3758" s="6">
        <f t="shared" si="50"/>
        <v>609562</v>
      </c>
      <c r="B3758" s="6">
        <v>10</v>
      </c>
      <c r="C3758" s="112">
        <v>23</v>
      </c>
      <c r="D3758" s="7">
        <v>934</v>
      </c>
      <c r="E3758" s="112" t="s">
        <v>4699</v>
      </c>
      <c r="F3758" s="7"/>
      <c r="G3758" s="7"/>
      <c r="H3758" s="7">
        <f>IF('Раздел 2.1.2.3'!BI23&gt;=SUM('Раздел 2.1.2.3'!BJ23:BK23),0,1)</f>
        <v>0</v>
      </c>
    </row>
    <row r="3759" spans="1:8" x14ac:dyDescent="0.2">
      <c r="A3759" s="6">
        <f t="shared" si="50"/>
        <v>609562</v>
      </c>
      <c r="B3759" s="6">
        <v>10</v>
      </c>
      <c r="C3759" s="112">
        <v>23</v>
      </c>
      <c r="D3759" s="7">
        <v>935</v>
      </c>
      <c r="E3759" s="112" t="s">
        <v>4700</v>
      </c>
      <c r="F3759" s="7"/>
      <c r="G3759" s="7"/>
      <c r="H3759" s="7">
        <f>IF('Раздел 2.1.2.3'!BI24&gt;=SUM('Раздел 2.1.2.3'!BJ24:BK24),0,1)</f>
        <v>0</v>
      </c>
    </row>
    <row r="3760" spans="1:8" x14ac:dyDescent="0.2">
      <c r="A3760" s="6">
        <f t="shared" si="50"/>
        <v>609562</v>
      </c>
      <c r="B3760" s="6">
        <v>10</v>
      </c>
      <c r="C3760" s="112">
        <v>23</v>
      </c>
      <c r="D3760" s="7">
        <v>936</v>
      </c>
      <c r="E3760" s="112" t="s">
        <v>4701</v>
      </c>
      <c r="F3760" s="7"/>
      <c r="G3760" s="7"/>
      <c r="H3760" s="7">
        <f>IF('Раздел 2.1.2.3'!BI25&gt;=SUM('Раздел 2.1.2.3'!BJ25:BK25),0,1)</f>
        <v>0</v>
      </c>
    </row>
    <row r="3761" spans="1:8" x14ac:dyDescent="0.2">
      <c r="A3761" s="6">
        <f t="shared" si="50"/>
        <v>609562</v>
      </c>
      <c r="B3761" s="6">
        <v>10</v>
      </c>
      <c r="C3761" s="112">
        <v>23</v>
      </c>
      <c r="D3761" s="7">
        <v>937</v>
      </c>
      <c r="E3761" s="112" t="s">
        <v>4702</v>
      </c>
      <c r="F3761" s="7"/>
      <c r="G3761" s="7"/>
      <c r="H3761" s="7">
        <f>IF('Раздел 2.1.2.3'!BI26&gt;=SUM('Раздел 2.1.2.3'!BJ26:BK26),0,1)</f>
        <v>0</v>
      </c>
    </row>
    <row r="3762" spans="1:8" x14ac:dyDescent="0.2">
      <c r="A3762" s="6">
        <f t="shared" si="50"/>
        <v>609562</v>
      </c>
      <c r="B3762" s="6">
        <v>10</v>
      </c>
      <c r="C3762" s="112">
        <v>23</v>
      </c>
      <c r="D3762" s="7">
        <v>938</v>
      </c>
      <c r="E3762" s="112" t="s">
        <v>4703</v>
      </c>
      <c r="F3762" s="7"/>
      <c r="G3762" s="7"/>
      <c r="H3762" s="7">
        <f>IF('Раздел 2.1.2.3'!BI27&gt;=SUM('Раздел 2.1.2.3'!BJ27:BK27),0,1)</f>
        <v>0</v>
      </c>
    </row>
    <row r="3763" spans="1:8" x14ac:dyDescent="0.2">
      <c r="A3763" s="6">
        <f t="shared" si="50"/>
        <v>609562</v>
      </c>
      <c r="B3763" s="6">
        <v>10</v>
      </c>
      <c r="C3763" s="112">
        <v>23</v>
      </c>
      <c r="D3763" s="7">
        <v>939</v>
      </c>
      <c r="E3763" s="112" t="s">
        <v>4704</v>
      </c>
      <c r="F3763" s="7"/>
      <c r="G3763" s="7"/>
      <c r="H3763" s="7">
        <f>IF('Раздел 2.1.2.3'!BI28&gt;=SUM('Раздел 2.1.2.3'!BJ28:BK28),0,1)</f>
        <v>0</v>
      </c>
    </row>
    <row r="3764" spans="1:8" x14ac:dyDescent="0.2">
      <c r="A3764" s="6">
        <f t="shared" si="50"/>
        <v>609562</v>
      </c>
      <c r="B3764" s="6">
        <v>10</v>
      </c>
      <c r="C3764" s="112">
        <v>23</v>
      </c>
      <c r="D3764" s="7">
        <v>940</v>
      </c>
      <c r="E3764" s="112" t="s">
        <v>4705</v>
      </c>
      <c r="F3764" s="7"/>
      <c r="G3764" s="7"/>
      <c r="H3764" s="7">
        <f>IF('Раздел 2.1.2.3'!BI29&gt;=SUM('Раздел 2.1.2.3'!BJ29:BK29),0,1)</f>
        <v>0</v>
      </c>
    </row>
    <row r="3765" spans="1:8" x14ac:dyDescent="0.2">
      <c r="A3765" s="6">
        <f t="shared" si="50"/>
        <v>609562</v>
      </c>
      <c r="B3765" s="6">
        <v>10</v>
      </c>
      <c r="C3765" s="112">
        <v>23</v>
      </c>
      <c r="D3765" s="7">
        <v>941</v>
      </c>
      <c r="E3765" s="112" t="s">
        <v>5509</v>
      </c>
      <c r="F3765" s="7"/>
      <c r="G3765" s="7"/>
      <c r="H3765" s="7">
        <f>IF('Раздел 2.1.2.3'!BI30&gt;=SUM('Раздел 2.1.2.3'!BJ30:BK30),0,1)</f>
        <v>0</v>
      </c>
    </row>
    <row r="3766" spans="1:8" x14ac:dyDescent="0.2">
      <c r="A3766" s="6">
        <f t="shared" si="50"/>
        <v>609562</v>
      </c>
      <c r="B3766" s="6">
        <v>10</v>
      </c>
      <c r="C3766" s="112">
        <v>23</v>
      </c>
      <c r="D3766" s="7">
        <v>942</v>
      </c>
      <c r="E3766" s="112" t="s">
        <v>5510</v>
      </c>
      <c r="F3766" s="7"/>
      <c r="G3766" s="7"/>
      <c r="H3766" s="7">
        <f>IF('Раздел 2.1.2.3'!BI31&gt;=SUM('Раздел 2.1.2.3'!BJ31:BK31),0,1)</f>
        <v>0</v>
      </c>
    </row>
    <row r="3767" spans="1:8" x14ac:dyDescent="0.2">
      <c r="A3767" s="6">
        <f t="shared" si="50"/>
        <v>609562</v>
      </c>
      <c r="B3767" s="6">
        <v>10</v>
      </c>
      <c r="C3767" s="112">
        <v>23</v>
      </c>
      <c r="D3767" s="7">
        <v>943</v>
      </c>
      <c r="E3767" s="112" t="s">
        <v>5511</v>
      </c>
      <c r="F3767" s="7"/>
      <c r="G3767" s="7"/>
      <c r="H3767" s="7">
        <f>IF('Раздел 2.1.2.3'!BI32&gt;=SUM('Раздел 2.1.2.3'!BJ32:BK32),0,1)</f>
        <v>0</v>
      </c>
    </row>
    <row r="3768" spans="1:8" x14ac:dyDescent="0.2">
      <c r="A3768" s="6">
        <f t="shared" si="50"/>
        <v>609562</v>
      </c>
      <c r="B3768" s="6">
        <v>10</v>
      </c>
      <c r="C3768" s="112">
        <v>23</v>
      </c>
      <c r="D3768" s="7">
        <v>944</v>
      </c>
      <c r="E3768" s="112" t="s">
        <v>5512</v>
      </c>
      <c r="F3768" s="7"/>
      <c r="G3768" s="7"/>
      <c r="H3768" s="7">
        <f>IF('Раздел 2.1.2.3'!BI33&gt;=SUM('Раздел 2.1.2.3'!BJ33:BK33),0,1)</f>
        <v>0</v>
      </c>
    </row>
    <row r="3769" spans="1:8" x14ac:dyDescent="0.2">
      <c r="A3769" s="6">
        <f t="shared" si="50"/>
        <v>609562</v>
      </c>
      <c r="B3769" s="6">
        <v>10</v>
      </c>
      <c r="C3769" s="112">
        <v>23</v>
      </c>
      <c r="D3769" s="7">
        <v>945</v>
      </c>
      <c r="E3769" s="112" t="s">
        <v>4707</v>
      </c>
      <c r="F3769" s="7"/>
      <c r="G3769" s="7"/>
      <c r="H3769" s="7">
        <f>IF('Раздел 2.1.2.3'!BI34&gt;=SUM('Раздел 2.1.2.3'!BJ34:BK34),0,1)</f>
        <v>0</v>
      </c>
    </row>
    <row r="3770" spans="1:8" x14ac:dyDescent="0.2">
      <c r="A3770" s="6">
        <f t="shared" si="50"/>
        <v>609562</v>
      </c>
      <c r="B3770" s="6">
        <v>10</v>
      </c>
      <c r="C3770" s="112">
        <v>23</v>
      </c>
      <c r="D3770" s="7">
        <v>946</v>
      </c>
      <c r="E3770" s="112" t="s">
        <v>4708</v>
      </c>
      <c r="F3770" s="7"/>
      <c r="G3770" s="7"/>
      <c r="H3770" s="7">
        <f>IF('Раздел 2.1.2.3'!BI35&gt;=SUM('Раздел 2.1.2.3'!BJ35:BK35),0,1)</f>
        <v>0</v>
      </c>
    </row>
    <row r="3771" spans="1:8" x14ac:dyDescent="0.2">
      <c r="A3771" s="6">
        <f t="shared" si="50"/>
        <v>609562</v>
      </c>
      <c r="B3771" s="6">
        <v>10</v>
      </c>
      <c r="C3771" s="112">
        <v>23</v>
      </c>
      <c r="D3771" s="7">
        <v>947</v>
      </c>
      <c r="E3771" s="112" t="s">
        <v>4709</v>
      </c>
      <c r="F3771" s="7"/>
      <c r="G3771" s="7"/>
      <c r="H3771" s="7">
        <f>IF('Раздел 2.1.2.3'!BI36&gt;=SUM('Раздел 2.1.2.3'!BJ36:BK36),0,1)</f>
        <v>0</v>
      </c>
    </row>
    <row r="3772" spans="1:8" x14ac:dyDescent="0.2">
      <c r="A3772" s="6">
        <f t="shared" si="50"/>
        <v>609562</v>
      </c>
      <c r="B3772" s="6">
        <v>10</v>
      </c>
      <c r="C3772" s="112">
        <v>23</v>
      </c>
      <c r="D3772" s="7">
        <v>948</v>
      </c>
      <c r="E3772" s="112" t="s">
        <v>4710</v>
      </c>
      <c r="F3772" s="7"/>
      <c r="G3772" s="7"/>
      <c r="H3772" s="7">
        <f>IF('Раздел 2.1.2.3'!BI37&gt;=SUM('Раздел 2.1.2.3'!BJ37:BK37),0,1)</f>
        <v>0</v>
      </c>
    </row>
    <row r="3773" spans="1:8" x14ac:dyDescent="0.2">
      <c r="A3773" s="6">
        <f t="shared" si="50"/>
        <v>609562</v>
      </c>
      <c r="B3773" s="6">
        <v>10</v>
      </c>
      <c r="C3773" s="112">
        <v>23</v>
      </c>
      <c r="D3773" s="7">
        <v>949</v>
      </c>
      <c r="E3773" s="112" t="s">
        <v>4711</v>
      </c>
      <c r="F3773" s="7"/>
      <c r="G3773" s="7"/>
      <c r="H3773" s="7">
        <f>IF('Раздел 2.1.2.3'!BI38&gt;=SUM('Раздел 2.1.2.3'!BJ38:BK38),0,1)</f>
        <v>0</v>
      </c>
    </row>
    <row r="3774" spans="1:8" x14ac:dyDescent="0.2">
      <c r="A3774" s="6">
        <f t="shared" si="50"/>
        <v>609562</v>
      </c>
      <c r="B3774" s="6">
        <v>10</v>
      </c>
      <c r="C3774" s="112">
        <v>23</v>
      </c>
      <c r="D3774" s="7">
        <v>950</v>
      </c>
      <c r="E3774" s="112" t="s">
        <v>4712</v>
      </c>
      <c r="F3774" s="7"/>
      <c r="G3774" s="7"/>
      <c r="H3774" s="7">
        <f>IF('Раздел 2.1.2.3'!BI39&gt;=SUM('Раздел 2.1.2.3'!BJ39:BK39),0,1)</f>
        <v>0</v>
      </c>
    </row>
    <row r="3775" spans="1:8" x14ac:dyDescent="0.2">
      <c r="A3775" s="6">
        <f t="shared" si="50"/>
        <v>609562</v>
      </c>
      <c r="B3775" s="6">
        <v>10</v>
      </c>
      <c r="C3775" s="112">
        <v>23</v>
      </c>
      <c r="D3775" s="7">
        <v>951</v>
      </c>
      <c r="E3775" s="112" t="s">
        <v>4713</v>
      </c>
      <c r="F3775" s="7"/>
      <c r="G3775" s="7"/>
      <c r="H3775" s="7">
        <f>IF('Раздел 2.1.2.3'!BI40&gt;=SUM('Раздел 2.1.2.3'!BJ40:BK40),0,1)</f>
        <v>0</v>
      </c>
    </row>
    <row r="3776" spans="1:8" x14ac:dyDescent="0.2">
      <c r="A3776" s="6">
        <f t="shared" si="50"/>
        <v>609562</v>
      </c>
      <c r="B3776" s="6">
        <v>10</v>
      </c>
      <c r="C3776" s="112">
        <v>23</v>
      </c>
      <c r="D3776" s="7">
        <v>952</v>
      </c>
      <c r="E3776" s="112" t="s">
        <v>4714</v>
      </c>
      <c r="F3776" s="7"/>
      <c r="G3776" s="7"/>
      <c r="H3776" s="7">
        <f>IF('Раздел 2.1.2.3'!BI41&gt;=SUM('Раздел 2.1.2.3'!BJ41:BK41),0,1)</f>
        <v>0</v>
      </c>
    </row>
    <row r="3777" spans="1:8" x14ac:dyDescent="0.2">
      <c r="A3777" s="6">
        <f t="shared" si="50"/>
        <v>609562</v>
      </c>
      <c r="B3777" s="6">
        <v>10</v>
      </c>
      <c r="C3777" s="112">
        <v>23</v>
      </c>
      <c r="D3777" s="7">
        <v>953</v>
      </c>
      <c r="E3777" s="112" t="s">
        <v>4715</v>
      </c>
      <c r="F3777" s="7"/>
      <c r="G3777" s="7"/>
      <c r="H3777" s="7">
        <f>IF('Раздел 2.1.2.3'!BI42&gt;=SUM('Раздел 2.1.2.3'!BJ42:BK42),0,1)</f>
        <v>0</v>
      </c>
    </row>
    <row r="3778" spans="1:8" x14ac:dyDescent="0.2">
      <c r="A3778" s="6">
        <f t="shared" si="50"/>
        <v>609562</v>
      </c>
      <c r="B3778" s="6">
        <v>10</v>
      </c>
      <c r="C3778" s="112">
        <v>23</v>
      </c>
      <c r="D3778" s="7">
        <v>954</v>
      </c>
      <c r="E3778" s="112" t="s">
        <v>4716</v>
      </c>
      <c r="F3778" s="7"/>
      <c r="G3778" s="7"/>
      <c r="H3778" s="7">
        <f>IF('Раздел 2.1.2.3'!BI43&gt;=SUM('Раздел 2.1.2.3'!BJ43:BK43),0,1)</f>
        <v>0</v>
      </c>
    </row>
    <row r="3779" spans="1:8" x14ac:dyDescent="0.2">
      <c r="A3779" s="6">
        <f t="shared" si="50"/>
        <v>609562</v>
      </c>
      <c r="B3779" s="6">
        <v>10</v>
      </c>
      <c r="C3779" s="112">
        <v>23</v>
      </c>
      <c r="D3779" s="7">
        <v>955</v>
      </c>
      <c r="E3779" s="112" t="s">
        <v>4717</v>
      </c>
      <c r="F3779" s="7"/>
      <c r="G3779" s="7"/>
      <c r="H3779" s="7">
        <f>IF('Раздел 2.1.2.3'!BI44&gt;=SUM('Раздел 2.1.2.3'!BJ44:BK44),0,1)</f>
        <v>0</v>
      </c>
    </row>
    <row r="3780" spans="1:8" x14ac:dyDescent="0.2">
      <c r="A3780" s="6">
        <f t="shared" si="50"/>
        <v>609562</v>
      </c>
      <c r="B3780" s="6">
        <v>10</v>
      </c>
      <c r="C3780" s="112">
        <v>23</v>
      </c>
      <c r="D3780" s="7">
        <v>956</v>
      </c>
      <c r="E3780" s="112" t="s">
        <v>5522</v>
      </c>
      <c r="F3780" s="7"/>
      <c r="G3780" s="7"/>
      <c r="H3780" s="7">
        <f>IF('Раздел 2.1.2.3'!BI45&gt;=SUM('Раздел 2.1.2.3'!BJ45:BK45),0,1)</f>
        <v>0</v>
      </c>
    </row>
    <row r="3781" spans="1:8" x14ac:dyDescent="0.2">
      <c r="A3781" s="6">
        <f t="shared" si="50"/>
        <v>609562</v>
      </c>
      <c r="B3781" s="6">
        <v>10</v>
      </c>
      <c r="C3781" s="112">
        <v>23</v>
      </c>
      <c r="D3781" s="7">
        <v>957</v>
      </c>
      <c r="E3781" s="112" t="s">
        <v>5523</v>
      </c>
      <c r="F3781" s="7"/>
      <c r="G3781" s="7"/>
      <c r="H3781" s="7">
        <f>IF('Раздел 2.1.2.3'!BI46&gt;=SUM('Раздел 2.1.2.3'!BJ46:BK46),0,1)</f>
        <v>0</v>
      </c>
    </row>
    <row r="3782" spans="1:8" x14ac:dyDescent="0.2">
      <c r="A3782" s="6">
        <f t="shared" si="50"/>
        <v>609562</v>
      </c>
      <c r="B3782" s="6">
        <v>10</v>
      </c>
      <c r="C3782" s="112">
        <v>23</v>
      </c>
      <c r="D3782" s="7">
        <v>958</v>
      </c>
      <c r="E3782" s="112" t="s">
        <v>4720</v>
      </c>
      <c r="F3782" s="7"/>
      <c r="G3782" s="7"/>
      <c r="H3782" s="7">
        <f>IF('Раздел 2.1.2.3'!BI47&gt;=SUM('Раздел 2.1.2.3'!BJ47:BK47),0,1)</f>
        <v>0</v>
      </c>
    </row>
    <row r="3783" spans="1:8" x14ac:dyDescent="0.2">
      <c r="A3783" s="6">
        <f t="shared" si="50"/>
        <v>609562</v>
      </c>
      <c r="B3783" s="6">
        <v>10</v>
      </c>
      <c r="C3783" s="112">
        <v>23</v>
      </c>
      <c r="D3783" s="7">
        <v>959</v>
      </c>
      <c r="E3783" s="112" t="s">
        <v>4721</v>
      </c>
      <c r="F3783" s="7"/>
      <c r="G3783" s="7"/>
      <c r="H3783" s="7">
        <f>IF('Раздел 2.1.2.3'!BI48&gt;=SUM('Раздел 2.1.2.3'!BJ48:BK48),0,1)</f>
        <v>0</v>
      </c>
    </row>
    <row r="3784" spans="1:8" x14ac:dyDescent="0.2">
      <c r="A3784" s="6">
        <f t="shared" si="50"/>
        <v>609562</v>
      </c>
      <c r="B3784" s="6">
        <v>10</v>
      </c>
      <c r="C3784" s="112">
        <v>23</v>
      </c>
      <c r="D3784" s="7">
        <v>960</v>
      </c>
      <c r="E3784" s="112" t="s">
        <v>4722</v>
      </c>
      <c r="F3784" s="7"/>
      <c r="G3784" s="7"/>
      <c r="H3784" s="7">
        <f>IF('Раздел 2.1.2.3'!BI49&gt;=SUM('Раздел 2.1.2.3'!BJ49:BK49),0,1)</f>
        <v>0</v>
      </c>
    </row>
    <row r="3785" spans="1:8" x14ac:dyDescent="0.2">
      <c r="A3785" s="6">
        <f t="shared" si="50"/>
        <v>609562</v>
      </c>
      <c r="B3785" s="6">
        <v>10</v>
      </c>
      <c r="C3785" s="112">
        <v>23</v>
      </c>
      <c r="D3785" s="7">
        <v>961</v>
      </c>
      <c r="E3785" s="112" t="s">
        <v>4723</v>
      </c>
      <c r="F3785" s="7"/>
      <c r="G3785" s="7"/>
      <c r="H3785" s="7">
        <f>IF('Раздел 2.1.2.3'!BI50&gt;=SUM('Раздел 2.1.2.3'!BJ50:BK50),0,1)</f>
        <v>0</v>
      </c>
    </row>
    <row r="3786" spans="1:8" x14ac:dyDescent="0.2">
      <c r="A3786" s="6">
        <f t="shared" si="50"/>
        <v>609562</v>
      </c>
      <c r="B3786" s="6">
        <v>10</v>
      </c>
      <c r="C3786" s="112">
        <v>23</v>
      </c>
      <c r="D3786" s="7">
        <v>962</v>
      </c>
      <c r="E3786" s="112" t="s">
        <v>4724</v>
      </c>
      <c r="F3786" s="7"/>
      <c r="G3786" s="7"/>
      <c r="H3786" s="7">
        <f>IF('Раздел 2.1.2.3'!BI51&gt;=SUM('Раздел 2.1.2.3'!BJ51:BK51),0,1)</f>
        <v>0</v>
      </c>
    </row>
    <row r="3787" spans="1:8" x14ac:dyDescent="0.2">
      <c r="A3787" s="6">
        <f t="shared" si="50"/>
        <v>609562</v>
      </c>
      <c r="B3787" s="6">
        <v>10</v>
      </c>
      <c r="C3787" s="112">
        <v>23</v>
      </c>
      <c r="D3787" s="7">
        <v>963</v>
      </c>
      <c r="E3787" s="112" t="s">
        <v>4725</v>
      </c>
      <c r="F3787" s="7"/>
      <c r="G3787" s="7"/>
      <c r="H3787" s="7">
        <f>IF('Раздел 2.1.2.3'!BI52&gt;=SUM('Раздел 2.1.2.3'!BJ52:BK52),0,1)</f>
        <v>0</v>
      </c>
    </row>
    <row r="3788" spans="1:8" x14ac:dyDescent="0.2">
      <c r="A3788" s="6">
        <f t="shared" si="50"/>
        <v>609562</v>
      </c>
      <c r="B3788" s="109">
        <v>10</v>
      </c>
      <c r="C3788" s="113">
        <v>23</v>
      </c>
      <c r="D3788" s="109">
        <v>964</v>
      </c>
      <c r="E3788" s="113" t="s">
        <v>4726</v>
      </c>
      <c r="F3788" s="109"/>
      <c r="G3788" s="109"/>
      <c r="H3788" s="109">
        <f>IF('Раздел 2.1.2.3'!BI53&gt;=SUM('Раздел 2.1.2.3'!BJ53:BK53),0,1)</f>
        <v>0</v>
      </c>
    </row>
    <row r="3789" spans="1:8" x14ac:dyDescent="0.2">
      <c r="A3789" s="107">
        <f t="shared" si="49"/>
        <v>609562</v>
      </c>
      <c r="B3789" s="107">
        <v>11</v>
      </c>
      <c r="C3789" s="107">
        <v>0</v>
      </c>
      <c r="D3789" s="107">
        <v>0</v>
      </c>
      <c r="E3789" s="107" t="str">
        <f>CONCATENATE("Количество ошибок в разделе 2.1.3.1: ",H3789)</f>
        <v>Количество ошибок в разделе 2.1.3.1: 0</v>
      </c>
      <c r="F3789" s="107"/>
      <c r="G3789" s="107"/>
      <c r="H3789" s="107">
        <f>SUM(H3790:H4017)</f>
        <v>0</v>
      </c>
    </row>
    <row r="3790" spans="1:8" x14ac:dyDescent="0.2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8777</v>
      </c>
      <c r="H3790" s="6">
        <f>IF('Раздел 2.1.3.1'!P29=SUM('Раздел 2.1.3.1'!P21,'Раздел 2.1.3.1'!P23,'Раздел 2.1.3.1'!P25,'Раздел 2.1.3.1'!P27),0,1)</f>
        <v>0</v>
      </c>
    </row>
    <row r="3791" spans="1:8" x14ac:dyDescent="0.2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8778</v>
      </c>
      <c r="H3791" s="6">
        <f>IF('Раздел 2.1.3.1'!Q29=SUM('Раздел 2.1.3.1'!Q21,'Раздел 2.1.3.1'!Q23,'Раздел 2.1.3.1'!Q25,'Раздел 2.1.3.1'!Q27),0,1)</f>
        <v>0</v>
      </c>
    </row>
    <row r="3792" spans="1:8" x14ac:dyDescent="0.2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8779</v>
      </c>
      <c r="H3792" s="6">
        <f>IF('Раздел 2.1.3.1'!R29=SUM('Раздел 2.1.3.1'!R21,'Раздел 2.1.3.1'!R23,'Раздел 2.1.3.1'!R25,'Раздел 2.1.3.1'!R27),0,1)</f>
        <v>0</v>
      </c>
    </row>
    <row r="3793" spans="1:8" x14ac:dyDescent="0.2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8780</v>
      </c>
      <c r="H3793" s="6">
        <f>IF('Раздел 2.1.3.1'!S29=SUM('Раздел 2.1.3.1'!S21,'Раздел 2.1.3.1'!S23,'Раздел 2.1.3.1'!S25,'Раздел 2.1.3.1'!S27),0,1)</f>
        <v>0</v>
      </c>
    </row>
    <row r="3794" spans="1:8" x14ac:dyDescent="0.2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8781</v>
      </c>
      <c r="H3794" s="6">
        <f>IF('Раздел 2.1.3.1'!T29=SUM('Раздел 2.1.3.1'!T21,'Раздел 2.1.3.1'!T23,'Раздел 2.1.3.1'!T25,'Раздел 2.1.3.1'!T27),0,1)</f>
        <v>0</v>
      </c>
    </row>
    <row r="3795" spans="1:8" x14ac:dyDescent="0.2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8782</v>
      </c>
      <c r="H3795" s="6">
        <f>IF('Раздел 2.1.3.1'!U29=SUM('Раздел 2.1.3.1'!U21,'Раздел 2.1.3.1'!U23,'Раздел 2.1.3.1'!U25,'Раздел 2.1.3.1'!U27),0,1)</f>
        <v>0</v>
      </c>
    </row>
    <row r="3796" spans="1:8" x14ac:dyDescent="0.2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8783</v>
      </c>
      <c r="H3796" s="6">
        <f>IF('Раздел 2.1.3.1'!V29=SUM('Раздел 2.1.3.1'!V21,'Раздел 2.1.3.1'!V23,'Раздел 2.1.3.1'!V25,'Раздел 2.1.3.1'!V27),0,1)</f>
        <v>0</v>
      </c>
    </row>
    <row r="3797" spans="1:8" x14ac:dyDescent="0.2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8798</v>
      </c>
      <c r="H3797" s="6">
        <f>IF('Раздел 2.1.3.1'!W29=SUM('Раздел 2.1.3.1'!W21,'Раздел 2.1.3.1'!W23,'Раздел 2.1.3.1'!W25,'Раздел 2.1.3.1'!W27),0,1)</f>
        <v>0</v>
      </c>
    </row>
    <row r="3798" spans="1:8" x14ac:dyDescent="0.2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8799</v>
      </c>
      <c r="H3798" s="6">
        <f>IF('Раздел 2.1.3.1'!X29=SUM('Раздел 2.1.3.1'!X21,'Раздел 2.1.3.1'!X23,'Раздел 2.1.3.1'!X25,'Раздел 2.1.3.1'!X27),0,1)</f>
        <v>0</v>
      </c>
    </row>
    <row r="3799" spans="1:8" x14ac:dyDescent="0.2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8800</v>
      </c>
      <c r="H3799" s="6">
        <f>IF('Раздел 2.1.3.1'!Y29=SUM('Раздел 2.1.3.1'!Y21,'Раздел 2.1.3.1'!Y23,'Раздел 2.1.3.1'!Y25,'Раздел 2.1.3.1'!Y27),0,1)</f>
        <v>0</v>
      </c>
    </row>
    <row r="3800" spans="1:8" x14ac:dyDescent="0.2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8801</v>
      </c>
      <c r="H3800" s="6">
        <f>IF('Раздел 2.1.3.1'!Z29=SUM('Раздел 2.1.3.1'!Z21,'Раздел 2.1.3.1'!Z23,'Раздел 2.1.3.1'!Z25,'Раздел 2.1.3.1'!Z27),0,1)</f>
        <v>0</v>
      </c>
    </row>
    <row r="3801" spans="1:8" x14ac:dyDescent="0.2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8802</v>
      </c>
      <c r="H3801" s="6">
        <f>IF('Раздел 2.1.3.1'!AA29=SUM('Раздел 2.1.3.1'!AA21,'Раздел 2.1.3.1'!AA23,'Раздел 2.1.3.1'!AA25,'Раздел 2.1.3.1'!AA27),0,1)</f>
        <v>0</v>
      </c>
    </row>
    <row r="3802" spans="1:8" x14ac:dyDescent="0.2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8803</v>
      </c>
      <c r="H3802" s="6">
        <f>IF('Раздел 2.1.3.1'!AB29=SUM('Раздел 2.1.3.1'!AB21,'Раздел 2.1.3.1'!AB23,'Раздел 2.1.3.1'!AB25,'Раздел 2.1.3.1'!AB27),0,1)</f>
        <v>0</v>
      </c>
    </row>
    <row r="3803" spans="1:8" x14ac:dyDescent="0.2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8804</v>
      </c>
      <c r="H3803" s="6">
        <f>IF('Раздел 2.1.3.1'!AC29=SUM('Раздел 2.1.3.1'!AC21,'Раздел 2.1.3.1'!AC23,'Раздел 2.1.3.1'!AC25,'Раздел 2.1.3.1'!AC27),0,1)</f>
        <v>0</v>
      </c>
    </row>
    <row r="3804" spans="1:8" x14ac:dyDescent="0.2">
      <c r="A3804" s="6">
        <f t="shared" si="49"/>
        <v>609562</v>
      </c>
      <c r="B3804" s="6">
        <v>11</v>
      </c>
      <c r="C3804" s="109">
        <v>1</v>
      </c>
      <c r="D3804" s="109">
        <v>15</v>
      </c>
      <c r="E3804" s="109" t="s">
        <v>8805</v>
      </c>
      <c r="F3804" s="109"/>
      <c r="G3804" s="109"/>
      <c r="H3804" s="109">
        <f>IF('Раздел 2.1.3.1'!AD29=SUM('Раздел 2.1.3.1'!AD21,'Раздел 2.1.3.1'!AD23,'Раздел 2.1.3.1'!AD25,'Раздел 2.1.3.1'!AD27),0,1)</f>
        <v>0</v>
      </c>
    </row>
    <row r="3805" spans="1:8" x14ac:dyDescent="0.2">
      <c r="A3805" s="6">
        <f t="shared" si="49"/>
        <v>609562</v>
      </c>
      <c r="B3805" s="6">
        <v>11</v>
      </c>
      <c r="C3805" s="112">
        <v>2</v>
      </c>
      <c r="D3805" s="6">
        <v>16</v>
      </c>
      <c r="E3805" s="6" t="s">
        <v>8784</v>
      </c>
      <c r="H3805" s="6">
        <f>IF('Раздел 2.1.3.1'!P30=SUM('Раздел 2.1.3.1'!P22,'Раздел 2.1.3.1'!P24,'Раздел 2.1.3.1'!P26,'Раздел 2.1.3.1'!P28),0,1)</f>
        <v>0</v>
      </c>
    </row>
    <row r="3806" spans="1:8" x14ac:dyDescent="0.2">
      <c r="A3806" s="6">
        <f t="shared" si="49"/>
        <v>609562</v>
      </c>
      <c r="B3806" s="6">
        <v>11</v>
      </c>
      <c r="C3806" s="112">
        <v>2</v>
      </c>
      <c r="D3806" s="6">
        <v>17</v>
      </c>
      <c r="E3806" s="6" t="s">
        <v>8785</v>
      </c>
      <c r="H3806" s="6">
        <f>IF('Раздел 2.1.3.1'!Q30=SUM('Раздел 2.1.3.1'!Q22,'Раздел 2.1.3.1'!Q24,'Раздел 2.1.3.1'!Q26,'Раздел 2.1.3.1'!Q28),0,1)</f>
        <v>0</v>
      </c>
    </row>
    <row r="3807" spans="1:8" x14ac:dyDescent="0.2">
      <c r="A3807" s="6">
        <f t="shared" si="49"/>
        <v>609562</v>
      </c>
      <c r="B3807" s="6">
        <v>11</v>
      </c>
      <c r="C3807" s="112">
        <v>2</v>
      </c>
      <c r="D3807" s="6">
        <v>18</v>
      </c>
      <c r="E3807" s="6" t="s">
        <v>8786</v>
      </c>
      <c r="H3807" s="6">
        <f>IF('Раздел 2.1.3.1'!R30=SUM('Раздел 2.1.3.1'!R22,'Раздел 2.1.3.1'!R24,'Раздел 2.1.3.1'!R26,'Раздел 2.1.3.1'!R28),0,1)</f>
        <v>0</v>
      </c>
    </row>
    <row r="3808" spans="1:8" x14ac:dyDescent="0.2">
      <c r="A3808" s="6">
        <f t="shared" si="49"/>
        <v>609562</v>
      </c>
      <c r="B3808" s="6">
        <v>11</v>
      </c>
      <c r="C3808" s="112">
        <v>2</v>
      </c>
      <c r="D3808" s="6">
        <v>19</v>
      </c>
      <c r="E3808" s="6" t="s">
        <v>8787</v>
      </c>
      <c r="H3808" s="6">
        <f>IF('Раздел 2.1.3.1'!S30=SUM('Раздел 2.1.3.1'!S22,'Раздел 2.1.3.1'!S24,'Раздел 2.1.3.1'!S26,'Раздел 2.1.3.1'!S28),0,1)</f>
        <v>0</v>
      </c>
    </row>
    <row r="3809" spans="1:8" x14ac:dyDescent="0.2">
      <c r="A3809" s="6">
        <f t="shared" si="49"/>
        <v>609562</v>
      </c>
      <c r="B3809" s="6">
        <v>11</v>
      </c>
      <c r="C3809" s="112">
        <v>2</v>
      </c>
      <c r="D3809" s="6">
        <v>20</v>
      </c>
      <c r="E3809" s="6" t="s">
        <v>8788</v>
      </c>
      <c r="H3809" s="6">
        <f>IF('Раздел 2.1.3.1'!T30=SUM('Раздел 2.1.3.1'!T22,'Раздел 2.1.3.1'!T24,'Раздел 2.1.3.1'!T26,'Раздел 2.1.3.1'!T28),0,1)</f>
        <v>0</v>
      </c>
    </row>
    <row r="3810" spans="1:8" x14ac:dyDescent="0.2">
      <c r="A3810" s="6">
        <f t="shared" si="49"/>
        <v>609562</v>
      </c>
      <c r="B3810" s="6">
        <v>11</v>
      </c>
      <c r="C3810" s="112">
        <v>2</v>
      </c>
      <c r="D3810" s="6">
        <v>21</v>
      </c>
      <c r="E3810" s="6" t="s">
        <v>8789</v>
      </c>
      <c r="H3810" s="6">
        <f>IF('Раздел 2.1.3.1'!U30=SUM('Раздел 2.1.3.1'!U22,'Раздел 2.1.3.1'!U24,'Раздел 2.1.3.1'!U26,'Раздел 2.1.3.1'!U28),0,1)</f>
        <v>0</v>
      </c>
    </row>
    <row r="3811" spans="1:8" x14ac:dyDescent="0.2">
      <c r="A3811" s="6">
        <f t="shared" si="49"/>
        <v>609562</v>
      </c>
      <c r="B3811" s="6">
        <v>11</v>
      </c>
      <c r="C3811" s="112">
        <v>2</v>
      </c>
      <c r="D3811" s="6">
        <v>22</v>
      </c>
      <c r="E3811" s="6" t="s">
        <v>8790</v>
      </c>
      <c r="H3811" s="6">
        <f>IF('Раздел 2.1.3.1'!V30=SUM('Раздел 2.1.3.1'!V22,'Раздел 2.1.3.1'!V24,'Раздел 2.1.3.1'!V26,'Раздел 2.1.3.1'!V28),0,1)</f>
        <v>0</v>
      </c>
    </row>
    <row r="3812" spans="1:8" x14ac:dyDescent="0.2">
      <c r="A3812" s="6">
        <f t="shared" si="49"/>
        <v>609562</v>
      </c>
      <c r="B3812" s="6">
        <v>11</v>
      </c>
      <c r="C3812" s="112">
        <v>2</v>
      </c>
      <c r="D3812" s="6">
        <v>23</v>
      </c>
      <c r="E3812" s="6" t="s">
        <v>8806</v>
      </c>
      <c r="H3812" s="6">
        <f>IF('Раздел 2.1.3.1'!W30=SUM('Раздел 2.1.3.1'!W22,'Раздел 2.1.3.1'!W24,'Раздел 2.1.3.1'!W26,'Раздел 2.1.3.1'!W28),0,1)</f>
        <v>0</v>
      </c>
    </row>
    <row r="3813" spans="1:8" x14ac:dyDescent="0.2">
      <c r="A3813" s="6">
        <f t="shared" si="49"/>
        <v>609562</v>
      </c>
      <c r="B3813" s="6">
        <v>11</v>
      </c>
      <c r="C3813" s="112">
        <v>2</v>
      </c>
      <c r="D3813" s="6">
        <v>24</v>
      </c>
      <c r="E3813" s="6" t="s">
        <v>8807</v>
      </c>
      <c r="H3813" s="6">
        <f>IF('Раздел 2.1.3.1'!X30=SUM('Раздел 2.1.3.1'!X22,'Раздел 2.1.3.1'!X24,'Раздел 2.1.3.1'!X26,'Раздел 2.1.3.1'!X28),0,1)</f>
        <v>0</v>
      </c>
    </row>
    <row r="3814" spans="1:8" x14ac:dyDescent="0.2">
      <c r="A3814" s="6">
        <f t="shared" si="49"/>
        <v>609562</v>
      </c>
      <c r="B3814" s="6">
        <v>11</v>
      </c>
      <c r="C3814" s="112">
        <v>2</v>
      </c>
      <c r="D3814" s="6">
        <v>25</v>
      </c>
      <c r="E3814" s="6" t="s">
        <v>8808</v>
      </c>
      <c r="H3814" s="6">
        <f>IF('Раздел 2.1.3.1'!Y30=SUM('Раздел 2.1.3.1'!Y22,'Раздел 2.1.3.1'!Y24,'Раздел 2.1.3.1'!Y26,'Раздел 2.1.3.1'!Y28),0,1)</f>
        <v>0</v>
      </c>
    </row>
    <row r="3815" spans="1:8" x14ac:dyDescent="0.2">
      <c r="A3815" s="6">
        <f t="shared" si="49"/>
        <v>609562</v>
      </c>
      <c r="B3815" s="6">
        <v>11</v>
      </c>
      <c r="C3815" s="112">
        <v>2</v>
      </c>
      <c r="D3815" s="6">
        <v>26</v>
      </c>
      <c r="E3815" s="6" t="s">
        <v>8809</v>
      </c>
      <c r="H3815" s="6">
        <f>IF('Раздел 2.1.3.1'!Z30=SUM('Раздел 2.1.3.1'!Z22,'Раздел 2.1.3.1'!Z24,'Раздел 2.1.3.1'!Z26,'Раздел 2.1.3.1'!Z28),0,1)</f>
        <v>0</v>
      </c>
    </row>
    <row r="3816" spans="1:8" x14ac:dyDescent="0.2">
      <c r="A3816" s="6">
        <f t="shared" si="49"/>
        <v>609562</v>
      </c>
      <c r="B3816" s="6">
        <v>11</v>
      </c>
      <c r="C3816" s="112">
        <v>2</v>
      </c>
      <c r="D3816" s="6">
        <v>27</v>
      </c>
      <c r="E3816" s="6" t="s">
        <v>8810</v>
      </c>
      <c r="H3816" s="6">
        <f>IF('Раздел 2.1.3.1'!AA30=SUM('Раздел 2.1.3.1'!AA22,'Раздел 2.1.3.1'!AA24,'Раздел 2.1.3.1'!AA26,'Раздел 2.1.3.1'!AA28),0,1)</f>
        <v>0</v>
      </c>
    </row>
    <row r="3817" spans="1:8" x14ac:dyDescent="0.2">
      <c r="A3817" s="6">
        <f t="shared" si="49"/>
        <v>609562</v>
      </c>
      <c r="B3817" s="6">
        <v>11</v>
      </c>
      <c r="C3817" s="112">
        <v>2</v>
      </c>
      <c r="D3817" s="6">
        <v>28</v>
      </c>
      <c r="E3817" s="6" t="s">
        <v>8811</v>
      </c>
      <c r="H3817" s="6">
        <f>IF('Раздел 2.1.3.1'!AB30=SUM('Раздел 2.1.3.1'!AB22,'Раздел 2.1.3.1'!AB24,'Раздел 2.1.3.1'!AB26,'Раздел 2.1.3.1'!AB28),0,1)</f>
        <v>0</v>
      </c>
    </row>
    <row r="3818" spans="1:8" x14ac:dyDescent="0.2">
      <c r="A3818" s="6">
        <f t="shared" si="49"/>
        <v>609562</v>
      </c>
      <c r="B3818" s="6">
        <v>11</v>
      </c>
      <c r="C3818" s="112">
        <v>2</v>
      </c>
      <c r="D3818" s="6">
        <v>29</v>
      </c>
      <c r="E3818" s="6" t="s">
        <v>8812</v>
      </c>
      <c r="H3818" s="6">
        <f>IF('Раздел 2.1.3.1'!AC30=SUM('Раздел 2.1.3.1'!AC22,'Раздел 2.1.3.1'!AC24,'Раздел 2.1.3.1'!AC26,'Раздел 2.1.3.1'!AC28),0,1)</f>
        <v>0</v>
      </c>
    </row>
    <row r="3819" spans="1:8" x14ac:dyDescent="0.2">
      <c r="A3819" s="6">
        <f t="shared" si="49"/>
        <v>609562</v>
      </c>
      <c r="B3819" s="6">
        <v>11</v>
      </c>
      <c r="C3819" s="113">
        <v>2</v>
      </c>
      <c r="D3819" s="109">
        <v>30</v>
      </c>
      <c r="E3819" s="109" t="s">
        <v>7992</v>
      </c>
      <c r="F3819" s="109"/>
      <c r="G3819" s="109"/>
      <c r="H3819" s="109">
        <f>IF('Раздел 2.1.3.1'!AD30=SUM('Раздел 2.1.3.1'!AD22,'Раздел 2.1.3.1'!AD24,'Раздел 2.1.3.1'!AD26,'Раздел 2.1.3.1'!AD28),0,1)</f>
        <v>0</v>
      </c>
    </row>
    <row r="3820" spans="1:8" x14ac:dyDescent="0.2">
      <c r="A3820" s="6">
        <f t="shared" si="49"/>
        <v>609562</v>
      </c>
      <c r="B3820" s="6">
        <v>11</v>
      </c>
      <c r="C3820" s="112">
        <v>3</v>
      </c>
      <c r="D3820" s="6">
        <v>31</v>
      </c>
      <c r="E3820" s="6" t="s">
        <v>8791</v>
      </c>
      <c r="H3820" s="6">
        <f>IF('Раздел 2.1.3.1'!P30&gt;='Раздел 2.1.3.1'!P31,0,1)</f>
        <v>0</v>
      </c>
    </row>
    <row r="3821" spans="1:8" x14ac:dyDescent="0.2">
      <c r="A3821" s="6">
        <f t="shared" si="49"/>
        <v>609562</v>
      </c>
      <c r="B3821" s="6">
        <v>11</v>
      </c>
      <c r="C3821" s="112">
        <v>3</v>
      </c>
      <c r="D3821" s="6">
        <v>32</v>
      </c>
      <c r="E3821" s="6" t="s">
        <v>8792</v>
      </c>
      <c r="H3821" s="6">
        <f>IF('Раздел 2.1.3.1'!Q30&gt;='Раздел 2.1.3.1'!Q31,0,1)</f>
        <v>0</v>
      </c>
    </row>
    <row r="3822" spans="1:8" x14ac:dyDescent="0.2">
      <c r="A3822" s="6">
        <f t="shared" si="49"/>
        <v>609562</v>
      </c>
      <c r="B3822" s="6">
        <v>11</v>
      </c>
      <c r="C3822" s="112">
        <v>3</v>
      </c>
      <c r="D3822" s="6">
        <v>33</v>
      </c>
      <c r="E3822" s="6" t="s">
        <v>8793</v>
      </c>
      <c r="H3822" s="6">
        <f>IF('Раздел 2.1.3.1'!R30&gt;='Раздел 2.1.3.1'!R31,0,1)</f>
        <v>0</v>
      </c>
    </row>
    <row r="3823" spans="1:8" x14ac:dyDescent="0.2">
      <c r="A3823" s="6">
        <f t="shared" si="49"/>
        <v>609562</v>
      </c>
      <c r="B3823" s="6">
        <v>11</v>
      </c>
      <c r="C3823" s="112">
        <v>3</v>
      </c>
      <c r="D3823" s="6">
        <v>34</v>
      </c>
      <c r="E3823" s="6" t="s">
        <v>8794</v>
      </c>
      <c r="H3823" s="6">
        <f>IF('Раздел 2.1.3.1'!S30&gt;='Раздел 2.1.3.1'!S31,0,1)</f>
        <v>0</v>
      </c>
    </row>
    <row r="3824" spans="1:8" x14ac:dyDescent="0.2">
      <c r="A3824" s="6">
        <f t="shared" si="49"/>
        <v>609562</v>
      </c>
      <c r="B3824" s="6">
        <v>11</v>
      </c>
      <c r="C3824" s="112">
        <v>3</v>
      </c>
      <c r="D3824" s="6">
        <v>35</v>
      </c>
      <c r="E3824" s="6" t="s">
        <v>8795</v>
      </c>
      <c r="H3824" s="6">
        <f>IF('Раздел 2.1.3.1'!T30&gt;='Раздел 2.1.3.1'!T31,0,1)</f>
        <v>0</v>
      </c>
    </row>
    <row r="3825" spans="1:8" x14ac:dyDescent="0.2">
      <c r="A3825" s="6">
        <f t="shared" si="49"/>
        <v>609562</v>
      </c>
      <c r="B3825" s="6">
        <v>11</v>
      </c>
      <c r="C3825" s="112">
        <v>3</v>
      </c>
      <c r="D3825" s="6">
        <v>36</v>
      </c>
      <c r="E3825" s="6" t="s">
        <v>8796</v>
      </c>
      <c r="H3825" s="6">
        <f>IF('Раздел 2.1.3.1'!U30&gt;='Раздел 2.1.3.1'!U31,0,1)</f>
        <v>0</v>
      </c>
    </row>
    <row r="3826" spans="1:8" x14ac:dyDescent="0.2">
      <c r="A3826" s="6">
        <f t="shared" si="49"/>
        <v>609562</v>
      </c>
      <c r="B3826" s="6">
        <v>11</v>
      </c>
      <c r="C3826" s="112">
        <v>3</v>
      </c>
      <c r="D3826" s="6">
        <v>37</v>
      </c>
      <c r="E3826" s="6" t="s">
        <v>8797</v>
      </c>
      <c r="H3826" s="6">
        <f>IF('Раздел 2.1.3.1'!V30&gt;='Раздел 2.1.3.1'!V31,0,1)</f>
        <v>0</v>
      </c>
    </row>
    <row r="3827" spans="1:8" x14ac:dyDescent="0.2">
      <c r="A3827" s="6">
        <f t="shared" si="49"/>
        <v>609562</v>
      </c>
      <c r="B3827" s="6">
        <v>11</v>
      </c>
      <c r="C3827" s="112">
        <v>3</v>
      </c>
      <c r="D3827" s="6">
        <v>38</v>
      </c>
      <c r="E3827" s="6" t="s">
        <v>7993</v>
      </c>
      <c r="H3827" s="6">
        <f>IF('Раздел 2.1.3.1'!W30&gt;='Раздел 2.1.3.1'!W31,0,1)</f>
        <v>0</v>
      </c>
    </row>
    <row r="3828" spans="1:8" x14ac:dyDescent="0.2">
      <c r="A3828" s="6">
        <f t="shared" si="49"/>
        <v>609562</v>
      </c>
      <c r="B3828" s="6">
        <v>11</v>
      </c>
      <c r="C3828" s="112">
        <v>3</v>
      </c>
      <c r="D3828" s="6">
        <v>39</v>
      </c>
      <c r="E3828" s="6" t="s">
        <v>7994</v>
      </c>
      <c r="H3828" s="6">
        <f>IF('Раздел 2.1.3.1'!X30&gt;='Раздел 2.1.3.1'!X31,0,1)</f>
        <v>0</v>
      </c>
    </row>
    <row r="3829" spans="1:8" x14ac:dyDescent="0.2">
      <c r="A3829" s="6">
        <f t="shared" si="49"/>
        <v>609562</v>
      </c>
      <c r="B3829" s="6">
        <v>11</v>
      </c>
      <c r="C3829" s="112">
        <v>3</v>
      </c>
      <c r="D3829" s="6">
        <v>40</v>
      </c>
      <c r="E3829" s="6" t="s">
        <v>7995</v>
      </c>
      <c r="H3829" s="6">
        <f>IF('Раздел 2.1.3.1'!Y30&gt;='Раздел 2.1.3.1'!Y31,0,1)</f>
        <v>0</v>
      </c>
    </row>
    <row r="3830" spans="1:8" x14ac:dyDescent="0.2">
      <c r="A3830" s="6">
        <f t="shared" si="49"/>
        <v>609562</v>
      </c>
      <c r="B3830" s="6">
        <v>11</v>
      </c>
      <c r="C3830" s="112">
        <v>3</v>
      </c>
      <c r="D3830" s="6">
        <v>41</v>
      </c>
      <c r="E3830" s="6" t="s">
        <v>7996</v>
      </c>
      <c r="H3830" s="6">
        <f>IF('Раздел 2.1.3.1'!Z30&gt;='Раздел 2.1.3.1'!Z31,0,1)</f>
        <v>0</v>
      </c>
    </row>
    <row r="3831" spans="1:8" x14ac:dyDescent="0.2">
      <c r="A3831" s="6">
        <f t="shared" si="49"/>
        <v>609562</v>
      </c>
      <c r="B3831" s="6">
        <v>11</v>
      </c>
      <c r="C3831" s="112">
        <v>3</v>
      </c>
      <c r="D3831" s="6">
        <v>42</v>
      </c>
      <c r="E3831" s="6" t="s">
        <v>7997</v>
      </c>
      <c r="H3831" s="6">
        <f>IF('Раздел 2.1.3.1'!AA30&gt;='Раздел 2.1.3.1'!AA31,0,1)</f>
        <v>0</v>
      </c>
    </row>
    <row r="3832" spans="1:8" x14ac:dyDescent="0.2">
      <c r="A3832" s="6">
        <f t="shared" si="49"/>
        <v>609562</v>
      </c>
      <c r="B3832" s="6">
        <v>11</v>
      </c>
      <c r="C3832" s="112">
        <v>3</v>
      </c>
      <c r="D3832" s="6">
        <v>43</v>
      </c>
      <c r="E3832" s="6" t="s">
        <v>7979</v>
      </c>
      <c r="H3832" s="6">
        <f>IF('Раздел 2.1.3.1'!AB30&gt;='Раздел 2.1.3.1'!AB31,0,1)</f>
        <v>0</v>
      </c>
    </row>
    <row r="3833" spans="1:8" x14ac:dyDescent="0.2">
      <c r="A3833" s="6">
        <f t="shared" si="49"/>
        <v>609562</v>
      </c>
      <c r="B3833" s="6">
        <v>11</v>
      </c>
      <c r="C3833" s="112">
        <v>3</v>
      </c>
      <c r="D3833" s="6">
        <v>44</v>
      </c>
      <c r="E3833" s="6" t="s">
        <v>7980</v>
      </c>
      <c r="H3833" s="6">
        <f>IF('Раздел 2.1.3.1'!AC30&gt;='Раздел 2.1.3.1'!AC31,0,1)</f>
        <v>0</v>
      </c>
    </row>
    <row r="3834" spans="1:8" x14ac:dyDescent="0.2">
      <c r="A3834" s="6">
        <f t="shared" si="49"/>
        <v>609562</v>
      </c>
      <c r="B3834" s="6">
        <v>11</v>
      </c>
      <c r="C3834" s="113">
        <v>3</v>
      </c>
      <c r="D3834" s="109">
        <v>45</v>
      </c>
      <c r="E3834" s="109" t="s">
        <v>7981</v>
      </c>
      <c r="F3834" s="109"/>
      <c r="G3834" s="109"/>
      <c r="H3834" s="109">
        <f>IF('Раздел 2.1.3.1'!AD30&gt;='Раздел 2.1.3.1'!AD31,0,1)</f>
        <v>0</v>
      </c>
    </row>
    <row r="3835" spans="1:8" x14ac:dyDescent="0.2">
      <c r="A3835" s="6">
        <f t="shared" si="49"/>
        <v>609562</v>
      </c>
      <c r="B3835" s="6">
        <v>11</v>
      </c>
      <c r="C3835" s="114">
        <v>4</v>
      </c>
      <c r="D3835" s="115">
        <v>46</v>
      </c>
      <c r="E3835" s="115" t="s">
        <v>7982</v>
      </c>
      <c r="F3835" s="115"/>
      <c r="G3835" s="115"/>
      <c r="H3835" s="115">
        <f>IF('Раздел 2.1.3.1'!P30&gt;='Раздел 2.1.3.1'!P32,0,1)</f>
        <v>0</v>
      </c>
    </row>
    <row r="3836" spans="1:8" x14ac:dyDescent="0.2">
      <c r="A3836" s="6">
        <f t="shared" si="49"/>
        <v>609562</v>
      </c>
      <c r="B3836" s="6">
        <v>11</v>
      </c>
      <c r="C3836" s="112">
        <v>4</v>
      </c>
      <c r="D3836" s="7">
        <v>47</v>
      </c>
      <c r="E3836" s="7" t="s">
        <v>7983</v>
      </c>
      <c r="F3836" s="7"/>
      <c r="G3836" s="7"/>
      <c r="H3836" s="7">
        <f>IF('Раздел 2.1.3.1'!Q30&gt;='Раздел 2.1.3.1'!Q32,0,1)</f>
        <v>0</v>
      </c>
    </row>
    <row r="3837" spans="1:8" x14ac:dyDescent="0.2">
      <c r="A3837" s="6">
        <f t="shared" si="49"/>
        <v>609562</v>
      </c>
      <c r="B3837" s="6">
        <v>11</v>
      </c>
      <c r="C3837" s="112">
        <v>4</v>
      </c>
      <c r="D3837" s="7">
        <v>48</v>
      </c>
      <c r="E3837" s="7" t="s">
        <v>7984</v>
      </c>
      <c r="F3837" s="7"/>
      <c r="G3837" s="7"/>
      <c r="H3837" s="7">
        <f>IF('Раздел 2.1.3.1'!R30&gt;='Раздел 2.1.3.1'!R32,0,1)</f>
        <v>0</v>
      </c>
    </row>
    <row r="3838" spans="1:8" x14ac:dyDescent="0.2">
      <c r="A3838" s="6">
        <f t="shared" si="49"/>
        <v>609562</v>
      </c>
      <c r="B3838" s="6">
        <v>11</v>
      </c>
      <c r="C3838" s="112">
        <v>4</v>
      </c>
      <c r="D3838" s="7">
        <v>49</v>
      </c>
      <c r="E3838" s="7" t="s">
        <v>7985</v>
      </c>
      <c r="F3838" s="7"/>
      <c r="G3838" s="7"/>
      <c r="H3838" s="7">
        <f>IF('Раздел 2.1.3.1'!S30&gt;='Раздел 2.1.3.1'!S32,0,1)</f>
        <v>0</v>
      </c>
    </row>
    <row r="3839" spans="1:8" x14ac:dyDescent="0.2">
      <c r="A3839" s="6">
        <f t="shared" si="49"/>
        <v>609562</v>
      </c>
      <c r="B3839" s="6">
        <v>11</v>
      </c>
      <c r="C3839" s="112">
        <v>4</v>
      </c>
      <c r="D3839" s="7">
        <v>50</v>
      </c>
      <c r="E3839" s="7" t="s">
        <v>7986</v>
      </c>
      <c r="F3839" s="7"/>
      <c r="G3839" s="7"/>
      <c r="H3839" s="7">
        <f>IF('Раздел 2.1.3.1'!T30&gt;='Раздел 2.1.3.1'!T32,0,1)</f>
        <v>0</v>
      </c>
    </row>
    <row r="3840" spans="1:8" x14ac:dyDescent="0.2">
      <c r="A3840" s="6">
        <f t="shared" si="49"/>
        <v>609562</v>
      </c>
      <c r="B3840" s="6">
        <v>11</v>
      </c>
      <c r="C3840" s="112">
        <v>4</v>
      </c>
      <c r="D3840" s="7">
        <v>51</v>
      </c>
      <c r="E3840" s="7" t="s">
        <v>7875</v>
      </c>
      <c r="F3840" s="7"/>
      <c r="G3840" s="7"/>
      <c r="H3840" s="7">
        <f>IF('Раздел 2.1.3.1'!U30&gt;='Раздел 2.1.3.1'!U32,0,1)</f>
        <v>0</v>
      </c>
    </row>
    <row r="3841" spans="1:8" x14ac:dyDescent="0.2">
      <c r="A3841" s="6">
        <f t="shared" si="49"/>
        <v>609562</v>
      </c>
      <c r="B3841" s="6">
        <v>11</v>
      </c>
      <c r="C3841" s="112">
        <v>4</v>
      </c>
      <c r="D3841" s="7">
        <v>52</v>
      </c>
      <c r="E3841" s="7" t="s">
        <v>8708</v>
      </c>
      <c r="F3841" s="7"/>
      <c r="G3841" s="7"/>
      <c r="H3841" s="7">
        <f>IF('Раздел 2.1.3.1'!V30&gt;='Раздел 2.1.3.1'!V32,0,1)</f>
        <v>0</v>
      </c>
    </row>
    <row r="3842" spans="1:8" x14ac:dyDescent="0.2">
      <c r="A3842" s="6">
        <f t="shared" si="49"/>
        <v>609562</v>
      </c>
      <c r="B3842" s="6">
        <v>11</v>
      </c>
      <c r="C3842" s="112">
        <v>4</v>
      </c>
      <c r="D3842" s="7">
        <v>53</v>
      </c>
      <c r="E3842" s="7" t="s">
        <v>8709</v>
      </c>
      <c r="F3842" s="7"/>
      <c r="G3842" s="7"/>
      <c r="H3842" s="7">
        <f>IF('Раздел 2.1.3.1'!W30&gt;='Раздел 2.1.3.1'!W32,0,1)</f>
        <v>0</v>
      </c>
    </row>
    <row r="3843" spans="1:8" x14ac:dyDescent="0.2">
      <c r="A3843" s="6">
        <f t="shared" si="49"/>
        <v>609562</v>
      </c>
      <c r="B3843" s="6">
        <v>11</v>
      </c>
      <c r="C3843" s="112">
        <v>4</v>
      </c>
      <c r="D3843" s="7">
        <v>54</v>
      </c>
      <c r="E3843" s="7" t="s">
        <v>8710</v>
      </c>
      <c r="F3843" s="7"/>
      <c r="G3843" s="7"/>
      <c r="H3843" s="7">
        <f>IF('Раздел 2.1.3.1'!X30&gt;='Раздел 2.1.3.1'!X32,0,1)</f>
        <v>0</v>
      </c>
    </row>
    <row r="3844" spans="1:8" x14ac:dyDescent="0.2">
      <c r="A3844" s="6">
        <f t="shared" si="49"/>
        <v>609562</v>
      </c>
      <c r="B3844" s="6">
        <v>11</v>
      </c>
      <c r="C3844" s="112">
        <v>4</v>
      </c>
      <c r="D3844" s="7">
        <v>55</v>
      </c>
      <c r="E3844" s="7" t="s">
        <v>8711</v>
      </c>
      <c r="F3844" s="7"/>
      <c r="G3844" s="7"/>
      <c r="H3844" s="7">
        <f>IF('Раздел 2.1.3.1'!Y30&gt;='Раздел 2.1.3.1'!Y32,0,1)</f>
        <v>0</v>
      </c>
    </row>
    <row r="3845" spans="1:8" x14ac:dyDescent="0.2">
      <c r="A3845" s="6">
        <f t="shared" si="49"/>
        <v>609562</v>
      </c>
      <c r="B3845" s="6">
        <v>11</v>
      </c>
      <c r="C3845" s="112">
        <v>4</v>
      </c>
      <c r="D3845" s="7">
        <v>56</v>
      </c>
      <c r="E3845" s="7" t="s">
        <v>8712</v>
      </c>
      <c r="F3845" s="7"/>
      <c r="G3845" s="7"/>
      <c r="H3845" s="7">
        <f>IF('Раздел 2.1.3.1'!Z30&gt;='Раздел 2.1.3.1'!Z32,0,1)</f>
        <v>0</v>
      </c>
    </row>
    <row r="3846" spans="1:8" x14ac:dyDescent="0.2">
      <c r="A3846" s="6">
        <f t="shared" si="49"/>
        <v>609562</v>
      </c>
      <c r="B3846" s="6">
        <v>11</v>
      </c>
      <c r="C3846" s="112">
        <v>4</v>
      </c>
      <c r="D3846" s="7">
        <v>57</v>
      </c>
      <c r="E3846" s="7" t="s">
        <v>8713</v>
      </c>
      <c r="F3846" s="7"/>
      <c r="G3846" s="7"/>
      <c r="H3846" s="7">
        <f>IF('Раздел 2.1.3.1'!AA30&gt;='Раздел 2.1.3.1'!AA32,0,1)</f>
        <v>0</v>
      </c>
    </row>
    <row r="3847" spans="1:8" x14ac:dyDescent="0.2">
      <c r="A3847" s="6">
        <f t="shared" si="49"/>
        <v>609562</v>
      </c>
      <c r="B3847" s="6">
        <v>11</v>
      </c>
      <c r="C3847" s="112">
        <v>4</v>
      </c>
      <c r="D3847" s="7">
        <v>58</v>
      </c>
      <c r="E3847" s="7" t="s">
        <v>8714</v>
      </c>
      <c r="F3847" s="7"/>
      <c r="G3847" s="7"/>
      <c r="H3847" s="7">
        <f>IF('Раздел 2.1.3.1'!AB30&gt;='Раздел 2.1.3.1'!AB32,0,1)</f>
        <v>0</v>
      </c>
    </row>
    <row r="3848" spans="1:8" x14ac:dyDescent="0.2">
      <c r="A3848" s="6">
        <f t="shared" ref="A3848:A3911" si="51">P_3</f>
        <v>609562</v>
      </c>
      <c r="B3848" s="6">
        <v>11</v>
      </c>
      <c r="C3848" s="112">
        <v>4</v>
      </c>
      <c r="D3848" s="7">
        <v>59</v>
      </c>
      <c r="E3848" s="7" t="s">
        <v>8715</v>
      </c>
      <c r="F3848" s="7"/>
      <c r="G3848" s="7"/>
      <c r="H3848" s="7">
        <f>IF('Раздел 2.1.3.1'!AC30&gt;='Раздел 2.1.3.1'!AC32,0,1)</f>
        <v>0</v>
      </c>
    </row>
    <row r="3849" spans="1:8" x14ac:dyDescent="0.2">
      <c r="A3849" s="6">
        <f t="shared" si="51"/>
        <v>609562</v>
      </c>
      <c r="B3849" s="6">
        <v>11</v>
      </c>
      <c r="C3849" s="113">
        <v>4</v>
      </c>
      <c r="D3849" s="109">
        <v>60</v>
      </c>
      <c r="E3849" s="109" t="s">
        <v>8716</v>
      </c>
      <c r="F3849" s="109"/>
      <c r="G3849" s="109"/>
      <c r="H3849" s="109">
        <f>IF('Раздел 2.1.3.1'!AD30&gt;='Раздел 2.1.3.1'!AD32,0,1)</f>
        <v>0</v>
      </c>
    </row>
    <row r="3850" spans="1:8" x14ac:dyDescent="0.2">
      <c r="A3850" s="6">
        <f t="shared" si="51"/>
        <v>609562</v>
      </c>
      <c r="B3850" s="6">
        <v>11</v>
      </c>
      <c r="C3850" s="114">
        <v>5</v>
      </c>
      <c r="D3850" s="115">
        <v>61</v>
      </c>
      <c r="E3850" s="115" t="s">
        <v>8717</v>
      </c>
      <c r="F3850" s="115"/>
      <c r="G3850" s="115"/>
      <c r="H3850" s="6">
        <f>IF('Раздел 2.1.3.1'!P30&gt;='Раздел 2.1.3.1'!P33,0,1)</f>
        <v>0</v>
      </c>
    </row>
    <row r="3851" spans="1:8" x14ac:dyDescent="0.2">
      <c r="A3851" s="6">
        <f t="shared" si="51"/>
        <v>609562</v>
      </c>
      <c r="B3851" s="6">
        <v>11</v>
      </c>
      <c r="C3851" s="112">
        <v>5</v>
      </c>
      <c r="D3851" s="7">
        <v>62</v>
      </c>
      <c r="E3851" s="7" t="s">
        <v>7151</v>
      </c>
      <c r="F3851" s="7"/>
      <c r="G3851" s="7"/>
      <c r="H3851" s="6">
        <f>IF('Раздел 2.1.3.1'!Q30&gt;='Раздел 2.1.3.1'!Q33,0,1)</f>
        <v>0</v>
      </c>
    </row>
    <row r="3852" spans="1:8" x14ac:dyDescent="0.2">
      <c r="A3852" s="6">
        <f t="shared" si="51"/>
        <v>609562</v>
      </c>
      <c r="B3852" s="6">
        <v>11</v>
      </c>
      <c r="C3852" s="112">
        <v>5</v>
      </c>
      <c r="D3852" s="7">
        <v>63</v>
      </c>
      <c r="E3852" s="7" t="s">
        <v>7152</v>
      </c>
      <c r="F3852" s="7"/>
      <c r="G3852" s="7"/>
      <c r="H3852" s="6">
        <f>IF('Раздел 2.1.3.1'!R30&gt;='Раздел 2.1.3.1'!R33,0,1)</f>
        <v>0</v>
      </c>
    </row>
    <row r="3853" spans="1:8" x14ac:dyDescent="0.2">
      <c r="A3853" s="6">
        <f t="shared" si="51"/>
        <v>609562</v>
      </c>
      <c r="B3853" s="6">
        <v>11</v>
      </c>
      <c r="C3853" s="112">
        <v>5</v>
      </c>
      <c r="D3853" s="7">
        <v>64</v>
      </c>
      <c r="E3853" s="7" t="s">
        <v>7153</v>
      </c>
      <c r="F3853" s="7"/>
      <c r="G3853" s="7"/>
      <c r="H3853" s="6">
        <f>IF('Раздел 2.1.3.1'!S30&gt;='Раздел 2.1.3.1'!S33,0,1)</f>
        <v>0</v>
      </c>
    </row>
    <row r="3854" spans="1:8" x14ac:dyDescent="0.2">
      <c r="A3854" s="6">
        <f t="shared" si="51"/>
        <v>609562</v>
      </c>
      <c r="B3854" s="6">
        <v>11</v>
      </c>
      <c r="C3854" s="112">
        <v>5</v>
      </c>
      <c r="D3854" s="7">
        <v>65</v>
      </c>
      <c r="E3854" s="7" t="s">
        <v>7154</v>
      </c>
      <c r="F3854" s="7"/>
      <c r="G3854" s="7"/>
      <c r="H3854" s="6">
        <f>IF('Раздел 2.1.3.1'!T30&gt;='Раздел 2.1.3.1'!T33,0,1)</f>
        <v>0</v>
      </c>
    </row>
    <row r="3855" spans="1:8" x14ac:dyDescent="0.2">
      <c r="A3855" s="6">
        <f t="shared" si="51"/>
        <v>609562</v>
      </c>
      <c r="B3855" s="6">
        <v>11</v>
      </c>
      <c r="C3855" s="112">
        <v>5</v>
      </c>
      <c r="D3855" s="7">
        <v>66</v>
      </c>
      <c r="E3855" s="7" t="s">
        <v>7155</v>
      </c>
      <c r="F3855" s="7"/>
      <c r="G3855" s="7"/>
      <c r="H3855" s="6">
        <f>IF('Раздел 2.1.3.1'!U30&gt;='Раздел 2.1.3.1'!U33,0,1)</f>
        <v>0</v>
      </c>
    </row>
    <row r="3856" spans="1:8" x14ac:dyDescent="0.2">
      <c r="A3856" s="6">
        <f t="shared" si="51"/>
        <v>609562</v>
      </c>
      <c r="B3856" s="6">
        <v>11</v>
      </c>
      <c r="C3856" s="112">
        <v>5</v>
      </c>
      <c r="D3856" s="7">
        <v>67</v>
      </c>
      <c r="E3856" s="7" t="s">
        <v>7156</v>
      </c>
      <c r="F3856" s="7"/>
      <c r="G3856" s="7"/>
      <c r="H3856" s="6">
        <f>IF('Раздел 2.1.3.1'!V30&gt;='Раздел 2.1.3.1'!V33,0,1)</f>
        <v>0</v>
      </c>
    </row>
    <row r="3857" spans="1:8" x14ac:dyDescent="0.2">
      <c r="A3857" s="6">
        <f t="shared" si="51"/>
        <v>609562</v>
      </c>
      <c r="B3857" s="6">
        <v>11</v>
      </c>
      <c r="C3857" s="112">
        <v>5</v>
      </c>
      <c r="D3857" s="7">
        <v>68</v>
      </c>
      <c r="E3857" s="7" t="s">
        <v>7177</v>
      </c>
      <c r="F3857" s="7"/>
      <c r="G3857" s="7"/>
      <c r="H3857" s="6">
        <f>IF('Раздел 2.1.3.1'!W30&gt;='Раздел 2.1.3.1'!W33,0,1)</f>
        <v>0</v>
      </c>
    </row>
    <row r="3858" spans="1:8" x14ac:dyDescent="0.2">
      <c r="A3858" s="6">
        <f t="shared" si="51"/>
        <v>609562</v>
      </c>
      <c r="B3858" s="6">
        <v>11</v>
      </c>
      <c r="C3858" s="112">
        <v>5</v>
      </c>
      <c r="D3858" s="7">
        <v>69</v>
      </c>
      <c r="E3858" s="7" t="s">
        <v>7178</v>
      </c>
      <c r="F3858" s="7"/>
      <c r="G3858" s="7"/>
      <c r="H3858" s="6">
        <f>IF('Раздел 2.1.3.1'!X30&gt;='Раздел 2.1.3.1'!X33,0,1)</f>
        <v>0</v>
      </c>
    </row>
    <row r="3859" spans="1:8" x14ac:dyDescent="0.2">
      <c r="A3859" s="6">
        <f t="shared" si="51"/>
        <v>609562</v>
      </c>
      <c r="B3859" s="6">
        <v>11</v>
      </c>
      <c r="C3859" s="112">
        <v>5</v>
      </c>
      <c r="D3859" s="7">
        <v>70</v>
      </c>
      <c r="E3859" s="7" t="s">
        <v>7179</v>
      </c>
      <c r="F3859" s="7"/>
      <c r="G3859" s="7"/>
      <c r="H3859" s="6">
        <f>IF('Раздел 2.1.3.1'!Y30&gt;='Раздел 2.1.3.1'!Y33,0,1)</f>
        <v>0</v>
      </c>
    </row>
    <row r="3860" spans="1:8" x14ac:dyDescent="0.2">
      <c r="A3860" s="6">
        <f t="shared" si="51"/>
        <v>609562</v>
      </c>
      <c r="B3860" s="6">
        <v>11</v>
      </c>
      <c r="C3860" s="112">
        <v>5</v>
      </c>
      <c r="D3860" s="7">
        <v>71</v>
      </c>
      <c r="E3860" s="7" t="s">
        <v>7159</v>
      </c>
      <c r="F3860" s="7"/>
      <c r="G3860" s="7"/>
      <c r="H3860" s="6">
        <f>IF('Раздел 2.1.3.1'!Z30&gt;='Раздел 2.1.3.1'!Z33,0,1)</f>
        <v>0</v>
      </c>
    </row>
    <row r="3861" spans="1:8" x14ac:dyDescent="0.2">
      <c r="A3861" s="6">
        <f t="shared" si="51"/>
        <v>609562</v>
      </c>
      <c r="B3861" s="6">
        <v>11</v>
      </c>
      <c r="C3861" s="112">
        <v>5</v>
      </c>
      <c r="D3861" s="7">
        <v>72</v>
      </c>
      <c r="E3861" s="7" t="s">
        <v>7999</v>
      </c>
      <c r="F3861" s="7"/>
      <c r="G3861" s="7"/>
      <c r="H3861" s="6">
        <f>IF('Раздел 2.1.3.1'!AA30&gt;='Раздел 2.1.3.1'!AA33,0,1)</f>
        <v>0</v>
      </c>
    </row>
    <row r="3862" spans="1:8" x14ac:dyDescent="0.2">
      <c r="A3862" s="6">
        <f t="shared" si="51"/>
        <v>609562</v>
      </c>
      <c r="B3862" s="6">
        <v>11</v>
      </c>
      <c r="C3862" s="112">
        <v>5</v>
      </c>
      <c r="D3862" s="7">
        <v>73</v>
      </c>
      <c r="E3862" s="7" t="s">
        <v>8000</v>
      </c>
      <c r="F3862" s="7"/>
      <c r="G3862" s="7"/>
      <c r="H3862" s="6">
        <f>IF('Раздел 2.1.3.1'!AB30&gt;='Раздел 2.1.3.1'!AB33,0,1)</f>
        <v>0</v>
      </c>
    </row>
    <row r="3863" spans="1:8" x14ac:dyDescent="0.2">
      <c r="A3863" s="6">
        <f t="shared" si="51"/>
        <v>609562</v>
      </c>
      <c r="B3863" s="6">
        <v>11</v>
      </c>
      <c r="C3863" s="112">
        <v>5</v>
      </c>
      <c r="D3863" s="7">
        <v>74</v>
      </c>
      <c r="E3863" s="7" t="s">
        <v>8001</v>
      </c>
      <c r="F3863" s="7"/>
      <c r="G3863" s="7"/>
      <c r="H3863" s="6">
        <f>IF('Раздел 2.1.3.1'!AC30&gt;='Раздел 2.1.3.1'!AC33,0,1)</f>
        <v>0</v>
      </c>
    </row>
    <row r="3864" spans="1:8" x14ac:dyDescent="0.2">
      <c r="A3864" s="6">
        <f t="shared" si="51"/>
        <v>609562</v>
      </c>
      <c r="B3864" s="6">
        <v>11</v>
      </c>
      <c r="C3864" s="113">
        <v>5</v>
      </c>
      <c r="D3864" s="109">
        <v>75</v>
      </c>
      <c r="E3864" s="109" t="s">
        <v>8002</v>
      </c>
      <c r="F3864" s="109"/>
      <c r="G3864" s="109"/>
      <c r="H3864" s="109">
        <f>IF('Раздел 2.1.3.1'!AD30&gt;='Раздел 2.1.3.1'!AD33,0,1)</f>
        <v>0</v>
      </c>
    </row>
    <row r="3865" spans="1:8" x14ac:dyDescent="0.2">
      <c r="A3865" s="6">
        <f t="shared" si="51"/>
        <v>609562</v>
      </c>
      <c r="B3865" s="6">
        <v>11</v>
      </c>
      <c r="C3865" s="114">
        <v>6</v>
      </c>
      <c r="D3865" s="115">
        <v>76</v>
      </c>
      <c r="E3865" s="115" t="s">
        <v>8003</v>
      </c>
      <c r="F3865" s="115"/>
      <c r="G3865" s="115"/>
      <c r="H3865" s="115">
        <f>IF('Раздел 2.1.3.1'!P30&gt;='Раздел 2.1.3.1'!P36,0,1)</f>
        <v>0</v>
      </c>
    </row>
    <row r="3866" spans="1:8" x14ac:dyDescent="0.2">
      <c r="A3866" s="6">
        <f t="shared" si="51"/>
        <v>609562</v>
      </c>
      <c r="B3866" s="6">
        <v>11</v>
      </c>
      <c r="C3866" s="112">
        <v>6</v>
      </c>
      <c r="D3866" s="7">
        <v>77</v>
      </c>
      <c r="E3866" s="7" t="s">
        <v>8831</v>
      </c>
      <c r="F3866" s="7"/>
      <c r="G3866" s="7"/>
      <c r="H3866" s="7">
        <f>IF('Раздел 2.1.3.1'!Q30&gt;='Раздел 2.1.3.1'!Q36,0,1)</f>
        <v>0</v>
      </c>
    </row>
    <row r="3867" spans="1:8" x14ac:dyDescent="0.2">
      <c r="A3867" s="6">
        <f t="shared" si="51"/>
        <v>609562</v>
      </c>
      <c r="B3867" s="6">
        <v>11</v>
      </c>
      <c r="C3867" s="112">
        <v>6</v>
      </c>
      <c r="D3867" s="7">
        <v>78</v>
      </c>
      <c r="E3867" s="7" t="s">
        <v>8832</v>
      </c>
      <c r="F3867" s="7"/>
      <c r="G3867" s="7"/>
      <c r="H3867" s="7">
        <f>IF('Раздел 2.1.3.1'!R30&gt;='Раздел 2.1.3.1'!R36,0,1)</f>
        <v>0</v>
      </c>
    </row>
    <row r="3868" spans="1:8" x14ac:dyDescent="0.2">
      <c r="A3868" s="6">
        <f t="shared" si="51"/>
        <v>609562</v>
      </c>
      <c r="B3868" s="6">
        <v>11</v>
      </c>
      <c r="C3868" s="112">
        <v>6</v>
      </c>
      <c r="D3868" s="7">
        <v>79</v>
      </c>
      <c r="E3868" s="7" t="s">
        <v>8833</v>
      </c>
      <c r="F3868" s="7"/>
      <c r="G3868" s="7"/>
      <c r="H3868" s="7">
        <f>IF('Раздел 2.1.3.1'!S30&gt;='Раздел 2.1.3.1'!S36,0,1)</f>
        <v>0</v>
      </c>
    </row>
    <row r="3869" spans="1:8" x14ac:dyDescent="0.2">
      <c r="A3869" s="6">
        <f t="shared" si="51"/>
        <v>609562</v>
      </c>
      <c r="B3869" s="6">
        <v>11</v>
      </c>
      <c r="C3869" s="112">
        <v>6</v>
      </c>
      <c r="D3869" s="7">
        <v>80</v>
      </c>
      <c r="E3869" s="7" t="s">
        <v>8834</v>
      </c>
      <c r="F3869" s="7"/>
      <c r="G3869" s="7"/>
      <c r="H3869" s="7">
        <f>IF('Раздел 2.1.3.1'!T30&gt;='Раздел 2.1.3.1'!T36,0,1)</f>
        <v>0</v>
      </c>
    </row>
    <row r="3870" spans="1:8" x14ac:dyDescent="0.2">
      <c r="A3870" s="6">
        <f t="shared" si="51"/>
        <v>609562</v>
      </c>
      <c r="B3870" s="6">
        <v>11</v>
      </c>
      <c r="C3870" s="112">
        <v>6</v>
      </c>
      <c r="D3870" s="7">
        <v>81</v>
      </c>
      <c r="E3870" s="7" t="s">
        <v>8835</v>
      </c>
      <c r="F3870" s="7"/>
      <c r="G3870" s="7"/>
      <c r="H3870" s="7">
        <f>IF('Раздел 2.1.3.1'!U30&gt;='Раздел 2.1.3.1'!U36,0,1)</f>
        <v>0</v>
      </c>
    </row>
    <row r="3871" spans="1:8" x14ac:dyDescent="0.2">
      <c r="A3871" s="6">
        <f t="shared" si="51"/>
        <v>609562</v>
      </c>
      <c r="B3871" s="6">
        <v>11</v>
      </c>
      <c r="C3871" s="112">
        <v>6</v>
      </c>
      <c r="D3871" s="7">
        <v>82</v>
      </c>
      <c r="E3871" s="7" t="s">
        <v>8836</v>
      </c>
      <c r="F3871" s="7"/>
      <c r="G3871" s="7"/>
      <c r="H3871" s="7">
        <f>IF('Раздел 2.1.3.1'!V30&gt;='Раздел 2.1.3.1'!V36,0,1)</f>
        <v>0</v>
      </c>
    </row>
    <row r="3872" spans="1:8" x14ac:dyDescent="0.2">
      <c r="A3872" s="6">
        <f t="shared" si="51"/>
        <v>609562</v>
      </c>
      <c r="B3872" s="6">
        <v>11</v>
      </c>
      <c r="C3872" s="112">
        <v>6</v>
      </c>
      <c r="D3872" s="7">
        <v>83</v>
      </c>
      <c r="E3872" s="7" t="s">
        <v>8837</v>
      </c>
      <c r="F3872" s="7"/>
      <c r="G3872" s="7"/>
      <c r="H3872" s="7">
        <f>IF('Раздел 2.1.3.1'!W30&gt;='Раздел 2.1.3.1'!W36,0,1)</f>
        <v>0</v>
      </c>
    </row>
    <row r="3873" spans="1:8" x14ac:dyDescent="0.2">
      <c r="A3873" s="6">
        <f t="shared" si="51"/>
        <v>609562</v>
      </c>
      <c r="B3873" s="6">
        <v>11</v>
      </c>
      <c r="C3873" s="112">
        <v>6</v>
      </c>
      <c r="D3873" s="7">
        <v>84</v>
      </c>
      <c r="E3873" s="7" t="s">
        <v>8838</v>
      </c>
      <c r="F3873" s="7"/>
      <c r="G3873" s="7"/>
      <c r="H3873" s="7">
        <f>IF('Раздел 2.1.3.1'!X30&gt;='Раздел 2.1.3.1'!X36,0,1)</f>
        <v>0</v>
      </c>
    </row>
    <row r="3874" spans="1:8" x14ac:dyDescent="0.2">
      <c r="A3874" s="6">
        <f t="shared" si="51"/>
        <v>609562</v>
      </c>
      <c r="B3874" s="6">
        <v>11</v>
      </c>
      <c r="C3874" s="112">
        <v>6</v>
      </c>
      <c r="D3874" s="7">
        <v>85</v>
      </c>
      <c r="E3874" s="7" t="s">
        <v>8839</v>
      </c>
      <c r="F3874" s="7"/>
      <c r="G3874" s="7"/>
      <c r="H3874" s="7">
        <f>IF('Раздел 2.1.3.1'!Y30&gt;='Раздел 2.1.3.1'!Y36,0,1)</f>
        <v>0</v>
      </c>
    </row>
    <row r="3875" spans="1:8" x14ac:dyDescent="0.2">
      <c r="A3875" s="6">
        <f t="shared" si="51"/>
        <v>609562</v>
      </c>
      <c r="B3875" s="6">
        <v>11</v>
      </c>
      <c r="C3875" s="112">
        <v>6</v>
      </c>
      <c r="D3875" s="7">
        <v>86</v>
      </c>
      <c r="E3875" s="7" t="s">
        <v>8840</v>
      </c>
      <c r="F3875" s="7"/>
      <c r="G3875" s="7"/>
      <c r="H3875" s="7">
        <f>IF('Раздел 2.1.3.1'!Z30&gt;='Раздел 2.1.3.1'!Z36,0,1)</f>
        <v>0</v>
      </c>
    </row>
    <row r="3876" spans="1:8" x14ac:dyDescent="0.2">
      <c r="A3876" s="6">
        <f t="shared" si="51"/>
        <v>609562</v>
      </c>
      <c r="B3876" s="6">
        <v>11</v>
      </c>
      <c r="C3876" s="112">
        <v>6</v>
      </c>
      <c r="D3876" s="7">
        <v>87</v>
      </c>
      <c r="E3876" s="7" t="s">
        <v>8841</v>
      </c>
      <c r="F3876" s="7"/>
      <c r="G3876" s="7"/>
      <c r="H3876" s="7">
        <f>IF('Раздел 2.1.3.1'!AA30&gt;='Раздел 2.1.3.1'!AA36,0,1)</f>
        <v>0</v>
      </c>
    </row>
    <row r="3877" spans="1:8" x14ac:dyDescent="0.2">
      <c r="A3877" s="6">
        <f t="shared" si="51"/>
        <v>609562</v>
      </c>
      <c r="B3877" s="6">
        <v>11</v>
      </c>
      <c r="C3877" s="112">
        <v>6</v>
      </c>
      <c r="D3877" s="7">
        <v>88</v>
      </c>
      <c r="E3877" s="7" t="s">
        <v>8842</v>
      </c>
      <c r="F3877" s="7"/>
      <c r="G3877" s="7"/>
      <c r="H3877" s="7">
        <f>IF('Раздел 2.1.3.1'!AB30&gt;='Раздел 2.1.3.1'!AB36,0,1)</f>
        <v>0</v>
      </c>
    </row>
    <row r="3878" spans="1:8" x14ac:dyDescent="0.2">
      <c r="A3878" s="6">
        <f t="shared" si="51"/>
        <v>609562</v>
      </c>
      <c r="B3878" s="6">
        <v>11</v>
      </c>
      <c r="C3878" s="112">
        <v>6</v>
      </c>
      <c r="D3878" s="7">
        <v>89</v>
      </c>
      <c r="E3878" s="7" t="s">
        <v>8843</v>
      </c>
      <c r="F3878" s="7"/>
      <c r="G3878" s="7"/>
      <c r="H3878" s="7">
        <f>IF('Раздел 2.1.3.1'!AC30&gt;='Раздел 2.1.3.1'!AC36,0,1)</f>
        <v>0</v>
      </c>
    </row>
    <row r="3879" spans="1:8" x14ac:dyDescent="0.2">
      <c r="A3879" s="6">
        <f t="shared" si="51"/>
        <v>609562</v>
      </c>
      <c r="B3879" s="6">
        <v>11</v>
      </c>
      <c r="C3879" s="113">
        <v>6</v>
      </c>
      <c r="D3879" s="109">
        <v>90</v>
      </c>
      <c r="E3879" s="109" t="s">
        <v>8844</v>
      </c>
      <c r="F3879" s="109"/>
      <c r="G3879" s="109"/>
      <c r="H3879" s="109">
        <f>IF('Раздел 2.1.3.1'!AD30&gt;='Раздел 2.1.3.1'!AD36,0,1)</f>
        <v>0</v>
      </c>
    </row>
    <row r="3880" spans="1:8" x14ac:dyDescent="0.2">
      <c r="A3880" s="6">
        <f t="shared" si="51"/>
        <v>609562</v>
      </c>
      <c r="B3880" s="6">
        <v>11</v>
      </c>
      <c r="C3880" s="114">
        <v>7</v>
      </c>
      <c r="D3880" s="115">
        <v>91</v>
      </c>
      <c r="E3880" s="115" t="s">
        <v>8845</v>
      </c>
      <c r="F3880" s="115"/>
      <c r="G3880" s="115"/>
      <c r="H3880" s="115">
        <f>IF('Раздел 2.1.3.1'!P30&gt;='Раздел 2.1.3.1'!P37,0,1)</f>
        <v>0</v>
      </c>
    </row>
    <row r="3881" spans="1:8" x14ac:dyDescent="0.2">
      <c r="A3881" s="6">
        <f t="shared" si="51"/>
        <v>609562</v>
      </c>
      <c r="B3881" s="6">
        <v>11</v>
      </c>
      <c r="C3881" s="112">
        <v>7</v>
      </c>
      <c r="D3881" s="7">
        <v>92</v>
      </c>
      <c r="E3881" s="7" t="s">
        <v>8846</v>
      </c>
      <c r="F3881" s="7"/>
      <c r="G3881" s="7"/>
      <c r="H3881" s="7">
        <f>IF('Раздел 2.1.3.1'!Q30&gt;='Раздел 2.1.3.1'!Q37,0,1)</f>
        <v>0</v>
      </c>
    </row>
    <row r="3882" spans="1:8" x14ac:dyDescent="0.2">
      <c r="A3882" s="6">
        <f t="shared" si="51"/>
        <v>609562</v>
      </c>
      <c r="B3882" s="6">
        <v>11</v>
      </c>
      <c r="C3882" s="112">
        <v>7</v>
      </c>
      <c r="D3882" s="7">
        <v>93</v>
      </c>
      <c r="E3882" s="7" t="s">
        <v>8847</v>
      </c>
      <c r="F3882" s="7"/>
      <c r="G3882" s="7"/>
      <c r="H3882" s="7">
        <f>IF('Раздел 2.1.3.1'!R30&gt;='Раздел 2.1.3.1'!R37,0,1)</f>
        <v>0</v>
      </c>
    </row>
    <row r="3883" spans="1:8" x14ac:dyDescent="0.2">
      <c r="A3883" s="6">
        <f t="shared" si="51"/>
        <v>609562</v>
      </c>
      <c r="B3883" s="6">
        <v>11</v>
      </c>
      <c r="C3883" s="112">
        <v>7</v>
      </c>
      <c r="D3883" s="7">
        <v>94</v>
      </c>
      <c r="E3883" s="7" t="s">
        <v>8848</v>
      </c>
      <c r="F3883" s="7"/>
      <c r="G3883" s="7"/>
      <c r="H3883" s="7">
        <f>IF('Раздел 2.1.3.1'!S30&gt;='Раздел 2.1.3.1'!S37,0,1)</f>
        <v>0</v>
      </c>
    </row>
    <row r="3884" spans="1:8" x14ac:dyDescent="0.2">
      <c r="A3884" s="6">
        <f t="shared" si="51"/>
        <v>609562</v>
      </c>
      <c r="B3884" s="6">
        <v>11</v>
      </c>
      <c r="C3884" s="112">
        <v>7</v>
      </c>
      <c r="D3884" s="7">
        <v>95</v>
      </c>
      <c r="E3884" s="7" t="s">
        <v>8849</v>
      </c>
      <c r="F3884" s="7"/>
      <c r="G3884" s="7"/>
      <c r="H3884" s="7">
        <f>IF('Раздел 2.1.3.1'!T30&gt;='Раздел 2.1.3.1'!T37,0,1)</f>
        <v>0</v>
      </c>
    </row>
    <row r="3885" spans="1:8" x14ac:dyDescent="0.2">
      <c r="A3885" s="6">
        <f t="shared" si="51"/>
        <v>609562</v>
      </c>
      <c r="B3885" s="6">
        <v>11</v>
      </c>
      <c r="C3885" s="112">
        <v>7</v>
      </c>
      <c r="D3885" s="7">
        <v>96</v>
      </c>
      <c r="E3885" s="7" t="s">
        <v>8850</v>
      </c>
      <c r="F3885" s="7"/>
      <c r="G3885" s="7"/>
      <c r="H3885" s="7">
        <f>IF('Раздел 2.1.3.1'!U30&gt;='Раздел 2.1.3.1'!U37,0,1)</f>
        <v>0</v>
      </c>
    </row>
    <row r="3886" spans="1:8" x14ac:dyDescent="0.2">
      <c r="A3886" s="6">
        <f t="shared" si="51"/>
        <v>609562</v>
      </c>
      <c r="B3886" s="6">
        <v>11</v>
      </c>
      <c r="C3886" s="112">
        <v>7</v>
      </c>
      <c r="D3886" s="7">
        <v>97</v>
      </c>
      <c r="E3886" s="7" t="s">
        <v>8851</v>
      </c>
      <c r="F3886" s="7"/>
      <c r="G3886" s="7"/>
      <c r="H3886" s="7">
        <f>IF('Раздел 2.1.3.1'!V30&gt;='Раздел 2.1.3.1'!V37,0,1)</f>
        <v>0</v>
      </c>
    </row>
    <row r="3887" spans="1:8" x14ac:dyDescent="0.2">
      <c r="A3887" s="6">
        <f t="shared" si="51"/>
        <v>609562</v>
      </c>
      <c r="B3887" s="6">
        <v>11</v>
      </c>
      <c r="C3887" s="112">
        <v>7</v>
      </c>
      <c r="D3887" s="7">
        <v>98</v>
      </c>
      <c r="E3887" s="7" t="s">
        <v>8852</v>
      </c>
      <c r="F3887" s="7"/>
      <c r="G3887" s="7"/>
      <c r="H3887" s="7">
        <f>IF('Раздел 2.1.3.1'!W30&gt;='Раздел 2.1.3.1'!W37,0,1)</f>
        <v>0</v>
      </c>
    </row>
    <row r="3888" spans="1:8" x14ac:dyDescent="0.2">
      <c r="A3888" s="6">
        <f t="shared" si="51"/>
        <v>609562</v>
      </c>
      <c r="B3888" s="6">
        <v>11</v>
      </c>
      <c r="C3888" s="112">
        <v>7</v>
      </c>
      <c r="D3888" s="7">
        <v>99</v>
      </c>
      <c r="E3888" s="7" t="s">
        <v>8853</v>
      </c>
      <c r="F3888" s="7"/>
      <c r="G3888" s="7"/>
      <c r="H3888" s="7">
        <f>IF('Раздел 2.1.3.1'!X30&gt;='Раздел 2.1.3.1'!X37,0,1)</f>
        <v>0</v>
      </c>
    </row>
    <row r="3889" spans="1:8" x14ac:dyDescent="0.2">
      <c r="A3889" s="6">
        <f t="shared" si="51"/>
        <v>609562</v>
      </c>
      <c r="B3889" s="6">
        <v>11</v>
      </c>
      <c r="C3889" s="112">
        <v>7</v>
      </c>
      <c r="D3889" s="7">
        <v>100</v>
      </c>
      <c r="E3889" s="7" t="s">
        <v>8854</v>
      </c>
      <c r="F3889" s="7"/>
      <c r="G3889" s="7"/>
      <c r="H3889" s="7">
        <f>IF('Раздел 2.1.3.1'!Y30&gt;='Раздел 2.1.3.1'!Y37,0,1)</f>
        <v>0</v>
      </c>
    </row>
    <row r="3890" spans="1:8" x14ac:dyDescent="0.2">
      <c r="A3890" s="6">
        <f t="shared" si="51"/>
        <v>609562</v>
      </c>
      <c r="B3890" s="6">
        <v>11</v>
      </c>
      <c r="C3890" s="112">
        <v>7</v>
      </c>
      <c r="D3890" s="7">
        <v>101</v>
      </c>
      <c r="E3890" s="7" t="s">
        <v>8855</v>
      </c>
      <c r="F3890" s="7"/>
      <c r="G3890" s="7"/>
      <c r="H3890" s="7">
        <f>IF('Раздел 2.1.3.1'!Z30&gt;='Раздел 2.1.3.1'!Z37,0,1)</f>
        <v>0</v>
      </c>
    </row>
    <row r="3891" spans="1:8" x14ac:dyDescent="0.2">
      <c r="A3891" s="6">
        <f t="shared" si="51"/>
        <v>609562</v>
      </c>
      <c r="B3891" s="6">
        <v>11</v>
      </c>
      <c r="C3891" s="112">
        <v>7</v>
      </c>
      <c r="D3891" s="7">
        <v>102</v>
      </c>
      <c r="E3891" s="7" t="s">
        <v>8856</v>
      </c>
      <c r="F3891" s="7"/>
      <c r="G3891" s="7"/>
      <c r="H3891" s="7">
        <f>IF('Раздел 2.1.3.1'!AA30&gt;='Раздел 2.1.3.1'!AA37,0,1)</f>
        <v>0</v>
      </c>
    </row>
    <row r="3892" spans="1:8" x14ac:dyDescent="0.2">
      <c r="A3892" s="6">
        <f t="shared" si="51"/>
        <v>609562</v>
      </c>
      <c r="B3892" s="6">
        <v>11</v>
      </c>
      <c r="C3892" s="112">
        <v>7</v>
      </c>
      <c r="D3892" s="7">
        <v>103</v>
      </c>
      <c r="E3892" s="7" t="s">
        <v>8857</v>
      </c>
      <c r="F3892" s="7"/>
      <c r="G3892" s="7"/>
      <c r="H3892" s="7">
        <f>IF('Раздел 2.1.3.1'!AB30&gt;='Раздел 2.1.3.1'!AB37,0,1)</f>
        <v>0</v>
      </c>
    </row>
    <row r="3893" spans="1:8" x14ac:dyDescent="0.2">
      <c r="A3893" s="6">
        <f t="shared" si="51"/>
        <v>609562</v>
      </c>
      <c r="B3893" s="6">
        <v>11</v>
      </c>
      <c r="C3893" s="112">
        <v>7</v>
      </c>
      <c r="D3893" s="7">
        <v>104</v>
      </c>
      <c r="E3893" s="7" t="s">
        <v>8858</v>
      </c>
      <c r="F3893" s="7"/>
      <c r="G3893" s="7"/>
      <c r="H3893" s="7">
        <f>IF('Раздел 2.1.3.1'!AC30&gt;='Раздел 2.1.3.1'!AC37,0,1)</f>
        <v>0</v>
      </c>
    </row>
    <row r="3894" spans="1:8" x14ac:dyDescent="0.2">
      <c r="A3894" s="6">
        <f t="shared" si="51"/>
        <v>609562</v>
      </c>
      <c r="B3894" s="6">
        <v>11</v>
      </c>
      <c r="C3894" s="113">
        <v>7</v>
      </c>
      <c r="D3894" s="109">
        <v>105</v>
      </c>
      <c r="E3894" s="109" t="s">
        <v>8719</v>
      </c>
      <c r="F3894" s="109"/>
      <c r="G3894" s="109"/>
      <c r="H3894" s="109">
        <f>IF('Раздел 2.1.3.1'!AD30&gt;='Раздел 2.1.3.1'!AD37,0,1)</f>
        <v>0</v>
      </c>
    </row>
    <row r="3895" spans="1:8" x14ac:dyDescent="0.2">
      <c r="A3895" s="6">
        <f t="shared" si="51"/>
        <v>609562</v>
      </c>
      <c r="B3895" s="6">
        <v>11</v>
      </c>
      <c r="C3895" s="112">
        <v>8</v>
      </c>
      <c r="D3895" s="6">
        <v>106</v>
      </c>
      <c r="E3895" s="6" t="s">
        <v>8720</v>
      </c>
      <c r="H3895" s="6">
        <f>IF('Раздел 2.1.3.1'!P30&gt;='Раздел 2.1.3.1'!P38,0,1)</f>
        <v>0</v>
      </c>
    </row>
    <row r="3896" spans="1:8" x14ac:dyDescent="0.2">
      <c r="A3896" s="6">
        <f t="shared" si="51"/>
        <v>609562</v>
      </c>
      <c r="B3896" s="6">
        <v>11</v>
      </c>
      <c r="C3896" s="112">
        <v>8</v>
      </c>
      <c r="D3896" s="6">
        <v>107</v>
      </c>
      <c r="E3896" s="6" t="s">
        <v>8721</v>
      </c>
      <c r="H3896" s="6">
        <f>IF('Раздел 2.1.3.1'!Q30&gt;='Раздел 2.1.3.1'!Q38,0,1)</f>
        <v>0</v>
      </c>
    </row>
    <row r="3897" spans="1:8" x14ac:dyDescent="0.2">
      <c r="A3897" s="6">
        <f t="shared" si="51"/>
        <v>609562</v>
      </c>
      <c r="B3897" s="6">
        <v>11</v>
      </c>
      <c r="C3897" s="112">
        <v>8</v>
      </c>
      <c r="D3897" s="6">
        <v>108</v>
      </c>
      <c r="E3897" s="6" t="s">
        <v>7890</v>
      </c>
      <c r="H3897" s="6">
        <f>IF('Раздел 2.1.3.1'!R30&gt;='Раздел 2.1.3.1'!R38,0,1)</f>
        <v>0</v>
      </c>
    </row>
    <row r="3898" spans="1:8" x14ac:dyDescent="0.2">
      <c r="A3898" s="6">
        <f t="shared" si="51"/>
        <v>609562</v>
      </c>
      <c r="B3898" s="6">
        <v>11</v>
      </c>
      <c r="C3898" s="112">
        <v>8</v>
      </c>
      <c r="D3898" s="6">
        <v>109</v>
      </c>
      <c r="E3898" s="6" t="s">
        <v>10337</v>
      </c>
      <c r="H3898" s="6">
        <f>IF('Раздел 2.1.3.1'!S30&gt;='Раздел 2.1.3.1'!S38,0,1)</f>
        <v>0</v>
      </c>
    </row>
    <row r="3899" spans="1:8" x14ac:dyDescent="0.2">
      <c r="A3899" s="6">
        <f t="shared" si="51"/>
        <v>609562</v>
      </c>
      <c r="B3899" s="6">
        <v>11</v>
      </c>
      <c r="C3899" s="112">
        <v>8</v>
      </c>
      <c r="D3899" s="6">
        <v>110</v>
      </c>
      <c r="E3899" s="6" t="s">
        <v>10338</v>
      </c>
      <c r="H3899" s="6">
        <f>IF('Раздел 2.1.3.1'!T30&gt;='Раздел 2.1.3.1'!T38,0,1)</f>
        <v>0</v>
      </c>
    </row>
    <row r="3900" spans="1:8" x14ac:dyDescent="0.2">
      <c r="A3900" s="6">
        <f t="shared" si="51"/>
        <v>609562</v>
      </c>
      <c r="B3900" s="6">
        <v>11</v>
      </c>
      <c r="C3900" s="112">
        <v>8</v>
      </c>
      <c r="D3900" s="6">
        <v>111</v>
      </c>
      <c r="E3900" s="6" t="s">
        <v>10339</v>
      </c>
      <c r="H3900" s="6">
        <f>IF('Раздел 2.1.3.1'!U30&gt;='Раздел 2.1.3.1'!U38,0,1)</f>
        <v>0</v>
      </c>
    </row>
    <row r="3901" spans="1:8" x14ac:dyDescent="0.2">
      <c r="A3901" s="6">
        <f t="shared" si="51"/>
        <v>609562</v>
      </c>
      <c r="B3901" s="6">
        <v>11</v>
      </c>
      <c r="C3901" s="112">
        <v>8</v>
      </c>
      <c r="D3901" s="6">
        <v>112</v>
      </c>
      <c r="E3901" s="6" t="s">
        <v>10340</v>
      </c>
      <c r="H3901" s="6">
        <f>IF('Раздел 2.1.3.1'!V30&gt;='Раздел 2.1.3.1'!V38,0,1)</f>
        <v>0</v>
      </c>
    </row>
    <row r="3902" spans="1:8" x14ac:dyDescent="0.2">
      <c r="A3902" s="6">
        <f t="shared" si="51"/>
        <v>609562</v>
      </c>
      <c r="B3902" s="6">
        <v>11</v>
      </c>
      <c r="C3902" s="112">
        <v>8</v>
      </c>
      <c r="D3902" s="6">
        <v>113</v>
      </c>
      <c r="E3902" s="6" t="s">
        <v>10341</v>
      </c>
      <c r="H3902" s="6">
        <f>IF('Раздел 2.1.3.1'!W30&gt;='Раздел 2.1.3.1'!W38,0,1)</f>
        <v>0</v>
      </c>
    </row>
    <row r="3903" spans="1:8" x14ac:dyDescent="0.2">
      <c r="A3903" s="6">
        <f t="shared" si="51"/>
        <v>609562</v>
      </c>
      <c r="B3903" s="6">
        <v>11</v>
      </c>
      <c r="C3903" s="112">
        <v>8</v>
      </c>
      <c r="D3903" s="6">
        <v>114</v>
      </c>
      <c r="E3903" s="6" t="s">
        <v>10342</v>
      </c>
      <c r="H3903" s="6">
        <f>IF('Раздел 2.1.3.1'!X30&gt;='Раздел 2.1.3.1'!X38,0,1)</f>
        <v>0</v>
      </c>
    </row>
    <row r="3904" spans="1:8" x14ac:dyDescent="0.2">
      <c r="A3904" s="6">
        <f t="shared" si="51"/>
        <v>609562</v>
      </c>
      <c r="B3904" s="6">
        <v>11</v>
      </c>
      <c r="C3904" s="112">
        <v>8</v>
      </c>
      <c r="D3904" s="6">
        <v>115</v>
      </c>
      <c r="E3904" s="6" t="s">
        <v>10343</v>
      </c>
      <c r="H3904" s="6">
        <f>IF('Раздел 2.1.3.1'!Y30&gt;='Раздел 2.1.3.1'!Y38,0,1)</f>
        <v>0</v>
      </c>
    </row>
    <row r="3905" spans="1:8" x14ac:dyDescent="0.2">
      <c r="A3905" s="6">
        <f t="shared" si="51"/>
        <v>609562</v>
      </c>
      <c r="B3905" s="6">
        <v>11</v>
      </c>
      <c r="C3905" s="112">
        <v>8</v>
      </c>
      <c r="D3905" s="6">
        <v>116</v>
      </c>
      <c r="E3905" s="6" t="s">
        <v>10344</v>
      </c>
      <c r="H3905" s="6">
        <f>IF('Раздел 2.1.3.1'!Z30&gt;='Раздел 2.1.3.1'!Z38,0,1)</f>
        <v>0</v>
      </c>
    </row>
    <row r="3906" spans="1:8" x14ac:dyDescent="0.2">
      <c r="A3906" s="6">
        <f t="shared" si="51"/>
        <v>609562</v>
      </c>
      <c r="B3906" s="6">
        <v>11</v>
      </c>
      <c r="C3906" s="112">
        <v>8</v>
      </c>
      <c r="D3906" s="6">
        <v>117</v>
      </c>
      <c r="E3906" s="6" t="s">
        <v>11661</v>
      </c>
      <c r="H3906" s="6">
        <f>IF('Раздел 2.1.3.1'!AA30&gt;='Раздел 2.1.3.1'!AA38,0,1)</f>
        <v>0</v>
      </c>
    </row>
    <row r="3907" spans="1:8" x14ac:dyDescent="0.2">
      <c r="A3907" s="6">
        <f t="shared" si="51"/>
        <v>609562</v>
      </c>
      <c r="B3907" s="6">
        <v>11</v>
      </c>
      <c r="C3907" s="112">
        <v>8</v>
      </c>
      <c r="D3907" s="6">
        <v>118</v>
      </c>
      <c r="E3907" s="6" t="s">
        <v>11662</v>
      </c>
      <c r="H3907" s="6">
        <f>IF('Раздел 2.1.3.1'!AB30&gt;='Раздел 2.1.3.1'!AB38,0,1)</f>
        <v>0</v>
      </c>
    </row>
    <row r="3908" spans="1:8" x14ac:dyDescent="0.2">
      <c r="A3908" s="6">
        <f t="shared" si="51"/>
        <v>609562</v>
      </c>
      <c r="B3908" s="6">
        <v>11</v>
      </c>
      <c r="C3908" s="112">
        <v>8</v>
      </c>
      <c r="D3908" s="6">
        <v>119</v>
      </c>
      <c r="E3908" s="6" t="s">
        <v>10351</v>
      </c>
      <c r="H3908" s="6">
        <f>IF('Раздел 2.1.3.1'!AC30&gt;='Раздел 2.1.3.1'!AC38,0,1)</f>
        <v>0</v>
      </c>
    </row>
    <row r="3909" spans="1:8" x14ac:dyDescent="0.2">
      <c r="A3909" s="6">
        <f t="shared" si="51"/>
        <v>609562</v>
      </c>
      <c r="B3909" s="6">
        <v>11</v>
      </c>
      <c r="C3909" s="113">
        <v>8</v>
      </c>
      <c r="D3909" s="109">
        <v>120</v>
      </c>
      <c r="E3909" s="109" t="s">
        <v>10352</v>
      </c>
      <c r="F3909" s="109"/>
      <c r="G3909" s="109"/>
      <c r="H3909" s="109">
        <f>IF('Раздел 2.1.3.1'!AD30&gt;='Раздел 2.1.3.1'!AD38,0,1)</f>
        <v>0</v>
      </c>
    </row>
    <row r="3910" spans="1:8" x14ac:dyDescent="0.2">
      <c r="A3910" s="6">
        <f t="shared" si="51"/>
        <v>609562</v>
      </c>
      <c r="B3910" s="6">
        <v>11</v>
      </c>
      <c r="C3910" s="112">
        <v>9</v>
      </c>
      <c r="D3910" s="6">
        <v>121</v>
      </c>
      <c r="E3910" s="6" t="s">
        <v>8816</v>
      </c>
      <c r="H3910" s="6">
        <f>IF('Раздел 2.1.3.1'!P33&gt;='Раздел 2.1.3.1'!P34,0,1)</f>
        <v>0</v>
      </c>
    </row>
    <row r="3911" spans="1:8" x14ac:dyDescent="0.2">
      <c r="A3911" s="6">
        <f t="shared" si="51"/>
        <v>609562</v>
      </c>
      <c r="B3911" s="6">
        <v>11</v>
      </c>
      <c r="C3911" s="112">
        <v>9</v>
      </c>
      <c r="D3911" s="6">
        <v>122</v>
      </c>
      <c r="E3911" s="6" t="s">
        <v>8817</v>
      </c>
      <c r="H3911" s="6">
        <f>IF('Раздел 2.1.3.1'!Q33&gt;='Раздел 2.1.3.1'!Q34,0,1)</f>
        <v>0</v>
      </c>
    </row>
    <row r="3912" spans="1:8" x14ac:dyDescent="0.2">
      <c r="A3912" s="6">
        <f t="shared" ref="A3912:A4020" si="52">P_3</f>
        <v>609562</v>
      </c>
      <c r="B3912" s="6">
        <v>11</v>
      </c>
      <c r="C3912" s="112">
        <v>9</v>
      </c>
      <c r="D3912" s="6">
        <v>123</v>
      </c>
      <c r="E3912" s="6" t="s">
        <v>8818</v>
      </c>
      <c r="H3912" s="6">
        <f>IF('Раздел 2.1.3.1'!R33&gt;='Раздел 2.1.3.1'!R34,0,1)</f>
        <v>0</v>
      </c>
    </row>
    <row r="3913" spans="1:8" x14ac:dyDescent="0.2">
      <c r="A3913" s="6">
        <f t="shared" si="52"/>
        <v>609562</v>
      </c>
      <c r="B3913" s="6">
        <v>11</v>
      </c>
      <c r="C3913" s="112">
        <v>9</v>
      </c>
      <c r="D3913" s="6">
        <v>124</v>
      </c>
      <c r="E3913" s="6" t="s">
        <v>8819</v>
      </c>
      <c r="H3913" s="6">
        <f>IF('Раздел 2.1.3.1'!S33&gt;='Раздел 2.1.3.1'!S34,0,1)</f>
        <v>0</v>
      </c>
    </row>
    <row r="3914" spans="1:8" x14ac:dyDescent="0.2">
      <c r="A3914" s="6">
        <f t="shared" si="52"/>
        <v>609562</v>
      </c>
      <c r="B3914" s="6">
        <v>11</v>
      </c>
      <c r="C3914" s="112">
        <v>9</v>
      </c>
      <c r="D3914" s="6">
        <v>125</v>
      </c>
      <c r="E3914" s="6" t="s">
        <v>8821</v>
      </c>
      <c r="H3914" s="6">
        <f>IF('Раздел 2.1.3.1'!T33&gt;='Раздел 2.1.3.1'!T34,0,1)</f>
        <v>0</v>
      </c>
    </row>
    <row r="3915" spans="1:8" x14ac:dyDescent="0.2">
      <c r="A3915" s="6">
        <f t="shared" si="52"/>
        <v>609562</v>
      </c>
      <c r="B3915" s="6">
        <v>11</v>
      </c>
      <c r="C3915" s="112">
        <v>9</v>
      </c>
      <c r="D3915" s="6">
        <v>126</v>
      </c>
      <c r="E3915" s="6" t="s">
        <v>8822</v>
      </c>
      <c r="H3915" s="6">
        <f>IF('Раздел 2.1.3.1'!U33&gt;='Раздел 2.1.3.1'!U34,0,1)</f>
        <v>0</v>
      </c>
    </row>
    <row r="3916" spans="1:8" x14ac:dyDescent="0.2">
      <c r="A3916" s="6">
        <f t="shared" si="52"/>
        <v>609562</v>
      </c>
      <c r="B3916" s="6">
        <v>11</v>
      </c>
      <c r="C3916" s="112">
        <v>9</v>
      </c>
      <c r="D3916" s="6">
        <v>127</v>
      </c>
      <c r="E3916" s="6" t="s">
        <v>7998</v>
      </c>
      <c r="H3916" s="6">
        <f>IF('Раздел 2.1.3.1'!V33&gt;='Раздел 2.1.3.1'!V34,0,1)</f>
        <v>0</v>
      </c>
    </row>
    <row r="3917" spans="1:8" x14ac:dyDescent="0.2">
      <c r="A3917" s="6">
        <f t="shared" si="52"/>
        <v>609562</v>
      </c>
      <c r="B3917" s="6">
        <v>11</v>
      </c>
      <c r="C3917" s="112">
        <v>9</v>
      </c>
      <c r="D3917" s="6">
        <v>128</v>
      </c>
      <c r="E3917" s="6" t="s">
        <v>8820</v>
      </c>
      <c r="H3917" s="6">
        <f>IF('Раздел 2.1.3.1'!W33&gt;='Раздел 2.1.3.1'!W34,0,1)</f>
        <v>0</v>
      </c>
    </row>
    <row r="3918" spans="1:8" x14ac:dyDescent="0.2">
      <c r="A3918" s="6">
        <f t="shared" si="52"/>
        <v>609562</v>
      </c>
      <c r="B3918" s="6">
        <v>11</v>
      </c>
      <c r="C3918" s="112">
        <v>9</v>
      </c>
      <c r="D3918" s="6">
        <v>129</v>
      </c>
      <c r="E3918" s="6" t="s">
        <v>7157</v>
      </c>
      <c r="H3918" s="6">
        <f>IF('Раздел 2.1.3.1'!X33&gt;='Раздел 2.1.3.1'!X34,0,1)</f>
        <v>0</v>
      </c>
    </row>
    <row r="3919" spans="1:8" x14ac:dyDescent="0.2">
      <c r="A3919" s="6">
        <f t="shared" si="52"/>
        <v>609562</v>
      </c>
      <c r="B3919" s="6">
        <v>11</v>
      </c>
      <c r="C3919" s="112">
        <v>9</v>
      </c>
      <c r="D3919" s="6">
        <v>130</v>
      </c>
      <c r="E3919" s="6" t="s">
        <v>7158</v>
      </c>
      <c r="H3919" s="6">
        <f>IF('Раздел 2.1.3.1'!Y33&gt;='Раздел 2.1.3.1'!Y34,0,1)</f>
        <v>0</v>
      </c>
    </row>
    <row r="3920" spans="1:8" x14ac:dyDescent="0.2">
      <c r="A3920" s="6">
        <f t="shared" si="52"/>
        <v>609562</v>
      </c>
      <c r="B3920" s="6">
        <v>11</v>
      </c>
      <c r="C3920" s="112">
        <v>9</v>
      </c>
      <c r="D3920" s="6">
        <v>131</v>
      </c>
      <c r="E3920" s="6" t="s">
        <v>8823</v>
      </c>
      <c r="H3920" s="6">
        <f>IF('Раздел 2.1.3.1'!Z33&gt;='Раздел 2.1.3.1'!Z34,0,1)</f>
        <v>0</v>
      </c>
    </row>
    <row r="3921" spans="1:8" x14ac:dyDescent="0.2">
      <c r="A3921" s="6">
        <f t="shared" si="52"/>
        <v>609562</v>
      </c>
      <c r="B3921" s="6">
        <v>11</v>
      </c>
      <c r="C3921" s="112">
        <v>9</v>
      </c>
      <c r="D3921" s="6">
        <v>132</v>
      </c>
      <c r="E3921" s="6" t="s">
        <v>8824</v>
      </c>
      <c r="H3921" s="6">
        <f>IF('Раздел 2.1.3.1'!AA33&gt;='Раздел 2.1.3.1'!AA34,0,1)</f>
        <v>0</v>
      </c>
    </row>
    <row r="3922" spans="1:8" x14ac:dyDescent="0.2">
      <c r="A3922" s="6">
        <f t="shared" si="52"/>
        <v>609562</v>
      </c>
      <c r="B3922" s="6">
        <v>11</v>
      </c>
      <c r="C3922" s="112">
        <v>9</v>
      </c>
      <c r="D3922" s="6">
        <v>133</v>
      </c>
      <c r="E3922" s="6" t="s">
        <v>8825</v>
      </c>
      <c r="H3922" s="6">
        <f>IF('Раздел 2.1.3.1'!AB33&gt;='Раздел 2.1.3.1'!AB34,0,1)</f>
        <v>0</v>
      </c>
    </row>
    <row r="3923" spans="1:8" x14ac:dyDescent="0.2">
      <c r="A3923" s="6">
        <f t="shared" si="52"/>
        <v>609562</v>
      </c>
      <c r="B3923" s="6">
        <v>11</v>
      </c>
      <c r="C3923" s="112">
        <v>9</v>
      </c>
      <c r="D3923" s="6">
        <v>134</v>
      </c>
      <c r="E3923" s="6" t="s">
        <v>8826</v>
      </c>
      <c r="H3923" s="6">
        <f>IF('Раздел 2.1.3.1'!AC33&gt;='Раздел 2.1.3.1'!AC34,0,1)</f>
        <v>0</v>
      </c>
    </row>
    <row r="3924" spans="1:8" x14ac:dyDescent="0.2">
      <c r="A3924" s="6">
        <f t="shared" si="52"/>
        <v>609562</v>
      </c>
      <c r="B3924" s="6">
        <v>11</v>
      </c>
      <c r="C3924" s="113">
        <v>9</v>
      </c>
      <c r="D3924" s="109">
        <v>135</v>
      </c>
      <c r="E3924" s="109" t="s">
        <v>8827</v>
      </c>
      <c r="F3924" s="109"/>
      <c r="G3924" s="109"/>
      <c r="H3924" s="109">
        <f>IF('Раздел 2.1.3.1'!AD33&gt;='Раздел 2.1.3.1'!AD34,0,1)</f>
        <v>0</v>
      </c>
    </row>
    <row r="3925" spans="1:8" x14ac:dyDescent="0.2">
      <c r="A3925" s="6">
        <f t="shared" si="52"/>
        <v>609562</v>
      </c>
      <c r="B3925" s="6">
        <v>11</v>
      </c>
      <c r="C3925" s="114">
        <v>10</v>
      </c>
      <c r="D3925" s="115">
        <v>136</v>
      </c>
      <c r="E3925" s="115" t="s">
        <v>8828</v>
      </c>
      <c r="F3925" s="115"/>
      <c r="G3925" s="115"/>
      <c r="H3925" s="115">
        <f>IF('Раздел 2.1.3.1'!P33&gt;='Раздел 2.1.3.1'!P35,0,1)</f>
        <v>0</v>
      </c>
    </row>
    <row r="3926" spans="1:8" x14ac:dyDescent="0.2">
      <c r="A3926" s="6">
        <f t="shared" si="52"/>
        <v>609562</v>
      </c>
      <c r="B3926" s="6">
        <v>11</v>
      </c>
      <c r="C3926" s="112">
        <v>10</v>
      </c>
      <c r="D3926" s="7">
        <v>137</v>
      </c>
      <c r="E3926" s="7" t="s">
        <v>8829</v>
      </c>
      <c r="F3926" s="7"/>
      <c r="G3926" s="7"/>
      <c r="H3926" s="7">
        <f>IF('Раздел 2.1.3.1'!Q33&gt;='Раздел 2.1.3.1'!Q35,0,1)</f>
        <v>0</v>
      </c>
    </row>
    <row r="3927" spans="1:8" x14ac:dyDescent="0.2">
      <c r="A3927" s="6">
        <f t="shared" si="52"/>
        <v>609562</v>
      </c>
      <c r="B3927" s="6">
        <v>11</v>
      </c>
      <c r="C3927" s="112">
        <v>10</v>
      </c>
      <c r="D3927" s="7">
        <v>138</v>
      </c>
      <c r="E3927" s="7" t="s">
        <v>8830</v>
      </c>
      <c r="F3927" s="7"/>
      <c r="G3927" s="7"/>
      <c r="H3927" s="7">
        <f>IF('Раздел 2.1.3.1'!R33&gt;='Раздел 2.1.3.1'!R35,0,1)</f>
        <v>0</v>
      </c>
    </row>
    <row r="3928" spans="1:8" x14ac:dyDescent="0.2">
      <c r="A3928" s="6">
        <f t="shared" si="52"/>
        <v>609562</v>
      </c>
      <c r="B3928" s="6">
        <v>11</v>
      </c>
      <c r="C3928" s="112">
        <v>10</v>
      </c>
      <c r="D3928" s="7">
        <v>139</v>
      </c>
      <c r="E3928" s="7" t="s">
        <v>9716</v>
      </c>
      <c r="F3928" s="7"/>
      <c r="G3928" s="7"/>
      <c r="H3928" s="7">
        <f>IF('Раздел 2.1.3.1'!S33&gt;='Раздел 2.1.3.1'!S35,0,1)</f>
        <v>0</v>
      </c>
    </row>
    <row r="3929" spans="1:8" x14ac:dyDescent="0.2">
      <c r="A3929" s="6">
        <f t="shared" si="52"/>
        <v>609562</v>
      </c>
      <c r="B3929" s="6">
        <v>11</v>
      </c>
      <c r="C3929" s="112">
        <v>10</v>
      </c>
      <c r="D3929" s="7">
        <v>140</v>
      </c>
      <c r="E3929" s="7" t="s">
        <v>9717</v>
      </c>
      <c r="F3929" s="7"/>
      <c r="G3929" s="7"/>
      <c r="H3929" s="7">
        <f>IF('Раздел 2.1.3.1'!T33&gt;='Раздел 2.1.3.1'!T35,0,1)</f>
        <v>0</v>
      </c>
    </row>
    <row r="3930" spans="1:8" x14ac:dyDescent="0.2">
      <c r="A3930" s="6">
        <f t="shared" si="52"/>
        <v>609562</v>
      </c>
      <c r="B3930" s="6">
        <v>11</v>
      </c>
      <c r="C3930" s="112">
        <v>10</v>
      </c>
      <c r="D3930" s="7">
        <v>141</v>
      </c>
      <c r="E3930" s="7" t="s">
        <v>9718</v>
      </c>
      <c r="F3930" s="7"/>
      <c r="G3930" s="7"/>
      <c r="H3930" s="7">
        <f>IF('Раздел 2.1.3.1'!U33&gt;='Раздел 2.1.3.1'!U35,0,1)</f>
        <v>0</v>
      </c>
    </row>
    <row r="3931" spans="1:8" x14ac:dyDescent="0.2">
      <c r="A3931" s="6">
        <f t="shared" si="52"/>
        <v>609562</v>
      </c>
      <c r="B3931" s="6">
        <v>11</v>
      </c>
      <c r="C3931" s="112">
        <v>10</v>
      </c>
      <c r="D3931" s="7">
        <v>142</v>
      </c>
      <c r="E3931" s="7" t="s">
        <v>9719</v>
      </c>
      <c r="F3931" s="7"/>
      <c r="G3931" s="7"/>
      <c r="H3931" s="7">
        <f>IF('Раздел 2.1.3.1'!V33&gt;='Раздел 2.1.3.1'!V35,0,1)</f>
        <v>0</v>
      </c>
    </row>
    <row r="3932" spans="1:8" x14ac:dyDescent="0.2">
      <c r="A3932" s="6">
        <f t="shared" si="52"/>
        <v>609562</v>
      </c>
      <c r="B3932" s="6">
        <v>11</v>
      </c>
      <c r="C3932" s="112">
        <v>10</v>
      </c>
      <c r="D3932" s="7">
        <v>143</v>
      </c>
      <c r="E3932" s="7" t="s">
        <v>9720</v>
      </c>
      <c r="F3932" s="7"/>
      <c r="G3932" s="7"/>
      <c r="H3932" s="7">
        <f>IF('Раздел 2.1.3.1'!W33&gt;='Раздел 2.1.3.1'!W35,0,1)</f>
        <v>0</v>
      </c>
    </row>
    <row r="3933" spans="1:8" x14ac:dyDescent="0.2">
      <c r="A3933" s="6">
        <f t="shared" si="52"/>
        <v>609562</v>
      </c>
      <c r="B3933" s="6">
        <v>11</v>
      </c>
      <c r="C3933" s="112">
        <v>10</v>
      </c>
      <c r="D3933" s="7">
        <v>144</v>
      </c>
      <c r="E3933" s="7" t="s">
        <v>9721</v>
      </c>
      <c r="F3933" s="7"/>
      <c r="G3933" s="7"/>
      <c r="H3933" s="7">
        <f>IF('Раздел 2.1.3.1'!X33&gt;='Раздел 2.1.3.1'!X35,0,1)</f>
        <v>0</v>
      </c>
    </row>
    <row r="3934" spans="1:8" x14ac:dyDescent="0.2">
      <c r="A3934" s="6">
        <f t="shared" si="52"/>
        <v>609562</v>
      </c>
      <c r="B3934" s="6">
        <v>11</v>
      </c>
      <c r="C3934" s="112">
        <v>10</v>
      </c>
      <c r="D3934" s="7">
        <v>145</v>
      </c>
      <c r="E3934" s="7" t="s">
        <v>9722</v>
      </c>
      <c r="F3934" s="7"/>
      <c r="G3934" s="7"/>
      <c r="H3934" s="7">
        <f>IF('Раздел 2.1.3.1'!Y33&gt;='Раздел 2.1.3.1'!Y35,0,1)</f>
        <v>0</v>
      </c>
    </row>
    <row r="3935" spans="1:8" x14ac:dyDescent="0.2">
      <c r="A3935" s="6">
        <f t="shared" si="52"/>
        <v>609562</v>
      </c>
      <c r="B3935" s="6">
        <v>11</v>
      </c>
      <c r="C3935" s="112">
        <v>10</v>
      </c>
      <c r="D3935" s="7">
        <v>146</v>
      </c>
      <c r="E3935" s="7" t="s">
        <v>11742</v>
      </c>
      <c r="F3935" s="7"/>
      <c r="G3935" s="7"/>
      <c r="H3935" s="7">
        <f>IF('Раздел 2.1.3.1'!Z33&gt;='Раздел 2.1.3.1'!Z35,0,1)</f>
        <v>0</v>
      </c>
    </row>
    <row r="3936" spans="1:8" x14ac:dyDescent="0.2">
      <c r="A3936" s="6">
        <f t="shared" si="52"/>
        <v>609562</v>
      </c>
      <c r="B3936" s="6">
        <v>11</v>
      </c>
      <c r="C3936" s="112">
        <v>10</v>
      </c>
      <c r="D3936" s="7">
        <v>147</v>
      </c>
      <c r="E3936" s="7" t="s">
        <v>10397</v>
      </c>
      <c r="F3936" s="7"/>
      <c r="G3936" s="7"/>
      <c r="H3936" s="7">
        <f>IF('Раздел 2.1.3.1'!AA33&gt;='Раздел 2.1.3.1'!AA35,0,1)</f>
        <v>0</v>
      </c>
    </row>
    <row r="3937" spans="1:8" x14ac:dyDescent="0.2">
      <c r="A3937" s="6">
        <f t="shared" si="52"/>
        <v>609562</v>
      </c>
      <c r="B3937" s="6">
        <v>11</v>
      </c>
      <c r="C3937" s="112">
        <v>10</v>
      </c>
      <c r="D3937" s="7">
        <v>148</v>
      </c>
      <c r="E3937" s="7" t="s">
        <v>10398</v>
      </c>
      <c r="F3937" s="7"/>
      <c r="G3937" s="7"/>
      <c r="H3937" s="7">
        <f>IF('Раздел 2.1.3.1'!AB33&gt;='Раздел 2.1.3.1'!AB35,0,1)</f>
        <v>0</v>
      </c>
    </row>
    <row r="3938" spans="1:8" x14ac:dyDescent="0.2">
      <c r="A3938" s="6">
        <f t="shared" si="52"/>
        <v>609562</v>
      </c>
      <c r="B3938" s="6">
        <v>11</v>
      </c>
      <c r="C3938" s="112">
        <v>10</v>
      </c>
      <c r="D3938" s="7">
        <v>149</v>
      </c>
      <c r="E3938" s="7" t="s">
        <v>11752</v>
      </c>
      <c r="F3938" s="7"/>
      <c r="G3938" s="7"/>
      <c r="H3938" s="7">
        <f>IF('Раздел 2.1.3.1'!AC33&gt;='Раздел 2.1.3.1'!AC35,0,1)</f>
        <v>0</v>
      </c>
    </row>
    <row r="3939" spans="1:8" x14ac:dyDescent="0.2">
      <c r="A3939" s="6">
        <f t="shared" si="52"/>
        <v>609562</v>
      </c>
      <c r="B3939" s="6">
        <v>11</v>
      </c>
      <c r="C3939" s="113">
        <v>10</v>
      </c>
      <c r="D3939" s="109">
        <v>150</v>
      </c>
      <c r="E3939" s="109" t="s">
        <v>11753</v>
      </c>
      <c r="F3939" s="109"/>
      <c r="G3939" s="109"/>
      <c r="H3939" s="109">
        <f>IF('Раздел 2.1.3.1'!AD33&gt;='Раздел 2.1.3.1'!AD35,0,1)</f>
        <v>0</v>
      </c>
    </row>
    <row r="3940" spans="1:8" x14ac:dyDescent="0.2">
      <c r="A3940" s="6">
        <f t="shared" si="52"/>
        <v>609562</v>
      </c>
      <c r="B3940" s="6">
        <v>11</v>
      </c>
      <c r="C3940" s="114">
        <v>11</v>
      </c>
      <c r="D3940" s="115">
        <v>151</v>
      </c>
      <c r="E3940" s="115" t="s">
        <v>11731</v>
      </c>
      <c r="F3940" s="115"/>
      <c r="G3940" s="115"/>
      <c r="H3940" s="115">
        <f>IF('Раздел 2.1.3.1'!P38&gt;='Раздел 2.1.3.1'!P39,0,1)</f>
        <v>0</v>
      </c>
    </row>
    <row r="3941" spans="1:8" x14ac:dyDescent="0.2">
      <c r="A3941" s="6">
        <f t="shared" si="52"/>
        <v>609562</v>
      </c>
      <c r="B3941" s="6">
        <v>11</v>
      </c>
      <c r="C3941" s="112">
        <v>11</v>
      </c>
      <c r="D3941" s="7">
        <v>152</v>
      </c>
      <c r="E3941" s="7" t="s">
        <v>11732</v>
      </c>
      <c r="F3941" s="7"/>
      <c r="G3941" s="7"/>
      <c r="H3941" s="7">
        <f>IF('Раздел 2.1.3.1'!Q38&gt;='Раздел 2.1.3.1'!Q39,0,1)</f>
        <v>0</v>
      </c>
    </row>
    <row r="3942" spans="1:8" x14ac:dyDescent="0.2">
      <c r="A3942" s="6">
        <f t="shared" si="52"/>
        <v>609562</v>
      </c>
      <c r="B3942" s="6">
        <v>11</v>
      </c>
      <c r="C3942" s="112">
        <v>11</v>
      </c>
      <c r="D3942" s="7">
        <v>153</v>
      </c>
      <c r="E3942" s="7" t="s">
        <v>11733</v>
      </c>
      <c r="F3942" s="7"/>
      <c r="G3942" s="7"/>
      <c r="H3942" s="7">
        <f>IF('Раздел 2.1.3.1'!R38&gt;='Раздел 2.1.3.1'!R39,0,1)</f>
        <v>0</v>
      </c>
    </row>
    <row r="3943" spans="1:8" x14ac:dyDescent="0.2">
      <c r="A3943" s="6">
        <f t="shared" si="52"/>
        <v>609562</v>
      </c>
      <c r="B3943" s="6">
        <v>11</v>
      </c>
      <c r="C3943" s="112">
        <v>11</v>
      </c>
      <c r="D3943" s="7">
        <v>154</v>
      </c>
      <c r="E3943" s="7" t="s">
        <v>11734</v>
      </c>
      <c r="F3943" s="7"/>
      <c r="G3943" s="7"/>
      <c r="H3943" s="7">
        <f>IF('Раздел 2.1.3.1'!S38&gt;='Раздел 2.1.3.1'!S39,0,1)</f>
        <v>0</v>
      </c>
    </row>
    <row r="3944" spans="1:8" x14ac:dyDescent="0.2">
      <c r="A3944" s="6">
        <f t="shared" si="52"/>
        <v>609562</v>
      </c>
      <c r="B3944" s="6">
        <v>11</v>
      </c>
      <c r="C3944" s="112">
        <v>11</v>
      </c>
      <c r="D3944" s="7">
        <v>155</v>
      </c>
      <c r="E3944" s="7" t="s">
        <v>11735</v>
      </c>
      <c r="F3944" s="7"/>
      <c r="G3944" s="7"/>
      <c r="H3944" s="7">
        <f>IF('Раздел 2.1.3.1'!T38&gt;='Раздел 2.1.3.1'!T39,0,1)</f>
        <v>0</v>
      </c>
    </row>
    <row r="3945" spans="1:8" x14ac:dyDescent="0.2">
      <c r="A3945" s="6">
        <f t="shared" si="52"/>
        <v>609562</v>
      </c>
      <c r="B3945" s="6">
        <v>11</v>
      </c>
      <c r="C3945" s="112">
        <v>11</v>
      </c>
      <c r="D3945" s="7">
        <v>156</v>
      </c>
      <c r="E3945" s="7" t="s">
        <v>11736</v>
      </c>
      <c r="F3945" s="7"/>
      <c r="G3945" s="7"/>
      <c r="H3945" s="7">
        <f>IF('Раздел 2.1.3.1'!U38&gt;='Раздел 2.1.3.1'!U39,0,1)</f>
        <v>0</v>
      </c>
    </row>
    <row r="3946" spans="1:8" x14ac:dyDescent="0.2">
      <c r="A3946" s="6">
        <f t="shared" si="52"/>
        <v>609562</v>
      </c>
      <c r="B3946" s="6">
        <v>11</v>
      </c>
      <c r="C3946" s="112">
        <v>11</v>
      </c>
      <c r="D3946" s="7">
        <v>157</v>
      </c>
      <c r="E3946" s="7" t="s">
        <v>11737</v>
      </c>
      <c r="F3946" s="7"/>
      <c r="G3946" s="7"/>
      <c r="H3946" s="7">
        <f>IF('Раздел 2.1.3.1'!V38&gt;='Раздел 2.1.3.1'!V39,0,1)</f>
        <v>0</v>
      </c>
    </row>
    <row r="3947" spans="1:8" x14ac:dyDescent="0.2">
      <c r="A3947" s="6">
        <f t="shared" si="52"/>
        <v>609562</v>
      </c>
      <c r="B3947" s="6">
        <v>11</v>
      </c>
      <c r="C3947" s="112">
        <v>11</v>
      </c>
      <c r="D3947" s="7">
        <v>158</v>
      </c>
      <c r="E3947" s="7" t="s">
        <v>11738</v>
      </c>
      <c r="F3947" s="7"/>
      <c r="G3947" s="7"/>
      <c r="H3947" s="7">
        <f>IF('Раздел 2.1.3.1'!W38&gt;='Раздел 2.1.3.1'!W39,0,1)</f>
        <v>0</v>
      </c>
    </row>
    <row r="3948" spans="1:8" x14ac:dyDescent="0.2">
      <c r="A3948" s="6">
        <f t="shared" si="52"/>
        <v>609562</v>
      </c>
      <c r="B3948" s="6">
        <v>11</v>
      </c>
      <c r="C3948" s="112">
        <v>11</v>
      </c>
      <c r="D3948" s="7">
        <v>159</v>
      </c>
      <c r="E3948" s="7" t="s">
        <v>11739</v>
      </c>
      <c r="F3948" s="7"/>
      <c r="G3948" s="7"/>
      <c r="H3948" s="7">
        <f>IF('Раздел 2.1.3.1'!X38&gt;='Раздел 2.1.3.1'!X39,0,1)</f>
        <v>0</v>
      </c>
    </row>
    <row r="3949" spans="1:8" x14ac:dyDescent="0.2">
      <c r="A3949" s="6">
        <f t="shared" si="52"/>
        <v>609562</v>
      </c>
      <c r="B3949" s="6">
        <v>11</v>
      </c>
      <c r="C3949" s="112">
        <v>11</v>
      </c>
      <c r="D3949" s="7">
        <v>160</v>
      </c>
      <c r="E3949" s="7" t="s">
        <v>11740</v>
      </c>
      <c r="F3949" s="7"/>
      <c r="G3949" s="7"/>
      <c r="H3949" s="7">
        <f>IF('Раздел 2.1.3.1'!Y38&gt;='Раздел 2.1.3.1'!Y39,0,1)</f>
        <v>0</v>
      </c>
    </row>
    <row r="3950" spans="1:8" x14ac:dyDescent="0.2">
      <c r="A3950" s="6">
        <f t="shared" si="52"/>
        <v>609562</v>
      </c>
      <c r="B3950" s="6">
        <v>11</v>
      </c>
      <c r="C3950" s="112">
        <v>11</v>
      </c>
      <c r="D3950" s="7">
        <v>161</v>
      </c>
      <c r="E3950" s="7" t="s">
        <v>9698</v>
      </c>
      <c r="F3950" s="7"/>
      <c r="G3950" s="7"/>
      <c r="H3950" s="7">
        <f>IF('Раздел 2.1.3.1'!Z38&gt;='Раздел 2.1.3.1'!Z39,0,1)</f>
        <v>0</v>
      </c>
    </row>
    <row r="3951" spans="1:8" x14ac:dyDescent="0.2">
      <c r="A3951" s="6">
        <f t="shared" si="52"/>
        <v>609562</v>
      </c>
      <c r="B3951" s="6">
        <v>11</v>
      </c>
      <c r="C3951" s="112">
        <v>11</v>
      </c>
      <c r="D3951" s="7">
        <v>162</v>
      </c>
      <c r="E3951" s="7" t="s">
        <v>9699</v>
      </c>
      <c r="F3951" s="7"/>
      <c r="G3951" s="7"/>
      <c r="H3951" s="7">
        <f>IF('Раздел 2.1.3.1'!AA38&gt;='Раздел 2.1.3.1'!AA39,0,1)</f>
        <v>0</v>
      </c>
    </row>
    <row r="3952" spans="1:8" x14ac:dyDescent="0.2">
      <c r="A3952" s="6">
        <f t="shared" si="52"/>
        <v>609562</v>
      </c>
      <c r="B3952" s="6">
        <v>11</v>
      </c>
      <c r="C3952" s="112">
        <v>11</v>
      </c>
      <c r="D3952" s="7">
        <v>163</v>
      </c>
      <c r="E3952" s="7" t="s">
        <v>8813</v>
      </c>
      <c r="F3952" s="7"/>
      <c r="G3952" s="7"/>
      <c r="H3952" s="7">
        <f>IF('Раздел 2.1.3.1'!AB38&gt;='Раздел 2.1.3.1'!AB39,0,1)</f>
        <v>0</v>
      </c>
    </row>
    <row r="3953" spans="1:8" x14ac:dyDescent="0.2">
      <c r="A3953" s="6">
        <f t="shared" si="52"/>
        <v>609562</v>
      </c>
      <c r="B3953" s="6">
        <v>11</v>
      </c>
      <c r="C3953" s="112">
        <v>11</v>
      </c>
      <c r="D3953" s="7">
        <v>164</v>
      </c>
      <c r="E3953" s="7" t="s">
        <v>8814</v>
      </c>
      <c r="F3953" s="7"/>
      <c r="G3953" s="7"/>
      <c r="H3953" s="7">
        <f>IF('Раздел 2.1.3.1'!AC38&gt;='Раздел 2.1.3.1'!AC39,0,1)</f>
        <v>0</v>
      </c>
    </row>
    <row r="3954" spans="1:8" x14ac:dyDescent="0.2">
      <c r="A3954" s="6">
        <f t="shared" si="52"/>
        <v>609562</v>
      </c>
      <c r="B3954" s="6">
        <v>11</v>
      </c>
      <c r="C3954" s="113">
        <v>11</v>
      </c>
      <c r="D3954" s="109">
        <v>165</v>
      </c>
      <c r="E3954" s="109" t="s">
        <v>8815</v>
      </c>
      <c r="F3954" s="109"/>
      <c r="G3954" s="109"/>
      <c r="H3954" s="109">
        <f>IF('Раздел 2.1.3.1'!AD38&gt;='Раздел 2.1.3.1'!AD39,0,1)</f>
        <v>0</v>
      </c>
    </row>
    <row r="3955" spans="1:8" x14ac:dyDescent="0.2">
      <c r="A3955" s="6">
        <f t="shared" si="52"/>
        <v>609562</v>
      </c>
      <c r="B3955" s="6">
        <v>11</v>
      </c>
      <c r="C3955" s="112">
        <v>12</v>
      </c>
      <c r="D3955" s="6">
        <v>166</v>
      </c>
      <c r="E3955" s="115" t="s">
        <v>10353</v>
      </c>
      <c r="H3955" s="6">
        <f>IF('Раздел 2.1.3.1'!P21=SUM('Раздел 2.1.3.1'!Q21:AD21),0,1)</f>
        <v>0</v>
      </c>
    </row>
    <row r="3956" spans="1:8" x14ac:dyDescent="0.2">
      <c r="A3956" s="6">
        <f t="shared" si="52"/>
        <v>609562</v>
      </c>
      <c r="B3956" s="6">
        <v>11</v>
      </c>
      <c r="C3956" s="112">
        <v>12</v>
      </c>
      <c r="D3956" s="6">
        <v>167</v>
      </c>
      <c r="E3956" s="7" t="s">
        <v>10354</v>
      </c>
      <c r="H3956" s="6">
        <f>IF('Раздел 2.1.3.1'!P22=SUM('Раздел 2.1.3.1'!Q22:AD22),0,1)</f>
        <v>0</v>
      </c>
    </row>
    <row r="3957" spans="1:8" x14ac:dyDescent="0.2">
      <c r="A3957" s="6">
        <f t="shared" si="52"/>
        <v>609562</v>
      </c>
      <c r="B3957" s="6">
        <v>11</v>
      </c>
      <c r="C3957" s="112">
        <v>12</v>
      </c>
      <c r="D3957" s="6">
        <v>168</v>
      </c>
      <c r="E3957" s="7" t="s">
        <v>10355</v>
      </c>
      <c r="H3957" s="6">
        <f>IF('Раздел 2.1.3.1'!P23=SUM('Раздел 2.1.3.1'!Q23:AD23),0,1)</f>
        <v>0</v>
      </c>
    </row>
    <row r="3958" spans="1:8" x14ac:dyDescent="0.2">
      <c r="A3958" s="6">
        <f t="shared" si="52"/>
        <v>609562</v>
      </c>
      <c r="B3958" s="6">
        <v>11</v>
      </c>
      <c r="C3958" s="112">
        <v>12</v>
      </c>
      <c r="D3958" s="6">
        <v>169</v>
      </c>
      <c r="E3958" s="7" t="s">
        <v>10356</v>
      </c>
      <c r="H3958" s="6">
        <f>IF('Раздел 2.1.3.1'!P24=SUM('Раздел 2.1.3.1'!Q24:AD24),0,1)</f>
        <v>0</v>
      </c>
    </row>
    <row r="3959" spans="1:8" x14ac:dyDescent="0.2">
      <c r="A3959" s="6">
        <f t="shared" si="52"/>
        <v>609562</v>
      </c>
      <c r="B3959" s="6">
        <v>11</v>
      </c>
      <c r="C3959" s="112">
        <v>12</v>
      </c>
      <c r="D3959" s="6">
        <v>170</v>
      </c>
      <c r="E3959" s="7" t="s">
        <v>10357</v>
      </c>
      <c r="H3959" s="6">
        <f>IF('Раздел 2.1.3.1'!P25=SUM('Раздел 2.1.3.1'!Q25:AD25),0,1)</f>
        <v>0</v>
      </c>
    </row>
    <row r="3960" spans="1:8" x14ac:dyDescent="0.2">
      <c r="A3960" s="6">
        <f t="shared" si="52"/>
        <v>609562</v>
      </c>
      <c r="B3960" s="6">
        <v>11</v>
      </c>
      <c r="C3960" s="112">
        <v>12</v>
      </c>
      <c r="D3960" s="6">
        <v>171</v>
      </c>
      <c r="E3960" s="7" t="s">
        <v>10358</v>
      </c>
      <c r="H3960" s="6">
        <f>IF('Раздел 2.1.3.1'!P26=SUM('Раздел 2.1.3.1'!Q26:AD26),0,1)</f>
        <v>0</v>
      </c>
    </row>
    <row r="3961" spans="1:8" x14ac:dyDescent="0.2">
      <c r="A3961" s="6">
        <f t="shared" si="52"/>
        <v>609562</v>
      </c>
      <c r="B3961" s="6">
        <v>11</v>
      </c>
      <c r="C3961" s="112">
        <v>12</v>
      </c>
      <c r="D3961" s="6">
        <v>172</v>
      </c>
      <c r="E3961" s="7" t="s">
        <v>10359</v>
      </c>
      <c r="H3961" s="6">
        <f>IF('Раздел 2.1.3.1'!P27=SUM('Раздел 2.1.3.1'!Q27:AD27),0,1)</f>
        <v>0</v>
      </c>
    </row>
    <row r="3962" spans="1:8" x14ac:dyDescent="0.2">
      <c r="A3962" s="6">
        <f t="shared" si="52"/>
        <v>609562</v>
      </c>
      <c r="B3962" s="6">
        <v>11</v>
      </c>
      <c r="C3962" s="112">
        <v>12</v>
      </c>
      <c r="D3962" s="6">
        <v>173</v>
      </c>
      <c r="E3962" s="7" t="s">
        <v>11715</v>
      </c>
      <c r="H3962" s="6">
        <f>IF('Раздел 2.1.3.1'!P28=SUM('Раздел 2.1.3.1'!Q28:AD28),0,1)</f>
        <v>0</v>
      </c>
    </row>
    <row r="3963" spans="1:8" x14ac:dyDescent="0.2">
      <c r="A3963" s="6">
        <f t="shared" si="52"/>
        <v>609562</v>
      </c>
      <c r="B3963" s="6">
        <v>11</v>
      </c>
      <c r="C3963" s="112">
        <v>12</v>
      </c>
      <c r="D3963" s="6">
        <v>174</v>
      </c>
      <c r="E3963" s="7" t="s">
        <v>11716</v>
      </c>
      <c r="H3963" s="6">
        <f>IF('Раздел 2.1.3.1'!P29=SUM('Раздел 2.1.3.1'!Q29:AD29),0,1)</f>
        <v>0</v>
      </c>
    </row>
    <row r="3964" spans="1:8" x14ac:dyDescent="0.2">
      <c r="A3964" s="6">
        <f t="shared" si="52"/>
        <v>609562</v>
      </c>
      <c r="B3964" s="6">
        <v>11</v>
      </c>
      <c r="C3964" s="112">
        <v>12</v>
      </c>
      <c r="D3964" s="6">
        <v>175</v>
      </c>
      <c r="E3964" s="7" t="s">
        <v>11717</v>
      </c>
      <c r="H3964" s="6">
        <f>IF('Раздел 2.1.3.1'!P30=SUM('Раздел 2.1.3.1'!Q30:AD30),0,1)</f>
        <v>0</v>
      </c>
    </row>
    <row r="3965" spans="1:8" x14ac:dyDescent="0.2">
      <c r="A3965" s="6">
        <f t="shared" si="52"/>
        <v>609562</v>
      </c>
      <c r="B3965" s="6">
        <v>11</v>
      </c>
      <c r="C3965" s="112">
        <v>12</v>
      </c>
      <c r="D3965" s="6">
        <v>176</v>
      </c>
      <c r="E3965" s="7" t="s">
        <v>11718</v>
      </c>
      <c r="H3965" s="6">
        <f>IF('Раздел 2.1.3.1'!P31=SUM('Раздел 2.1.3.1'!Q31:AD31),0,1)</f>
        <v>0</v>
      </c>
    </row>
    <row r="3966" spans="1:8" x14ac:dyDescent="0.2">
      <c r="A3966" s="6">
        <f t="shared" si="52"/>
        <v>609562</v>
      </c>
      <c r="B3966" s="6">
        <v>11</v>
      </c>
      <c r="C3966" s="112">
        <v>12</v>
      </c>
      <c r="D3966" s="6">
        <v>177</v>
      </c>
      <c r="E3966" s="7" t="s">
        <v>11719</v>
      </c>
      <c r="H3966" s="6">
        <f>IF('Раздел 2.1.3.1'!P32=SUM('Раздел 2.1.3.1'!Q32:AD32),0,1)</f>
        <v>0</v>
      </c>
    </row>
    <row r="3967" spans="1:8" x14ac:dyDescent="0.2">
      <c r="A3967" s="6">
        <f t="shared" si="52"/>
        <v>609562</v>
      </c>
      <c r="B3967" s="6">
        <v>11</v>
      </c>
      <c r="C3967" s="112">
        <v>12</v>
      </c>
      <c r="D3967" s="6">
        <v>178</v>
      </c>
      <c r="E3967" s="7" t="s">
        <v>11720</v>
      </c>
      <c r="H3967" s="6">
        <f>IF('Раздел 2.1.3.1'!P33=SUM('Раздел 2.1.3.1'!Q33:AD33),0,1)</f>
        <v>0</v>
      </c>
    </row>
    <row r="3968" spans="1:8" x14ac:dyDescent="0.2">
      <c r="A3968" s="6">
        <f t="shared" si="52"/>
        <v>609562</v>
      </c>
      <c r="B3968" s="6">
        <v>11</v>
      </c>
      <c r="C3968" s="112">
        <v>12</v>
      </c>
      <c r="D3968" s="6">
        <v>179</v>
      </c>
      <c r="E3968" s="7" t="s">
        <v>11721</v>
      </c>
      <c r="H3968" s="6">
        <f>IF('Раздел 2.1.3.1'!P34=SUM('Раздел 2.1.3.1'!Q34:AD34),0,1)</f>
        <v>0</v>
      </c>
    </row>
    <row r="3969" spans="1:8" x14ac:dyDescent="0.2">
      <c r="A3969" s="6">
        <f t="shared" si="52"/>
        <v>609562</v>
      </c>
      <c r="B3969" s="6">
        <v>11</v>
      </c>
      <c r="C3969" s="112">
        <v>12</v>
      </c>
      <c r="D3969" s="6">
        <v>180</v>
      </c>
      <c r="E3969" s="7" t="s">
        <v>11722</v>
      </c>
      <c r="H3969" s="6">
        <f>IF('Раздел 2.1.3.1'!P35=SUM('Раздел 2.1.3.1'!Q35:AD35),0,1)</f>
        <v>0</v>
      </c>
    </row>
    <row r="3970" spans="1:8" x14ac:dyDescent="0.2">
      <c r="A3970" s="6">
        <f t="shared" si="52"/>
        <v>609562</v>
      </c>
      <c r="B3970" s="6">
        <v>11</v>
      </c>
      <c r="C3970" s="112">
        <v>12</v>
      </c>
      <c r="D3970" s="6">
        <v>181</v>
      </c>
      <c r="E3970" s="7" t="s">
        <v>11723</v>
      </c>
      <c r="H3970" s="6">
        <f>IF('Раздел 2.1.3.1'!P36=SUM('Раздел 2.1.3.1'!Q36:AD36),0,1)</f>
        <v>0</v>
      </c>
    </row>
    <row r="3971" spans="1:8" x14ac:dyDescent="0.2">
      <c r="A3971" s="6">
        <f t="shared" si="52"/>
        <v>609562</v>
      </c>
      <c r="B3971" s="6">
        <v>11</v>
      </c>
      <c r="C3971" s="112">
        <v>12</v>
      </c>
      <c r="D3971" s="6">
        <v>182</v>
      </c>
      <c r="E3971" s="7" t="s">
        <v>11724</v>
      </c>
      <c r="H3971" s="6">
        <f>IF('Раздел 2.1.3.1'!P37=SUM('Раздел 2.1.3.1'!Q37:AD37),0,1)</f>
        <v>0</v>
      </c>
    </row>
    <row r="3972" spans="1:8" x14ac:dyDescent="0.2">
      <c r="A3972" s="6">
        <f t="shared" si="52"/>
        <v>609562</v>
      </c>
      <c r="B3972" s="6">
        <v>11</v>
      </c>
      <c r="C3972" s="113">
        <v>12</v>
      </c>
      <c r="D3972" s="109">
        <v>183</v>
      </c>
      <c r="E3972" s="109" t="s">
        <v>11725</v>
      </c>
      <c r="F3972" s="109"/>
      <c r="G3972" s="109"/>
      <c r="H3972" s="109">
        <f>IF('Раздел 2.1.3.1'!P38=SUM('Раздел 2.1.3.1'!Q38:AD38),0,1)</f>
        <v>0</v>
      </c>
    </row>
    <row r="3973" spans="1:8" x14ac:dyDescent="0.2">
      <c r="A3973" s="122">
        <f t="shared" si="52"/>
        <v>609562</v>
      </c>
      <c r="B3973" s="122">
        <v>11</v>
      </c>
      <c r="C3973" s="123">
        <v>13</v>
      </c>
      <c r="D3973" s="122">
        <v>184</v>
      </c>
      <c r="E3973" s="123" t="s">
        <v>4727</v>
      </c>
      <c r="F3973" s="122"/>
      <c r="G3973" s="122"/>
      <c r="H3973" s="123">
        <f>IF('Раздел 2.1.3.1'!P31&gt;='Раздел 2.1.3.1'!P39,0,1)</f>
        <v>0</v>
      </c>
    </row>
    <row r="3974" spans="1:8" x14ac:dyDescent="0.2">
      <c r="A3974" s="122">
        <f t="shared" si="52"/>
        <v>609562</v>
      </c>
      <c r="B3974" s="122">
        <v>11</v>
      </c>
      <c r="C3974" s="123">
        <v>13</v>
      </c>
      <c r="D3974" s="122">
        <v>185</v>
      </c>
      <c r="E3974" s="123" t="s">
        <v>4728</v>
      </c>
      <c r="F3974" s="122"/>
      <c r="G3974" s="122"/>
      <c r="H3974" s="123">
        <f>IF('Раздел 2.1.3.1'!Q31&gt;='Раздел 2.1.3.1'!Q39,0,1)</f>
        <v>0</v>
      </c>
    </row>
    <row r="3975" spans="1:8" x14ac:dyDescent="0.2">
      <c r="A3975" s="122">
        <f t="shared" si="52"/>
        <v>609562</v>
      </c>
      <c r="B3975" s="122">
        <v>11</v>
      </c>
      <c r="C3975" s="123">
        <v>13</v>
      </c>
      <c r="D3975" s="122">
        <v>186</v>
      </c>
      <c r="E3975" s="123" t="s">
        <v>4729</v>
      </c>
      <c r="F3975" s="122"/>
      <c r="G3975" s="122"/>
      <c r="H3975" s="123">
        <f>IF('Раздел 2.1.3.1'!R31&gt;='Раздел 2.1.3.1'!R39,0,1)</f>
        <v>0</v>
      </c>
    </row>
    <row r="3976" spans="1:8" x14ac:dyDescent="0.2">
      <c r="A3976" s="122">
        <f t="shared" si="52"/>
        <v>609562</v>
      </c>
      <c r="B3976" s="122">
        <v>11</v>
      </c>
      <c r="C3976" s="123">
        <v>13</v>
      </c>
      <c r="D3976" s="122">
        <v>187</v>
      </c>
      <c r="E3976" s="123" t="s">
        <v>4730</v>
      </c>
      <c r="F3976" s="122"/>
      <c r="G3976" s="122"/>
      <c r="H3976" s="123">
        <f>IF('Раздел 2.1.3.1'!S31&gt;='Раздел 2.1.3.1'!S39,0,1)</f>
        <v>0</v>
      </c>
    </row>
    <row r="3977" spans="1:8" x14ac:dyDescent="0.2">
      <c r="A3977" s="122">
        <f t="shared" si="52"/>
        <v>609562</v>
      </c>
      <c r="B3977" s="122">
        <v>11</v>
      </c>
      <c r="C3977" s="123">
        <v>13</v>
      </c>
      <c r="D3977" s="122">
        <v>188</v>
      </c>
      <c r="E3977" s="123" t="s">
        <v>4731</v>
      </c>
      <c r="F3977" s="122"/>
      <c r="G3977" s="122"/>
      <c r="H3977" s="123">
        <f>IF('Раздел 2.1.3.1'!T31&gt;='Раздел 2.1.3.1'!T39,0,1)</f>
        <v>0</v>
      </c>
    </row>
    <row r="3978" spans="1:8" x14ac:dyDescent="0.2">
      <c r="A3978" s="122">
        <f t="shared" si="52"/>
        <v>609562</v>
      </c>
      <c r="B3978" s="122">
        <v>11</v>
      </c>
      <c r="C3978" s="123">
        <v>13</v>
      </c>
      <c r="D3978" s="122">
        <v>189</v>
      </c>
      <c r="E3978" s="123" t="s">
        <v>4732</v>
      </c>
      <c r="F3978" s="122"/>
      <c r="G3978" s="122"/>
      <c r="H3978" s="123">
        <f>IF('Раздел 2.1.3.1'!U31&gt;='Раздел 2.1.3.1'!U39,0,1)</f>
        <v>0</v>
      </c>
    </row>
    <row r="3979" spans="1:8" x14ac:dyDescent="0.2">
      <c r="A3979" s="122">
        <f t="shared" si="52"/>
        <v>609562</v>
      </c>
      <c r="B3979" s="122">
        <v>11</v>
      </c>
      <c r="C3979" s="123">
        <v>13</v>
      </c>
      <c r="D3979" s="122">
        <v>190</v>
      </c>
      <c r="E3979" s="123" t="s">
        <v>4733</v>
      </c>
      <c r="F3979" s="122"/>
      <c r="G3979" s="122"/>
      <c r="H3979" s="123">
        <f>IF('Раздел 2.1.3.1'!V31&gt;='Раздел 2.1.3.1'!V39,0,1)</f>
        <v>0</v>
      </c>
    </row>
    <row r="3980" spans="1:8" x14ac:dyDescent="0.2">
      <c r="A3980" s="122">
        <f t="shared" si="52"/>
        <v>609562</v>
      </c>
      <c r="B3980" s="122">
        <v>11</v>
      </c>
      <c r="C3980" s="123">
        <v>13</v>
      </c>
      <c r="D3980" s="122">
        <v>191</v>
      </c>
      <c r="E3980" s="123" t="s">
        <v>4735</v>
      </c>
      <c r="F3980" s="122"/>
      <c r="G3980" s="122"/>
      <c r="H3980" s="123">
        <f>IF('Раздел 2.1.3.1'!W31&gt;='Раздел 2.1.3.1'!W39,0,1)</f>
        <v>0</v>
      </c>
    </row>
    <row r="3981" spans="1:8" x14ac:dyDescent="0.2">
      <c r="A3981" s="122">
        <f t="shared" si="52"/>
        <v>609562</v>
      </c>
      <c r="B3981" s="122">
        <v>11</v>
      </c>
      <c r="C3981" s="123">
        <v>13</v>
      </c>
      <c r="D3981" s="122">
        <v>192</v>
      </c>
      <c r="E3981" s="123" t="s">
        <v>4736</v>
      </c>
      <c r="F3981" s="122"/>
      <c r="G3981" s="122"/>
      <c r="H3981" s="123">
        <f>IF('Раздел 2.1.3.1'!X31&gt;='Раздел 2.1.3.1'!X39,0,1)</f>
        <v>0</v>
      </c>
    </row>
    <row r="3982" spans="1:8" x14ac:dyDescent="0.2">
      <c r="A3982" s="122">
        <f t="shared" si="52"/>
        <v>609562</v>
      </c>
      <c r="B3982" s="122">
        <v>11</v>
      </c>
      <c r="C3982" s="123">
        <v>13</v>
      </c>
      <c r="D3982" s="122">
        <v>193</v>
      </c>
      <c r="E3982" s="123" t="s">
        <v>4737</v>
      </c>
      <c r="F3982" s="122"/>
      <c r="G3982" s="122"/>
      <c r="H3982" s="123">
        <f>IF('Раздел 2.1.3.1'!Y31&gt;='Раздел 2.1.3.1'!Y39,0,1)</f>
        <v>0</v>
      </c>
    </row>
    <row r="3983" spans="1:8" x14ac:dyDescent="0.2">
      <c r="A3983" s="122">
        <f t="shared" si="52"/>
        <v>609562</v>
      </c>
      <c r="B3983" s="122">
        <v>11</v>
      </c>
      <c r="C3983" s="123">
        <v>13</v>
      </c>
      <c r="D3983" s="122">
        <v>194</v>
      </c>
      <c r="E3983" s="123" t="s">
        <v>4738</v>
      </c>
      <c r="F3983" s="122"/>
      <c r="G3983" s="122"/>
      <c r="H3983" s="123">
        <f>IF('Раздел 2.1.3.1'!Z31&gt;='Раздел 2.1.3.1'!Z39,0,1)</f>
        <v>0</v>
      </c>
    </row>
    <row r="3984" spans="1:8" x14ac:dyDescent="0.2">
      <c r="A3984" s="122">
        <f t="shared" si="52"/>
        <v>609562</v>
      </c>
      <c r="B3984" s="122">
        <v>11</v>
      </c>
      <c r="C3984" s="123">
        <v>13</v>
      </c>
      <c r="D3984" s="122">
        <v>195</v>
      </c>
      <c r="E3984" s="123" t="s">
        <v>4739</v>
      </c>
      <c r="F3984" s="122"/>
      <c r="G3984" s="122"/>
      <c r="H3984" s="123">
        <f>IF('Раздел 2.1.3.1'!AA31&gt;='Раздел 2.1.3.1'!AA39,0,1)</f>
        <v>0</v>
      </c>
    </row>
    <row r="3985" spans="1:8" x14ac:dyDescent="0.2">
      <c r="A3985" s="122">
        <f t="shared" si="52"/>
        <v>609562</v>
      </c>
      <c r="B3985" s="122">
        <v>11</v>
      </c>
      <c r="C3985" s="123">
        <v>13</v>
      </c>
      <c r="D3985" s="122">
        <v>196</v>
      </c>
      <c r="E3985" s="123" t="s">
        <v>4740</v>
      </c>
      <c r="F3985" s="122"/>
      <c r="G3985" s="122"/>
      <c r="H3985" s="123">
        <f>IF('Раздел 2.1.3.1'!AB31&gt;='Раздел 2.1.3.1'!AB39,0,1)</f>
        <v>0</v>
      </c>
    </row>
    <row r="3986" spans="1:8" x14ac:dyDescent="0.2">
      <c r="A3986" s="122">
        <f t="shared" si="52"/>
        <v>609562</v>
      </c>
      <c r="B3986" s="122">
        <v>11</v>
      </c>
      <c r="C3986" s="123">
        <v>13</v>
      </c>
      <c r="D3986" s="122">
        <v>197</v>
      </c>
      <c r="E3986" s="123" t="s">
        <v>3916</v>
      </c>
      <c r="F3986" s="122"/>
      <c r="G3986" s="122"/>
      <c r="H3986" s="123">
        <f>IF('Раздел 2.1.3.1'!AC31&gt;='Раздел 2.1.3.1'!AC39,0,1)</f>
        <v>0</v>
      </c>
    </row>
    <row r="3987" spans="1:8" x14ac:dyDescent="0.2">
      <c r="A3987" s="122">
        <f t="shared" si="52"/>
        <v>609562</v>
      </c>
      <c r="B3987" s="122">
        <v>11</v>
      </c>
      <c r="C3987" s="124">
        <v>13</v>
      </c>
      <c r="D3987" s="124">
        <v>198</v>
      </c>
      <c r="E3987" s="124" t="s">
        <v>3917</v>
      </c>
      <c r="F3987" s="124"/>
      <c r="G3987" s="124"/>
      <c r="H3987" s="124">
        <f>IF('Раздел 2.1.3.1'!AD31&gt;='Раздел 2.1.3.1'!AD39,0,1)</f>
        <v>0</v>
      </c>
    </row>
    <row r="3988" spans="1:8" x14ac:dyDescent="0.2">
      <c r="A3988" s="6">
        <f t="shared" si="52"/>
        <v>609562</v>
      </c>
      <c r="B3988" s="6">
        <v>11</v>
      </c>
      <c r="C3988" s="112">
        <v>14</v>
      </c>
      <c r="D3988" s="6">
        <v>199</v>
      </c>
      <c r="E3988" s="115" t="s">
        <v>3918</v>
      </c>
      <c r="H3988" s="6">
        <f>IF('Раздел 2.1.3.1'!P30&gt;=SUM('Раздел 2.1.3.1'!P34:P37),0,1)</f>
        <v>0</v>
      </c>
    </row>
    <row r="3989" spans="1:8" x14ac:dyDescent="0.2">
      <c r="A3989" s="6">
        <f t="shared" si="52"/>
        <v>609562</v>
      </c>
      <c r="B3989" s="6">
        <v>11</v>
      </c>
      <c r="C3989" s="112">
        <v>14</v>
      </c>
      <c r="D3989" s="6">
        <v>200</v>
      </c>
      <c r="E3989" s="7" t="s">
        <v>3919</v>
      </c>
      <c r="H3989" s="6">
        <f>IF('Раздел 2.1.3.1'!Q30&gt;=SUM('Раздел 2.1.3.1'!Q34:Q37),0,1)</f>
        <v>0</v>
      </c>
    </row>
    <row r="3990" spans="1:8" x14ac:dyDescent="0.2">
      <c r="A3990" s="6">
        <f t="shared" si="52"/>
        <v>609562</v>
      </c>
      <c r="B3990" s="6">
        <v>11</v>
      </c>
      <c r="C3990" s="112">
        <v>14</v>
      </c>
      <c r="D3990" s="6">
        <v>201</v>
      </c>
      <c r="E3990" s="7" t="s">
        <v>3920</v>
      </c>
      <c r="H3990" s="6">
        <f>IF('Раздел 2.1.3.1'!R30&gt;=SUM('Раздел 2.1.3.1'!R34:R37),0,1)</f>
        <v>0</v>
      </c>
    </row>
    <row r="3991" spans="1:8" x14ac:dyDescent="0.2">
      <c r="A3991" s="6">
        <f t="shared" si="52"/>
        <v>609562</v>
      </c>
      <c r="B3991" s="6">
        <v>11</v>
      </c>
      <c r="C3991" s="112">
        <v>14</v>
      </c>
      <c r="D3991" s="6">
        <v>202</v>
      </c>
      <c r="E3991" s="7" t="s">
        <v>3921</v>
      </c>
      <c r="H3991" s="6">
        <f>IF('Раздел 2.1.3.1'!S30&gt;=SUM('Раздел 2.1.3.1'!S34:S37),0,1)</f>
        <v>0</v>
      </c>
    </row>
    <row r="3992" spans="1:8" x14ac:dyDescent="0.2">
      <c r="A3992" s="6">
        <f t="shared" si="52"/>
        <v>609562</v>
      </c>
      <c r="B3992" s="6">
        <v>11</v>
      </c>
      <c r="C3992" s="112">
        <v>14</v>
      </c>
      <c r="D3992" s="6">
        <v>203</v>
      </c>
      <c r="E3992" s="7" t="s">
        <v>3922</v>
      </c>
      <c r="H3992" s="6">
        <f>IF('Раздел 2.1.3.1'!T30&gt;=SUM('Раздел 2.1.3.1'!T34:T37),0,1)</f>
        <v>0</v>
      </c>
    </row>
    <row r="3993" spans="1:8" x14ac:dyDescent="0.2">
      <c r="A3993" s="6">
        <f t="shared" si="52"/>
        <v>609562</v>
      </c>
      <c r="B3993" s="6">
        <v>11</v>
      </c>
      <c r="C3993" s="112">
        <v>14</v>
      </c>
      <c r="D3993" s="6">
        <v>204</v>
      </c>
      <c r="E3993" s="7" t="s">
        <v>3923</v>
      </c>
      <c r="H3993" s="6">
        <f>IF('Раздел 2.1.3.1'!U30&gt;=SUM('Раздел 2.1.3.1'!U34:U37),0,1)</f>
        <v>0</v>
      </c>
    </row>
    <row r="3994" spans="1:8" x14ac:dyDescent="0.2">
      <c r="A3994" s="6">
        <f t="shared" si="52"/>
        <v>609562</v>
      </c>
      <c r="B3994" s="6">
        <v>11</v>
      </c>
      <c r="C3994" s="112">
        <v>14</v>
      </c>
      <c r="D3994" s="6">
        <v>205</v>
      </c>
      <c r="E3994" s="7" t="s">
        <v>3924</v>
      </c>
      <c r="H3994" s="6">
        <f>IF('Раздел 2.1.3.1'!V30&gt;=SUM('Раздел 2.1.3.1'!V34:V37),0,1)</f>
        <v>0</v>
      </c>
    </row>
    <row r="3995" spans="1:8" x14ac:dyDescent="0.2">
      <c r="A3995" s="6">
        <f t="shared" si="52"/>
        <v>609562</v>
      </c>
      <c r="B3995" s="6">
        <v>11</v>
      </c>
      <c r="C3995" s="112">
        <v>14</v>
      </c>
      <c r="D3995" s="6">
        <v>206</v>
      </c>
      <c r="E3995" s="7" t="s">
        <v>3925</v>
      </c>
      <c r="H3995" s="6">
        <f>IF('Раздел 2.1.3.1'!W30&gt;=SUM('Раздел 2.1.3.1'!W34:W37),0,1)</f>
        <v>0</v>
      </c>
    </row>
    <row r="3996" spans="1:8" x14ac:dyDescent="0.2">
      <c r="A3996" s="6">
        <f t="shared" si="52"/>
        <v>609562</v>
      </c>
      <c r="B3996" s="6">
        <v>11</v>
      </c>
      <c r="C3996" s="112">
        <v>14</v>
      </c>
      <c r="D3996" s="6">
        <v>207</v>
      </c>
      <c r="E3996" s="7" t="s">
        <v>3926</v>
      </c>
      <c r="H3996" s="6">
        <f>IF('Раздел 2.1.3.1'!X30&gt;=SUM('Раздел 2.1.3.1'!X34:X37),0,1)</f>
        <v>0</v>
      </c>
    </row>
    <row r="3997" spans="1:8" x14ac:dyDescent="0.2">
      <c r="A3997" s="6">
        <f t="shared" si="52"/>
        <v>609562</v>
      </c>
      <c r="B3997" s="6">
        <v>11</v>
      </c>
      <c r="C3997" s="112">
        <v>14</v>
      </c>
      <c r="D3997" s="6">
        <v>208</v>
      </c>
      <c r="E3997" s="7" t="s">
        <v>3927</v>
      </c>
      <c r="H3997" s="6">
        <f>IF('Раздел 2.1.3.1'!Y30&gt;=SUM('Раздел 2.1.3.1'!Y34:Y37),0,1)</f>
        <v>0</v>
      </c>
    </row>
    <row r="3998" spans="1:8" x14ac:dyDescent="0.2">
      <c r="A3998" s="6">
        <f t="shared" si="52"/>
        <v>609562</v>
      </c>
      <c r="B3998" s="6">
        <v>11</v>
      </c>
      <c r="C3998" s="112">
        <v>14</v>
      </c>
      <c r="D3998" s="6">
        <v>209</v>
      </c>
      <c r="E3998" s="7" t="s">
        <v>3928</v>
      </c>
      <c r="H3998" s="6">
        <f>IF('Раздел 2.1.3.1'!Z30&gt;=SUM('Раздел 2.1.3.1'!Z34:Z37),0,1)</f>
        <v>0</v>
      </c>
    </row>
    <row r="3999" spans="1:8" x14ac:dyDescent="0.2">
      <c r="A3999" s="6">
        <f t="shared" si="52"/>
        <v>609562</v>
      </c>
      <c r="B3999" s="6">
        <v>11</v>
      </c>
      <c r="C3999" s="112">
        <v>14</v>
      </c>
      <c r="D3999" s="6">
        <v>210</v>
      </c>
      <c r="E3999" s="7" t="s">
        <v>5387</v>
      </c>
      <c r="H3999" s="6">
        <f>IF('Раздел 2.1.3.1'!AA30&gt;=SUM('Раздел 2.1.3.1'!AA34:AA37),0,1)</f>
        <v>0</v>
      </c>
    </row>
    <row r="4000" spans="1:8" x14ac:dyDescent="0.2">
      <c r="A4000" s="6">
        <f t="shared" si="52"/>
        <v>609562</v>
      </c>
      <c r="B4000" s="6">
        <v>11</v>
      </c>
      <c r="C4000" s="112">
        <v>14</v>
      </c>
      <c r="D4000" s="6">
        <v>211</v>
      </c>
      <c r="E4000" s="7" t="s">
        <v>5388</v>
      </c>
      <c r="H4000" s="6">
        <f>IF('Раздел 2.1.3.1'!AB30&gt;=SUM('Раздел 2.1.3.1'!AB34:AB37),0,1)</f>
        <v>0</v>
      </c>
    </row>
    <row r="4001" spans="1:8" x14ac:dyDescent="0.2">
      <c r="A4001" s="6">
        <f t="shared" si="52"/>
        <v>609562</v>
      </c>
      <c r="B4001" s="6">
        <v>11</v>
      </c>
      <c r="C4001" s="112">
        <v>14</v>
      </c>
      <c r="D4001" s="6">
        <v>212</v>
      </c>
      <c r="E4001" s="7" t="s">
        <v>5389</v>
      </c>
      <c r="H4001" s="6">
        <f>IF('Раздел 2.1.3.1'!AC30&gt;=SUM('Раздел 2.1.3.1'!AC34:AC37),0,1)</f>
        <v>0</v>
      </c>
    </row>
    <row r="4002" spans="1:8" x14ac:dyDescent="0.2">
      <c r="A4002" s="6">
        <f t="shared" si="52"/>
        <v>609562</v>
      </c>
      <c r="B4002" s="6">
        <v>11</v>
      </c>
      <c r="C4002" s="113">
        <v>14</v>
      </c>
      <c r="D4002" s="109">
        <v>213</v>
      </c>
      <c r="E4002" s="109" t="s">
        <v>5390</v>
      </c>
      <c r="F4002" s="109"/>
      <c r="G4002" s="109"/>
      <c r="H4002" s="109">
        <f>IF('Раздел 2.1.3.1'!AD30&gt;=SUM('Раздел 2.1.3.1'!AD34:AD37),0,1)</f>
        <v>0</v>
      </c>
    </row>
    <row r="4003" spans="1:8" x14ac:dyDescent="0.2">
      <c r="A4003" s="6">
        <f t="shared" si="52"/>
        <v>609562</v>
      </c>
      <c r="B4003" s="6">
        <v>11</v>
      </c>
      <c r="C4003" s="112">
        <v>15</v>
      </c>
      <c r="D4003" s="6">
        <v>214</v>
      </c>
      <c r="E4003" s="7" t="s">
        <v>5391</v>
      </c>
      <c r="H4003" s="6">
        <f>IF('Раздел 2.1.3.1'!P33&gt;=SUM('Раздел 2.1.3.1'!P34:P35),0,1)</f>
        <v>0</v>
      </c>
    </row>
    <row r="4004" spans="1:8" x14ac:dyDescent="0.2">
      <c r="A4004" s="6">
        <f t="shared" si="52"/>
        <v>609562</v>
      </c>
      <c r="B4004" s="6">
        <v>11</v>
      </c>
      <c r="C4004" s="112">
        <v>15</v>
      </c>
      <c r="D4004" s="6">
        <v>215</v>
      </c>
      <c r="E4004" s="7" t="s">
        <v>5392</v>
      </c>
      <c r="H4004" s="6">
        <f>IF('Раздел 2.1.3.1'!Q33&gt;=SUM('Раздел 2.1.3.1'!Q34:Q35),0,1)</f>
        <v>0</v>
      </c>
    </row>
    <row r="4005" spans="1:8" x14ac:dyDescent="0.2">
      <c r="A4005" s="6">
        <f t="shared" si="52"/>
        <v>609562</v>
      </c>
      <c r="B4005" s="6">
        <v>11</v>
      </c>
      <c r="C4005" s="112">
        <v>15</v>
      </c>
      <c r="D4005" s="6">
        <v>216</v>
      </c>
      <c r="E4005" s="7" t="s">
        <v>5393</v>
      </c>
      <c r="H4005" s="6">
        <f>IF('Раздел 2.1.3.1'!R33&gt;=SUM('Раздел 2.1.3.1'!R34:R35),0,1)</f>
        <v>0</v>
      </c>
    </row>
    <row r="4006" spans="1:8" x14ac:dyDescent="0.2">
      <c r="A4006" s="6">
        <f t="shared" si="52"/>
        <v>609562</v>
      </c>
      <c r="B4006" s="6">
        <v>11</v>
      </c>
      <c r="C4006" s="112">
        <v>15</v>
      </c>
      <c r="D4006" s="6">
        <v>217</v>
      </c>
      <c r="E4006" s="7" t="s">
        <v>5394</v>
      </c>
      <c r="H4006" s="6">
        <f>IF('Раздел 2.1.3.1'!S33&gt;=SUM('Раздел 2.1.3.1'!S34:S35),0,1)</f>
        <v>0</v>
      </c>
    </row>
    <row r="4007" spans="1:8" x14ac:dyDescent="0.2">
      <c r="A4007" s="6">
        <f t="shared" si="52"/>
        <v>609562</v>
      </c>
      <c r="B4007" s="6">
        <v>11</v>
      </c>
      <c r="C4007" s="112">
        <v>15</v>
      </c>
      <c r="D4007" s="6">
        <v>218</v>
      </c>
      <c r="E4007" s="7" t="s">
        <v>5395</v>
      </c>
      <c r="H4007" s="6">
        <f>IF('Раздел 2.1.3.1'!T33&gt;=SUM('Раздел 2.1.3.1'!T34:T35),0,1)</f>
        <v>0</v>
      </c>
    </row>
    <row r="4008" spans="1:8" x14ac:dyDescent="0.2">
      <c r="A4008" s="6">
        <f t="shared" si="52"/>
        <v>609562</v>
      </c>
      <c r="B4008" s="6">
        <v>11</v>
      </c>
      <c r="C4008" s="112">
        <v>15</v>
      </c>
      <c r="D4008" s="6">
        <v>219</v>
      </c>
      <c r="E4008" s="7" t="s">
        <v>5396</v>
      </c>
      <c r="H4008" s="6">
        <f>IF('Раздел 2.1.3.1'!U33&gt;=SUM('Раздел 2.1.3.1'!U34:U35),0,1)</f>
        <v>0</v>
      </c>
    </row>
    <row r="4009" spans="1:8" x14ac:dyDescent="0.2">
      <c r="A4009" s="6">
        <f t="shared" si="52"/>
        <v>609562</v>
      </c>
      <c r="B4009" s="6">
        <v>11</v>
      </c>
      <c r="C4009" s="112">
        <v>15</v>
      </c>
      <c r="D4009" s="6">
        <v>220</v>
      </c>
      <c r="E4009" s="7" t="s">
        <v>4590</v>
      </c>
      <c r="H4009" s="6">
        <f>IF('Раздел 2.1.3.1'!V33&gt;=SUM('Раздел 2.1.3.1'!V34:V35),0,1)</f>
        <v>0</v>
      </c>
    </row>
    <row r="4010" spans="1:8" x14ac:dyDescent="0.2">
      <c r="A4010" s="6">
        <f t="shared" si="52"/>
        <v>609562</v>
      </c>
      <c r="B4010" s="6">
        <v>11</v>
      </c>
      <c r="C4010" s="112">
        <v>15</v>
      </c>
      <c r="D4010" s="6">
        <v>221</v>
      </c>
      <c r="E4010" s="7" t="s">
        <v>4591</v>
      </c>
      <c r="H4010" s="6">
        <f>IF('Раздел 2.1.3.1'!W33&gt;=SUM('Раздел 2.1.3.1'!W34:W35),0,1)</f>
        <v>0</v>
      </c>
    </row>
    <row r="4011" spans="1:8" x14ac:dyDescent="0.2">
      <c r="A4011" s="6">
        <f t="shared" si="52"/>
        <v>609562</v>
      </c>
      <c r="B4011" s="6">
        <v>11</v>
      </c>
      <c r="C4011" s="112">
        <v>15</v>
      </c>
      <c r="D4011" s="6">
        <v>222</v>
      </c>
      <c r="E4011" s="7" t="s">
        <v>4592</v>
      </c>
      <c r="H4011" s="6">
        <f>IF('Раздел 2.1.3.1'!X33&gt;=SUM('Раздел 2.1.3.1'!X34:X35),0,1)</f>
        <v>0</v>
      </c>
    </row>
    <row r="4012" spans="1:8" x14ac:dyDescent="0.2">
      <c r="A4012" s="6">
        <f t="shared" si="52"/>
        <v>609562</v>
      </c>
      <c r="B4012" s="6">
        <v>11</v>
      </c>
      <c r="C4012" s="112">
        <v>15</v>
      </c>
      <c r="D4012" s="6">
        <v>223</v>
      </c>
      <c r="E4012" s="7" t="s">
        <v>4593</v>
      </c>
      <c r="H4012" s="6">
        <f>IF('Раздел 2.1.3.1'!Y33&gt;=SUM('Раздел 2.1.3.1'!Y34:Y35),0,1)</f>
        <v>0</v>
      </c>
    </row>
    <row r="4013" spans="1:8" x14ac:dyDescent="0.2">
      <c r="A4013" s="6">
        <f t="shared" si="52"/>
        <v>609562</v>
      </c>
      <c r="B4013" s="6">
        <v>11</v>
      </c>
      <c r="C4013" s="112">
        <v>15</v>
      </c>
      <c r="D4013" s="6">
        <v>224</v>
      </c>
      <c r="E4013" s="7" t="s">
        <v>4594</v>
      </c>
      <c r="H4013" s="6">
        <f>IF('Раздел 2.1.3.1'!Z33&gt;=SUM('Раздел 2.1.3.1'!Z34:Z35),0,1)</f>
        <v>0</v>
      </c>
    </row>
    <row r="4014" spans="1:8" x14ac:dyDescent="0.2">
      <c r="A4014" s="6">
        <f t="shared" si="52"/>
        <v>609562</v>
      </c>
      <c r="B4014" s="6">
        <v>11</v>
      </c>
      <c r="C4014" s="112">
        <v>15</v>
      </c>
      <c r="D4014" s="6">
        <v>225</v>
      </c>
      <c r="E4014" s="7" t="s">
        <v>6949</v>
      </c>
      <c r="H4014" s="6">
        <f>IF('Раздел 2.1.3.1'!AA33&gt;=SUM('Раздел 2.1.3.1'!AA34:AA35),0,1)</f>
        <v>0</v>
      </c>
    </row>
    <row r="4015" spans="1:8" x14ac:dyDescent="0.2">
      <c r="A4015" s="6">
        <f t="shared" si="52"/>
        <v>609562</v>
      </c>
      <c r="B4015" s="6">
        <v>11</v>
      </c>
      <c r="C4015" s="112">
        <v>15</v>
      </c>
      <c r="D4015" s="6">
        <v>226</v>
      </c>
      <c r="E4015" s="7" t="s">
        <v>6950</v>
      </c>
      <c r="H4015" s="6">
        <f>IF('Раздел 2.1.3.1'!AB33&gt;=SUM('Раздел 2.1.3.1'!AB34:AB35),0,1)</f>
        <v>0</v>
      </c>
    </row>
    <row r="4016" spans="1:8" x14ac:dyDescent="0.2">
      <c r="A4016" s="6">
        <f t="shared" si="52"/>
        <v>609562</v>
      </c>
      <c r="B4016" s="6">
        <v>11</v>
      </c>
      <c r="C4016" s="112">
        <v>15</v>
      </c>
      <c r="D4016" s="6">
        <v>227</v>
      </c>
      <c r="E4016" s="7" t="s">
        <v>6951</v>
      </c>
      <c r="H4016" s="6">
        <f>IF('Раздел 2.1.3.1'!AC33&gt;=SUM('Раздел 2.1.3.1'!AC34:AC35),0,1)</f>
        <v>0</v>
      </c>
    </row>
    <row r="4017" spans="1:8" x14ac:dyDescent="0.2">
      <c r="A4017" s="6">
        <f t="shared" si="52"/>
        <v>609562</v>
      </c>
      <c r="B4017" s="109">
        <v>11</v>
      </c>
      <c r="C4017" s="113">
        <v>15</v>
      </c>
      <c r="D4017" s="109">
        <v>228</v>
      </c>
      <c r="E4017" s="109" t="s">
        <v>6952</v>
      </c>
      <c r="F4017" s="109"/>
      <c r="G4017" s="109"/>
      <c r="H4017" s="109">
        <f>IF('Раздел 2.1.3.1'!AD33&gt;=SUM('Раздел 2.1.3.1'!AD34:AD35),0,1)</f>
        <v>0</v>
      </c>
    </row>
    <row r="4018" spans="1:8" x14ac:dyDescent="0.2">
      <c r="A4018" s="107">
        <f t="shared" si="52"/>
        <v>609562</v>
      </c>
      <c r="B4018" s="107">
        <v>12</v>
      </c>
      <c r="C4018" s="107">
        <v>0</v>
      </c>
      <c r="D4018" s="107">
        <v>0</v>
      </c>
      <c r="E4018" s="107" t="str">
        <f>CONCATENATE("Количество ошибок в разделе 2.1.3.2: ",H4018)</f>
        <v>Количество ошибок в разделе 2.1.3.2: 0</v>
      </c>
      <c r="F4018" s="107"/>
      <c r="G4018" s="107"/>
      <c r="H4018" s="107">
        <f>SUM(H4019:H4246)</f>
        <v>0</v>
      </c>
    </row>
    <row r="4019" spans="1:8" x14ac:dyDescent="0.2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10051</v>
      </c>
      <c r="H4019" s="6">
        <f>IF('Раздел 2.1.3.2'!P29=SUM('Раздел 2.1.3.2'!P21,'Раздел 2.1.3.2'!P23,'Раздел 2.1.3.2'!P25,'Раздел 2.1.3.2'!P27),0,1)</f>
        <v>0</v>
      </c>
    </row>
    <row r="4020" spans="1:8" x14ac:dyDescent="0.2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10052</v>
      </c>
      <c r="H4020" s="6">
        <f>IF('Раздел 2.1.3.2'!Q29=SUM('Раздел 2.1.3.2'!Q21,'Раздел 2.1.3.2'!Q23,'Раздел 2.1.3.2'!Q25,'Раздел 2.1.3.2'!Q27),0,1)</f>
        <v>0</v>
      </c>
    </row>
    <row r="4021" spans="1:8" x14ac:dyDescent="0.2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10053</v>
      </c>
      <c r="H4021" s="6">
        <f>IF('Раздел 2.1.3.2'!R29=SUM('Раздел 2.1.3.2'!R21,'Раздел 2.1.3.2'!R23,'Раздел 2.1.3.2'!R25,'Раздел 2.1.3.2'!R27),0,1)</f>
        <v>0</v>
      </c>
    </row>
    <row r="4022" spans="1:8" x14ac:dyDescent="0.2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10054</v>
      </c>
      <c r="H4022" s="6">
        <f>IF('Раздел 2.1.3.2'!S29=SUM('Раздел 2.1.3.2'!S21,'Раздел 2.1.3.2'!S23,'Раздел 2.1.3.2'!S25,'Раздел 2.1.3.2'!S27),0,1)</f>
        <v>0</v>
      </c>
    </row>
    <row r="4023" spans="1:8" x14ac:dyDescent="0.2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10055</v>
      </c>
      <c r="H4023" s="6">
        <f>IF('Раздел 2.1.3.2'!T29=SUM('Раздел 2.1.3.2'!T21,'Раздел 2.1.3.2'!T23,'Раздел 2.1.3.2'!T25,'Раздел 2.1.3.2'!T27),0,1)</f>
        <v>0</v>
      </c>
    </row>
    <row r="4024" spans="1:8" x14ac:dyDescent="0.2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10056</v>
      </c>
      <c r="H4024" s="6">
        <f>IF('Раздел 2.1.3.2'!U29=SUM('Раздел 2.1.3.2'!U21,'Раздел 2.1.3.2'!U23,'Раздел 2.1.3.2'!U25,'Раздел 2.1.3.2'!U27),0,1)</f>
        <v>0</v>
      </c>
    </row>
    <row r="4025" spans="1:8" x14ac:dyDescent="0.2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9605</v>
      </c>
      <c r="H4025" s="6">
        <f>IF('Раздел 2.1.3.2'!V29=SUM('Раздел 2.1.3.2'!V21,'Раздел 2.1.3.2'!V23,'Раздел 2.1.3.2'!V25,'Раздел 2.1.3.2'!V27),0,1)</f>
        <v>0</v>
      </c>
    </row>
    <row r="4026" spans="1:8" x14ac:dyDescent="0.2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9606</v>
      </c>
      <c r="H4026" s="6">
        <f>IF('Раздел 2.1.3.2'!W29=SUM('Раздел 2.1.3.2'!W21,'Раздел 2.1.3.2'!W23,'Раздел 2.1.3.2'!W25,'Раздел 2.1.3.2'!W27),0,1)</f>
        <v>0</v>
      </c>
    </row>
    <row r="4027" spans="1:8" x14ac:dyDescent="0.2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9607</v>
      </c>
      <c r="H4027" s="6">
        <f>IF('Раздел 2.1.3.2'!X29=SUM('Раздел 2.1.3.2'!X21,'Раздел 2.1.3.2'!X23,'Раздел 2.1.3.2'!X25,'Раздел 2.1.3.2'!X27),0,1)</f>
        <v>0</v>
      </c>
    </row>
    <row r="4028" spans="1:8" x14ac:dyDescent="0.2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9608</v>
      </c>
      <c r="H4028" s="6">
        <f>IF('Раздел 2.1.3.2'!Y29=SUM('Раздел 2.1.3.2'!Y21,'Раздел 2.1.3.2'!Y23,'Раздел 2.1.3.2'!Y25,'Раздел 2.1.3.2'!Y27),0,1)</f>
        <v>0</v>
      </c>
    </row>
    <row r="4029" spans="1:8" x14ac:dyDescent="0.2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9609</v>
      </c>
      <c r="H4029" s="6">
        <f>IF('Раздел 2.1.3.2'!Z29=SUM('Раздел 2.1.3.2'!Z21,'Раздел 2.1.3.2'!Z23,'Раздел 2.1.3.2'!Z25,'Раздел 2.1.3.2'!Z27),0,1)</f>
        <v>0</v>
      </c>
    </row>
    <row r="4030" spans="1:8" x14ac:dyDescent="0.2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9610</v>
      </c>
      <c r="H4030" s="6">
        <f>IF('Раздел 2.1.3.2'!AA29=SUM('Раздел 2.1.3.2'!AA21,'Раздел 2.1.3.2'!AA23,'Раздел 2.1.3.2'!AA25,'Раздел 2.1.3.2'!AA27),0,1)</f>
        <v>0</v>
      </c>
    </row>
    <row r="4031" spans="1:8" x14ac:dyDescent="0.2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9611</v>
      </c>
      <c r="H4031" s="6">
        <f>IF('Раздел 2.1.3.2'!AB29=SUM('Раздел 2.1.3.2'!AB21,'Раздел 2.1.3.2'!AB23,'Раздел 2.1.3.2'!AB25,'Раздел 2.1.3.2'!AB27),0,1)</f>
        <v>0</v>
      </c>
    </row>
    <row r="4032" spans="1:8" x14ac:dyDescent="0.2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9612</v>
      </c>
      <c r="H4032" s="6">
        <f>IF('Раздел 2.1.3.2'!AC29=SUM('Раздел 2.1.3.2'!AC21,'Раздел 2.1.3.2'!AC23,'Раздел 2.1.3.2'!AC25,'Раздел 2.1.3.2'!AC27),0,1)</f>
        <v>0</v>
      </c>
    </row>
    <row r="4033" spans="1:8" x14ac:dyDescent="0.2">
      <c r="A4033" s="6">
        <f t="shared" si="53"/>
        <v>609562</v>
      </c>
      <c r="B4033" s="6">
        <v>12</v>
      </c>
      <c r="C4033" s="109">
        <v>1</v>
      </c>
      <c r="D4033" s="109">
        <v>15</v>
      </c>
      <c r="E4033" s="109" t="s">
        <v>9613</v>
      </c>
      <c r="F4033" s="109"/>
      <c r="G4033" s="109"/>
      <c r="H4033" s="109">
        <f>IF('Раздел 2.1.3.2'!AD29=SUM('Раздел 2.1.3.2'!AD21,'Раздел 2.1.3.2'!AD23,'Раздел 2.1.3.2'!AD25,'Раздел 2.1.3.2'!AD27),0,1)</f>
        <v>0</v>
      </c>
    </row>
    <row r="4034" spans="1:8" x14ac:dyDescent="0.2">
      <c r="A4034" s="6">
        <f t="shared" si="53"/>
        <v>609562</v>
      </c>
      <c r="B4034" s="6">
        <v>12</v>
      </c>
      <c r="C4034" s="112">
        <v>2</v>
      </c>
      <c r="D4034" s="6">
        <v>16</v>
      </c>
      <c r="E4034" s="6" t="s">
        <v>9614</v>
      </c>
      <c r="H4034" s="6">
        <f>IF('Раздел 2.1.3.2'!P30=SUM('Раздел 2.1.3.2'!P22,'Раздел 2.1.3.2'!P24,'Раздел 2.1.3.2'!P26,'Раздел 2.1.3.2'!P28),0,1)</f>
        <v>0</v>
      </c>
    </row>
    <row r="4035" spans="1:8" x14ac:dyDescent="0.2">
      <c r="A4035" s="6">
        <f t="shared" si="53"/>
        <v>609562</v>
      </c>
      <c r="B4035" s="6">
        <v>12</v>
      </c>
      <c r="C4035" s="112">
        <v>2</v>
      </c>
      <c r="D4035" s="6">
        <v>17</v>
      </c>
      <c r="E4035" s="6" t="s">
        <v>9615</v>
      </c>
      <c r="H4035" s="6">
        <f>IF('Раздел 2.1.3.2'!Q30=SUM('Раздел 2.1.3.2'!Q22,'Раздел 2.1.3.2'!Q24,'Раздел 2.1.3.2'!Q26,'Раздел 2.1.3.2'!Q28),0,1)</f>
        <v>0</v>
      </c>
    </row>
    <row r="4036" spans="1:8" x14ac:dyDescent="0.2">
      <c r="A4036" s="6">
        <f t="shared" si="53"/>
        <v>609562</v>
      </c>
      <c r="B4036" s="6">
        <v>12</v>
      </c>
      <c r="C4036" s="112">
        <v>2</v>
      </c>
      <c r="D4036" s="6">
        <v>18</v>
      </c>
      <c r="E4036" s="6" t="s">
        <v>9616</v>
      </c>
      <c r="H4036" s="6">
        <f>IF('Раздел 2.1.3.2'!R30=SUM('Раздел 2.1.3.2'!R22,'Раздел 2.1.3.2'!R24,'Раздел 2.1.3.2'!R26,'Раздел 2.1.3.2'!R28),0,1)</f>
        <v>0</v>
      </c>
    </row>
    <row r="4037" spans="1:8" x14ac:dyDescent="0.2">
      <c r="A4037" s="6">
        <f t="shared" si="53"/>
        <v>609562</v>
      </c>
      <c r="B4037" s="6">
        <v>12</v>
      </c>
      <c r="C4037" s="112">
        <v>2</v>
      </c>
      <c r="D4037" s="6">
        <v>19</v>
      </c>
      <c r="E4037" s="6" t="s">
        <v>8740</v>
      </c>
      <c r="H4037" s="6">
        <f>IF('Раздел 2.1.3.2'!S30=SUM('Раздел 2.1.3.2'!S22,'Раздел 2.1.3.2'!S24,'Раздел 2.1.3.2'!S26,'Раздел 2.1.3.2'!S28),0,1)</f>
        <v>0</v>
      </c>
    </row>
    <row r="4038" spans="1:8" x14ac:dyDescent="0.2">
      <c r="A4038" s="6">
        <f t="shared" si="53"/>
        <v>609562</v>
      </c>
      <c r="B4038" s="6">
        <v>12</v>
      </c>
      <c r="C4038" s="112">
        <v>2</v>
      </c>
      <c r="D4038" s="6">
        <v>20</v>
      </c>
      <c r="E4038" s="6" t="s">
        <v>8741</v>
      </c>
      <c r="H4038" s="6">
        <f>IF('Раздел 2.1.3.2'!T30=SUM('Раздел 2.1.3.2'!T22,'Раздел 2.1.3.2'!T24,'Раздел 2.1.3.2'!T26,'Раздел 2.1.3.2'!T28),0,1)</f>
        <v>0</v>
      </c>
    </row>
    <row r="4039" spans="1:8" x14ac:dyDescent="0.2">
      <c r="A4039" s="6">
        <f t="shared" si="53"/>
        <v>609562</v>
      </c>
      <c r="B4039" s="6">
        <v>12</v>
      </c>
      <c r="C4039" s="112">
        <v>2</v>
      </c>
      <c r="D4039" s="6">
        <v>21</v>
      </c>
      <c r="E4039" s="6" t="s">
        <v>9617</v>
      </c>
      <c r="H4039" s="6">
        <f>IF('Раздел 2.1.3.2'!U30=SUM('Раздел 2.1.3.2'!U22,'Раздел 2.1.3.2'!U24,'Раздел 2.1.3.2'!U26,'Раздел 2.1.3.2'!U28),0,1)</f>
        <v>0</v>
      </c>
    </row>
    <row r="4040" spans="1:8" x14ac:dyDescent="0.2">
      <c r="A4040" s="6">
        <f t="shared" si="53"/>
        <v>609562</v>
      </c>
      <c r="B4040" s="6">
        <v>12</v>
      </c>
      <c r="C4040" s="112">
        <v>2</v>
      </c>
      <c r="D4040" s="6">
        <v>22</v>
      </c>
      <c r="E4040" s="6" t="s">
        <v>9618</v>
      </c>
      <c r="H4040" s="6">
        <f>IF('Раздел 2.1.3.2'!V30=SUM('Раздел 2.1.3.2'!V22,'Раздел 2.1.3.2'!V24,'Раздел 2.1.3.2'!V26,'Раздел 2.1.3.2'!V28),0,1)</f>
        <v>0</v>
      </c>
    </row>
    <row r="4041" spans="1:8" x14ac:dyDescent="0.2">
      <c r="A4041" s="6">
        <f t="shared" si="53"/>
        <v>609562</v>
      </c>
      <c r="B4041" s="6">
        <v>12</v>
      </c>
      <c r="C4041" s="112">
        <v>2</v>
      </c>
      <c r="D4041" s="6">
        <v>23</v>
      </c>
      <c r="E4041" s="6" t="s">
        <v>9619</v>
      </c>
      <c r="H4041" s="6">
        <f>IF('Раздел 2.1.3.2'!W30=SUM('Раздел 2.1.3.2'!W22,'Раздел 2.1.3.2'!W24,'Раздел 2.1.3.2'!W26,'Раздел 2.1.3.2'!W28),0,1)</f>
        <v>0</v>
      </c>
    </row>
    <row r="4042" spans="1:8" x14ac:dyDescent="0.2">
      <c r="A4042" s="6">
        <f t="shared" si="53"/>
        <v>609562</v>
      </c>
      <c r="B4042" s="6">
        <v>12</v>
      </c>
      <c r="C4042" s="112">
        <v>2</v>
      </c>
      <c r="D4042" s="6">
        <v>24</v>
      </c>
      <c r="E4042" s="6" t="s">
        <v>10715</v>
      </c>
      <c r="H4042" s="6">
        <f>IF('Раздел 2.1.3.2'!X30=SUM('Раздел 2.1.3.2'!X22,'Раздел 2.1.3.2'!X24,'Раздел 2.1.3.2'!X26,'Раздел 2.1.3.2'!X28),0,1)</f>
        <v>0</v>
      </c>
    </row>
    <row r="4043" spans="1:8" x14ac:dyDescent="0.2">
      <c r="A4043" s="6">
        <f t="shared" si="53"/>
        <v>609562</v>
      </c>
      <c r="B4043" s="6">
        <v>12</v>
      </c>
      <c r="C4043" s="112">
        <v>2</v>
      </c>
      <c r="D4043" s="6">
        <v>25</v>
      </c>
      <c r="E4043" s="6" t="s">
        <v>10716</v>
      </c>
      <c r="H4043" s="6">
        <f>IF('Раздел 2.1.3.2'!Y30=SUM('Раздел 2.1.3.2'!Y22,'Раздел 2.1.3.2'!Y24,'Раздел 2.1.3.2'!Y26,'Раздел 2.1.3.2'!Y28),0,1)</f>
        <v>0</v>
      </c>
    </row>
    <row r="4044" spans="1:8" x14ac:dyDescent="0.2">
      <c r="A4044" s="6">
        <f t="shared" si="53"/>
        <v>609562</v>
      </c>
      <c r="B4044" s="6">
        <v>12</v>
      </c>
      <c r="C4044" s="112">
        <v>2</v>
      </c>
      <c r="D4044" s="6">
        <v>26</v>
      </c>
      <c r="E4044" s="6" t="s">
        <v>10717</v>
      </c>
      <c r="H4044" s="6">
        <f>IF('Раздел 2.1.3.2'!Z30=SUM('Раздел 2.1.3.2'!Z22,'Раздел 2.1.3.2'!Z24,'Раздел 2.1.3.2'!Z26,'Раздел 2.1.3.2'!Z28),0,1)</f>
        <v>0</v>
      </c>
    </row>
    <row r="4045" spans="1:8" x14ac:dyDescent="0.2">
      <c r="A4045" s="6">
        <f t="shared" si="53"/>
        <v>609562</v>
      </c>
      <c r="B4045" s="6">
        <v>12</v>
      </c>
      <c r="C4045" s="112">
        <v>2</v>
      </c>
      <c r="D4045" s="6">
        <v>27</v>
      </c>
      <c r="E4045" s="6" t="s">
        <v>10718</v>
      </c>
      <c r="H4045" s="6">
        <f>IF('Раздел 2.1.3.2'!AA30=SUM('Раздел 2.1.3.2'!AA22,'Раздел 2.1.3.2'!AA24,'Раздел 2.1.3.2'!AA26,'Раздел 2.1.3.2'!AA28),0,1)</f>
        <v>0</v>
      </c>
    </row>
    <row r="4046" spans="1:8" x14ac:dyDescent="0.2">
      <c r="A4046" s="6">
        <f t="shared" si="53"/>
        <v>609562</v>
      </c>
      <c r="B4046" s="6">
        <v>12</v>
      </c>
      <c r="C4046" s="112">
        <v>2</v>
      </c>
      <c r="D4046" s="6">
        <v>28</v>
      </c>
      <c r="E4046" s="6" t="s">
        <v>10719</v>
      </c>
      <c r="H4046" s="6">
        <f>IF('Раздел 2.1.3.2'!AB30=SUM('Раздел 2.1.3.2'!AB22,'Раздел 2.1.3.2'!AB24,'Раздел 2.1.3.2'!AB26,'Раздел 2.1.3.2'!AB28),0,1)</f>
        <v>0</v>
      </c>
    </row>
    <row r="4047" spans="1:8" x14ac:dyDescent="0.2">
      <c r="A4047" s="6">
        <f t="shared" si="53"/>
        <v>609562</v>
      </c>
      <c r="B4047" s="6">
        <v>12</v>
      </c>
      <c r="C4047" s="112">
        <v>2</v>
      </c>
      <c r="D4047" s="6">
        <v>29</v>
      </c>
      <c r="E4047" s="6" t="s">
        <v>10720</v>
      </c>
      <c r="H4047" s="6">
        <f>IF('Раздел 2.1.3.2'!AC30=SUM('Раздел 2.1.3.2'!AC22,'Раздел 2.1.3.2'!AC24,'Раздел 2.1.3.2'!AC26,'Раздел 2.1.3.2'!AC28),0,1)</f>
        <v>0</v>
      </c>
    </row>
    <row r="4048" spans="1:8" x14ac:dyDescent="0.2">
      <c r="A4048" s="6">
        <f t="shared" si="53"/>
        <v>609562</v>
      </c>
      <c r="B4048" s="6">
        <v>12</v>
      </c>
      <c r="C4048" s="113">
        <v>2</v>
      </c>
      <c r="D4048" s="109">
        <v>30</v>
      </c>
      <c r="E4048" s="109" t="s">
        <v>10721</v>
      </c>
      <c r="F4048" s="109"/>
      <c r="G4048" s="109"/>
      <c r="H4048" s="109">
        <f>IF('Раздел 2.1.3.2'!AD30=SUM('Раздел 2.1.3.2'!AD22,'Раздел 2.1.3.2'!AD24,'Раздел 2.1.3.2'!AD26,'Раздел 2.1.3.2'!AD28),0,1)</f>
        <v>0</v>
      </c>
    </row>
    <row r="4049" spans="1:8" x14ac:dyDescent="0.2">
      <c r="A4049" s="6">
        <f t="shared" si="53"/>
        <v>609562</v>
      </c>
      <c r="B4049" s="6">
        <v>12</v>
      </c>
      <c r="C4049" s="112">
        <v>3</v>
      </c>
      <c r="D4049" s="6">
        <v>31</v>
      </c>
      <c r="E4049" s="6" t="s">
        <v>10722</v>
      </c>
      <c r="H4049" s="6">
        <f>IF('Раздел 2.1.3.2'!P30&gt;='Раздел 2.1.3.2'!P31,0,1)</f>
        <v>0</v>
      </c>
    </row>
    <row r="4050" spans="1:8" x14ac:dyDescent="0.2">
      <c r="A4050" s="6">
        <f t="shared" si="53"/>
        <v>609562</v>
      </c>
      <c r="B4050" s="6">
        <v>12</v>
      </c>
      <c r="C4050" s="112">
        <v>3</v>
      </c>
      <c r="D4050" s="6">
        <v>32</v>
      </c>
      <c r="E4050" s="6" t="s">
        <v>10723</v>
      </c>
      <c r="H4050" s="6">
        <f>IF('Раздел 2.1.3.2'!Q30&gt;='Раздел 2.1.3.2'!Q31,0,1)</f>
        <v>0</v>
      </c>
    </row>
    <row r="4051" spans="1:8" x14ac:dyDescent="0.2">
      <c r="A4051" s="6">
        <f t="shared" si="53"/>
        <v>609562</v>
      </c>
      <c r="B4051" s="6">
        <v>12</v>
      </c>
      <c r="C4051" s="112">
        <v>3</v>
      </c>
      <c r="D4051" s="6">
        <v>33</v>
      </c>
      <c r="E4051" s="6" t="s">
        <v>10724</v>
      </c>
      <c r="H4051" s="6">
        <f>IF('Раздел 2.1.3.2'!R30&gt;='Раздел 2.1.3.2'!R31,0,1)</f>
        <v>0</v>
      </c>
    </row>
    <row r="4052" spans="1:8" x14ac:dyDescent="0.2">
      <c r="A4052" s="6">
        <f t="shared" si="53"/>
        <v>609562</v>
      </c>
      <c r="B4052" s="6">
        <v>12</v>
      </c>
      <c r="C4052" s="112">
        <v>3</v>
      </c>
      <c r="D4052" s="6">
        <v>34</v>
      </c>
      <c r="E4052" s="6" t="s">
        <v>10725</v>
      </c>
      <c r="H4052" s="6">
        <f>IF('Раздел 2.1.3.2'!S30&gt;='Раздел 2.1.3.2'!S31,0,1)</f>
        <v>0</v>
      </c>
    </row>
    <row r="4053" spans="1:8" x14ac:dyDescent="0.2">
      <c r="A4053" s="6">
        <f t="shared" si="53"/>
        <v>609562</v>
      </c>
      <c r="B4053" s="6">
        <v>12</v>
      </c>
      <c r="C4053" s="112">
        <v>3</v>
      </c>
      <c r="D4053" s="6">
        <v>35</v>
      </c>
      <c r="E4053" s="6" t="s">
        <v>10726</v>
      </c>
      <c r="H4053" s="6">
        <f>IF('Раздел 2.1.3.2'!T30&gt;='Раздел 2.1.3.2'!T31,0,1)</f>
        <v>0</v>
      </c>
    </row>
    <row r="4054" spans="1:8" x14ac:dyDescent="0.2">
      <c r="A4054" s="6">
        <f t="shared" si="53"/>
        <v>609562</v>
      </c>
      <c r="B4054" s="6">
        <v>12</v>
      </c>
      <c r="C4054" s="112">
        <v>3</v>
      </c>
      <c r="D4054" s="6">
        <v>36</v>
      </c>
      <c r="E4054" s="6" t="s">
        <v>10741</v>
      </c>
      <c r="H4054" s="6">
        <f>IF('Раздел 2.1.3.2'!U30&gt;='Раздел 2.1.3.2'!U31,0,1)</f>
        <v>0</v>
      </c>
    </row>
    <row r="4055" spans="1:8" x14ac:dyDescent="0.2">
      <c r="A4055" s="6">
        <f t="shared" si="53"/>
        <v>609562</v>
      </c>
      <c r="B4055" s="6">
        <v>12</v>
      </c>
      <c r="C4055" s="112">
        <v>3</v>
      </c>
      <c r="D4055" s="6">
        <v>37</v>
      </c>
      <c r="E4055" s="6" t="s">
        <v>10742</v>
      </c>
      <c r="H4055" s="6">
        <f>IF('Раздел 2.1.3.2'!V30&gt;='Раздел 2.1.3.2'!V31,0,1)</f>
        <v>0</v>
      </c>
    </row>
    <row r="4056" spans="1:8" x14ac:dyDescent="0.2">
      <c r="A4056" s="6">
        <f t="shared" si="53"/>
        <v>609562</v>
      </c>
      <c r="B4056" s="6">
        <v>12</v>
      </c>
      <c r="C4056" s="112">
        <v>3</v>
      </c>
      <c r="D4056" s="6">
        <v>38</v>
      </c>
      <c r="E4056" s="6" t="s">
        <v>10743</v>
      </c>
      <c r="H4056" s="6">
        <f>IF('Раздел 2.1.3.2'!W30&gt;='Раздел 2.1.3.2'!W31,0,1)</f>
        <v>0</v>
      </c>
    </row>
    <row r="4057" spans="1:8" x14ac:dyDescent="0.2">
      <c r="A4057" s="6">
        <f t="shared" si="53"/>
        <v>609562</v>
      </c>
      <c r="B4057" s="6">
        <v>12</v>
      </c>
      <c r="C4057" s="112">
        <v>3</v>
      </c>
      <c r="D4057" s="6">
        <v>39</v>
      </c>
      <c r="E4057" s="6" t="s">
        <v>10190</v>
      </c>
      <c r="H4057" s="6">
        <f>IF('Раздел 2.1.3.2'!X30&gt;='Раздел 2.1.3.2'!X31,0,1)</f>
        <v>0</v>
      </c>
    </row>
    <row r="4058" spans="1:8" x14ac:dyDescent="0.2">
      <c r="A4058" s="6">
        <f t="shared" si="53"/>
        <v>609562</v>
      </c>
      <c r="B4058" s="6">
        <v>12</v>
      </c>
      <c r="C4058" s="112">
        <v>3</v>
      </c>
      <c r="D4058" s="6">
        <v>40</v>
      </c>
      <c r="E4058" s="6" t="s">
        <v>10191</v>
      </c>
      <c r="H4058" s="6">
        <f>IF('Раздел 2.1.3.2'!Y30&gt;='Раздел 2.1.3.2'!Y31,0,1)</f>
        <v>0</v>
      </c>
    </row>
    <row r="4059" spans="1:8" x14ac:dyDescent="0.2">
      <c r="A4059" s="6">
        <f t="shared" si="53"/>
        <v>609562</v>
      </c>
      <c r="B4059" s="6">
        <v>12</v>
      </c>
      <c r="C4059" s="112">
        <v>3</v>
      </c>
      <c r="D4059" s="6">
        <v>41</v>
      </c>
      <c r="E4059" s="6" t="s">
        <v>10192</v>
      </c>
      <c r="H4059" s="6">
        <f>IF('Раздел 2.1.3.2'!Z30&gt;='Раздел 2.1.3.2'!Z31,0,1)</f>
        <v>0</v>
      </c>
    </row>
    <row r="4060" spans="1:8" x14ac:dyDescent="0.2">
      <c r="A4060" s="6">
        <f t="shared" si="53"/>
        <v>609562</v>
      </c>
      <c r="B4060" s="6">
        <v>12</v>
      </c>
      <c r="C4060" s="112">
        <v>3</v>
      </c>
      <c r="D4060" s="6">
        <v>42</v>
      </c>
      <c r="E4060" s="6" t="s">
        <v>10193</v>
      </c>
      <c r="H4060" s="6">
        <f>IF('Раздел 2.1.3.2'!AA30&gt;='Раздел 2.1.3.2'!AA31,0,1)</f>
        <v>0</v>
      </c>
    </row>
    <row r="4061" spans="1:8" x14ac:dyDescent="0.2">
      <c r="A4061" s="6">
        <f t="shared" si="53"/>
        <v>609562</v>
      </c>
      <c r="B4061" s="6">
        <v>12</v>
      </c>
      <c r="C4061" s="112">
        <v>3</v>
      </c>
      <c r="D4061" s="6">
        <v>43</v>
      </c>
      <c r="E4061" s="6" t="s">
        <v>10194</v>
      </c>
      <c r="H4061" s="6">
        <f>IF('Раздел 2.1.3.2'!AB30&gt;='Раздел 2.1.3.2'!AB31,0,1)</f>
        <v>0</v>
      </c>
    </row>
    <row r="4062" spans="1:8" x14ac:dyDescent="0.2">
      <c r="A4062" s="6">
        <f t="shared" si="53"/>
        <v>609562</v>
      </c>
      <c r="B4062" s="6">
        <v>12</v>
      </c>
      <c r="C4062" s="112">
        <v>3</v>
      </c>
      <c r="D4062" s="6">
        <v>44</v>
      </c>
      <c r="E4062" s="6" t="s">
        <v>10195</v>
      </c>
      <c r="H4062" s="6">
        <f>IF('Раздел 2.1.3.2'!AC30&gt;='Раздел 2.1.3.2'!AC31,0,1)</f>
        <v>0</v>
      </c>
    </row>
    <row r="4063" spans="1:8" x14ac:dyDescent="0.2">
      <c r="A4063" s="6">
        <f t="shared" si="53"/>
        <v>609562</v>
      </c>
      <c r="B4063" s="6">
        <v>12</v>
      </c>
      <c r="C4063" s="113">
        <v>3</v>
      </c>
      <c r="D4063" s="109">
        <v>45</v>
      </c>
      <c r="E4063" s="109" t="s">
        <v>10196</v>
      </c>
      <c r="F4063" s="109"/>
      <c r="G4063" s="109"/>
      <c r="H4063" s="109">
        <f>IF('Раздел 2.1.3.2'!AD30&gt;='Раздел 2.1.3.2'!AD31,0,1)</f>
        <v>0</v>
      </c>
    </row>
    <row r="4064" spans="1:8" x14ac:dyDescent="0.2">
      <c r="A4064" s="6">
        <f t="shared" si="53"/>
        <v>609562</v>
      </c>
      <c r="B4064" s="6">
        <v>12</v>
      </c>
      <c r="C4064" s="114">
        <v>4</v>
      </c>
      <c r="D4064" s="115">
        <v>46</v>
      </c>
      <c r="E4064" s="115" t="s">
        <v>11526</v>
      </c>
      <c r="F4064" s="115"/>
      <c r="G4064" s="115"/>
      <c r="H4064" s="115">
        <f>IF('Раздел 2.1.3.2'!P30&gt;='Раздел 2.1.3.2'!P32,0,1)</f>
        <v>0</v>
      </c>
    </row>
    <row r="4065" spans="1:8" x14ac:dyDescent="0.2">
      <c r="A4065" s="6">
        <f t="shared" si="53"/>
        <v>609562</v>
      </c>
      <c r="B4065" s="6">
        <v>12</v>
      </c>
      <c r="C4065" s="112">
        <v>4</v>
      </c>
      <c r="D4065" s="7">
        <v>47</v>
      </c>
      <c r="E4065" s="7" t="s">
        <v>11527</v>
      </c>
      <c r="F4065" s="7"/>
      <c r="G4065" s="7"/>
      <c r="H4065" s="7">
        <f>IF('Раздел 2.1.3.2'!Q30&gt;='Раздел 2.1.3.2'!Q32,0,1)</f>
        <v>0</v>
      </c>
    </row>
    <row r="4066" spans="1:8" x14ac:dyDescent="0.2">
      <c r="A4066" s="6">
        <f t="shared" si="53"/>
        <v>609562</v>
      </c>
      <c r="B4066" s="6">
        <v>12</v>
      </c>
      <c r="C4066" s="112">
        <v>4</v>
      </c>
      <c r="D4066" s="7">
        <v>48</v>
      </c>
      <c r="E4066" s="7" t="s">
        <v>10200</v>
      </c>
      <c r="F4066" s="7"/>
      <c r="G4066" s="7"/>
      <c r="H4066" s="7">
        <f>IF('Раздел 2.1.3.2'!R30&gt;='Раздел 2.1.3.2'!R32,0,1)</f>
        <v>0</v>
      </c>
    </row>
    <row r="4067" spans="1:8" x14ac:dyDescent="0.2">
      <c r="A4067" s="6">
        <f t="shared" si="53"/>
        <v>609562</v>
      </c>
      <c r="B4067" s="6">
        <v>12</v>
      </c>
      <c r="C4067" s="112">
        <v>4</v>
      </c>
      <c r="D4067" s="7">
        <v>49</v>
      </c>
      <c r="E4067" s="7" t="s">
        <v>10201</v>
      </c>
      <c r="F4067" s="7"/>
      <c r="G4067" s="7"/>
      <c r="H4067" s="7">
        <f>IF('Раздел 2.1.3.2'!S30&gt;='Раздел 2.1.3.2'!S32,0,1)</f>
        <v>0</v>
      </c>
    </row>
    <row r="4068" spans="1:8" x14ac:dyDescent="0.2">
      <c r="A4068" s="6">
        <f t="shared" si="53"/>
        <v>609562</v>
      </c>
      <c r="B4068" s="6">
        <v>12</v>
      </c>
      <c r="C4068" s="112">
        <v>4</v>
      </c>
      <c r="D4068" s="7">
        <v>50</v>
      </c>
      <c r="E4068" s="7" t="s">
        <v>10759</v>
      </c>
      <c r="F4068" s="7"/>
      <c r="G4068" s="7"/>
      <c r="H4068" s="7">
        <f>IF('Раздел 2.1.3.2'!T30&gt;='Раздел 2.1.3.2'!T32,0,1)</f>
        <v>0</v>
      </c>
    </row>
    <row r="4069" spans="1:8" x14ac:dyDescent="0.2">
      <c r="A4069" s="6">
        <f t="shared" si="53"/>
        <v>609562</v>
      </c>
      <c r="B4069" s="6">
        <v>12</v>
      </c>
      <c r="C4069" s="112">
        <v>4</v>
      </c>
      <c r="D4069" s="7">
        <v>51</v>
      </c>
      <c r="E4069" s="7" t="s">
        <v>10760</v>
      </c>
      <c r="F4069" s="7"/>
      <c r="G4069" s="7"/>
      <c r="H4069" s="7">
        <f>IF('Раздел 2.1.3.2'!U30&gt;='Раздел 2.1.3.2'!U32,0,1)</f>
        <v>0</v>
      </c>
    </row>
    <row r="4070" spans="1:8" x14ac:dyDescent="0.2">
      <c r="A4070" s="6">
        <f t="shared" si="53"/>
        <v>609562</v>
      </c>
      <c r="B4070" s="6">
        <v>12</v>
      </c>
      <c r="C4070" s="112">
        <v>4</v>
      </c>
      <c r="D4070" s="7">
        <v>52</v>
      </c>
      <c r="E4070" s="7" t="s">
        <v>10761</v>
      </c>
      <c r="F4070" s="7"/>
      <c r="G4070" s="7"/>
      <c r="H4070" s="7">
        <f>IF('Раздел 2.1.3.2'!V30&gt;='Раздел 2.1.3.2'!V32,0,1)</f>
        <v>0</v>
      </c>
    </row>
    <row r="4071" spans="1:8" x14ac:dyDescent="0.2">
      <c r="A4071" s="6">
        <f t="shared" si="53"/>
        <v>609562</v>
      </c>
      <c r="B4071" s="6">
        <v>12</v>
      </c>
      <c r="C4071" s="112">
        <v>4</v>
      </c>
      <c r="D4071" s="7">
        <v>53</v>
      </c>
      <c r="E4071" s="7" t="s">
        <v>10762</v>
      </c>
      <c r="F4071" s="7"/>
      <c r="G4071" s="7"/>
      <c r="H4071" s="7">
        <f>IF('Раздел 2.1.3.2'!W30&gt;='Раздел 2.1.3.2'!W32,0,1)</f>
        <v>0</v>
      </c>
    </row>
    <row r="4072" spans="1:8" x14ac:dyDescent="0.2">
      <c r="A4072" s="6">
        <f t="shared" si="53"/>
        <v>609562</v>
      </c>
      <c r="B4072" s="6">
        <v>12</v>
      </c>
      <c r="C4072" s="112">
        <v>4</v>
      </c>
      <c r="D4072" s="7">
        <v>54</v>
      </c>
      <c r="E4072" s="7" t="s">
        <v>10763</v>
      </c>
      <c r="F4072" s="7"/>
      <c r="G4072" s="7"/>
      <c r="H4072" s="7">
        <f>IF('Раздел 2.1.3.2'!X30&gt;='Раздел 2.1.3.2'!X32,0,1)</f>
        <v>0</v>
      </c>
    </row>
    <row r="4073" spans="1:8" x14ac:dyDescent="0.2">
      <c r="A4073" s="6">
        <f t="shared" si="53"/>
        <v>609562</v>
      </c>
      <c r="B4073" s="6">
        <v>12</v>
      </c>
      <c r="C4073" s="112">
        <v>4</v>
      </c>
      <c r="D4073" s="7">
        <v>55</v>
      </c>
      <c r="E4073" s="7" t="s">
        <v>10764</v>
      </c>
      <c r="F4073" s="7"/>
      <c r="G4073" s="7"/>
      <c r="H4073" s="7">
        <f>IF('Раздел 2.1.3.2'!Y30&gt;='Раздел 2.1.3.2'!Y32,0,1)</f>
        <v>0</v>
      </c>
    </row>
    <row r="4074" spans="1:8" x14ac:dyDescent="0.2">
      <c r="A4074" s="6">
        <f t="shared" si="53"/>
        <v>609562</v>
      </c>
      <c r="B4074" s="6">
        <v>12</v>
      </c>
      <c r="C4074" s="112">
        <v>4</v>
      </c>
      <c r="D4074" s="7">
        <v>56</v>
      </c>
      <c r="E4074" s="7" t="s">
        <v>10765</v>
      </c>
      <c r="F4074" s="7"/>
      <c r="G4074" s="7"/>
      <c r="H4074" s="7">
        <f>IF('Раздел 2.1.3.2'!Z30&gt;='Раздел 2.1.3.2'!Z32,0,1)</f>
        <v>0</v>
      </c>
    </row>
    <row r="4075" spans="1:8" x14ac:dyDescent="0.2">
      <c r="A4075" s="6">
        <f t="shared" si="53"/>
        <v>609562</v>
      </c>
      <c r="B4075" s="6">
        <v>12</v>
      </c>
      <c r="C4075" s="112">
        <v>4</v>
      </c>
      <c r="D4075" s="7">
        <v>57</v>
      </c>
      <c r="E4075" s="7" t="s">
        <v>10766</v>
      </c>
      <c r="F4075" s="7"/>
      <c r="G4075" s="7"/>
      <c r="H4075" s="7">
        <f>IF('Раздел 2.1.3.2'!AA30&gt;='Раздел 2.1.3.2'!AA32,0,1)</f>
        <v>0</v>
      </c>
    </row>
    <row r="4076" spans="1:8" x14ac:dyDescent="0.2">
      <c r="A4076" s="6">
        <f t="shared" si="53"/>
        <v>609562</v>
      </c>
      <c r="B4076" s="6">
        <v>12</v>
      </c>
      <c r="C4076" s="112">
        <v>4</v>
      </c>
      <c r="D4076" s="7">
        <v>58</v>
      </c>
      <c r="E4076" s="7" t="s">
        <v>10767</v>
      </c>
      <c r="F4076" s="7"/>
      <c r="G4076" s="7"/>
      <c r="H4076" s="7">
        <f>IF('Раздел 2.1.3.2'!AB30&gt;='Раздел 2.1.3.2'!AB32,0,1)</f>
        <v>0</v>
      </c>
    </row>
    <row r="4077" spans="1:8" x14ac:dyDescent="0.2">
      <c r="A4077" s="6">
        <f t="shared" si="53"/>
        <v>609562</v>
      </c>
      <c r="B4077" s="6">
        <v>12</v>
      </c>
      <c r="C4077" s="112">
        <v>4</v>
      </c>
      <c r="D4077" s="7">
        <v>59</v>
      </c>
      <c r="E4077" s="7" t="s">
        <v>10768</v>
      </c>
      <c r="F4077" s="7"/>
      <c r="G4077" s="7"/>
      <c r="H4077" s="7">
        <f>IF('Раздел 2.1.3.2'!AC30&gt;='Раздел 2.1.3.2'!AC32,0,1)</f>
        <v>0</v>
      </c>
    </row>
    <row r="4078" spans="1:8" x14ac:dyDescent="0.2">
      <c r="A4078" s="6">
        <f t="shared" si="53"/>
        <v>609562</v>
      </c>
      <c r="B4078" s="6">
        <v>12</v>
      </c>
      <c r="C4078" s="113">
        <v>4</v>
      </c>
      <c r="D4078" s="109">
        <v>60</v>
      </c>
      <c r="E4078" s="109" t="s">
        <v>11529</v>
      </c>
      <c r="F4078" s="109"/>
      <c r="G4078" s="109"/>
      <c r="H4078" s="109">
        <f>IF('Раздел 2.1.3.2'!AD30&gt;='Раздел 2.1.3.2'!AD32,0,1)</f>
        <v>0</v>
      </c>
    </row>
    <row r="4079" spans="1:8" x14ac:dyDescent="0.2">
      <c r="A4079" s="6">
        <f t="shared" si="53"/>
        <v>609562</v>
      </c>
      <c r="B4079" s="6">
        <v>12</v>
      </c>
      <c r="C4079" s="114">
        <v>5</v>
      </c>
      <c r="D4079" s="115">
        <v>61</v>
      </c>
      <c r="E4079" s="115" t="s">
        <v>11530</v>
      </c>
      <c r="F4079" s="115"/>
      <c r="G4079" s="115"/>
      <c r="H4079" s="6">
        <f>IF('Раздел 2.1.3.2'!P30&gt;='Раздел 2.1.3.2'!P33,0,1)</f>
        <v>0</v>
      </c>
    </row>
    <row r="4080" spans="1:8" x14ac:dyDescent="0.2">
      <c r="A4080" s="6">
        <f t="shared" si="53"/>
        <v>609562</v>
      </c>
      <c r="B4080" s="6">
        <v>12</v>
      </c>
      <c r="C4080" s="112">
        <v>5</v>
      </c>
      <c r="D4080" s="7">
        <v>62</v>
      </c>
      <c r="E4080" s="7" t="s">
        <v>11531</v>
      </c>
      <c r="F4080" s="7"/>
      <c r="G4080" s="7"/>
      <c r="H4080" s="6">
        <f>IF('Раздел 2.1.3.2'!Q30&gt;='Раздел 2.1.3.2'!Q33,0,1)</f>
        <v>0</v>
      </c>
    </row>
    <row r="4081" spans="1:8" x14ac:dyDescent="0.2">
      <c r="A4081" s="6">
        <f t="shared" si="53"/>
        <v>609562</v>
      </c>
      <c r="B4081" s="6">
        <v>12</v>
      </c>
      <c r="C4081" s="112">
        <v>5</v>
      </c>
      <c r="D4081" s="7">
        <v>63</v>
      </c>
      <c r="E4081" s="7" t="s">
        <v>11532</v>
      </c>
      <c r="F4081" s="7"/>
      <c r="G4081" s="7"/>
      <c r="H4081" s="6">
        <f>IF('Раздел 2.1.3.2'!R30&gt;='Раздел 2.1.3.2'!R33,0,1)</f>
        <v>0</v>
      </c>
    </row>
    <row r="4082" spans="1:8" x14ac:dyDescent="0.2">
      <c r="A4082" s="6">
        <f t="shared" si="53"/>
        <v>609562</v>
      </c>
      <c r="B4082" s="6">
        <v>12</v>
      </c>
      <c r="C4082" s="112">
        <v>5</v>
      </c>
      <c r="D4082" s="7">
        <v>64</v>
      </c>
      <c r="E4082" s="7" t="s">
        <v>11533</v>
      </c>
      <c r="F4082" s="7"/>
      <c r="G4082" s="7"/>
      <c r="H4082" s="6">
        <f>IF('Раздел 2.1.3.2'!S30&gt;='Раздел 2.1.3.2'!S33,0,1)</f>
        <v>0</v>
      </c>
    </row>
    <row r="4083" spans="1:8" x14ac:dyDescent="0.2">
      <c r="A4083" s="6">
        <f t="shared" si="53"/>
        <v>609562</v>
      </c>
      <c r="B4083" s="6">
        <v>12</v>
      </c>
      <c r="C4083" s="112">
        <v>5</v>
      </c>
      <c r="D4083" s="7">
        <v>65</v>
      </c>
      <c r="E4083" s="7" t="s">
        <v>11534</v>
      </c>
      <c r="F4083" s="7"/>
      <c r="G4083" s="7"/>
      <c r="H4083" s="6">
        <f>IF('Раздел 2.1.3.2'!T30&gt;='Раздел 2.1.3.2'!T33,0,1)</f>
        <v>0</v>
      </c>
    </row>
    <row r="4084" spans="1:8" x14ac:dyDescent="0.2">
      <c r="A4084" s="6">
        <f t="shared" si="53"/>
        <v>609562</v>
      </c>
      <c r="B4084" s="6">
        <v>12</v>
      </c>
      <c r="C4084" s="112">
        <v>5</v>
      </c>
      <c r="D4084" s="7">
        <v>66</v>
      </c>
      <c r="E4084" s="7" t="s">
        <v>11535</v>
      </c>
      <c r="F4084" s="7"/>
      <c r="G4084" s="7"/>
      <c r="H4084" s="6">
        <f>IF('Раздел 2.1.3.2'!U30&gt;='Раздел 2.1.3.2'!U33,0,1)</f>
        <v>0</v>
      </c>
    </row>
    <row r="4085" spans="1:8" x14ac:dyDescent="0.2">
      <c r="A4085" s="6">
        <f t="shared" ref="A4085:A4148" si="54">P_3</f>
        <v>609562</v>
      </c>
      <c r="B4085" s="6">
        <v>12</v>
      </c>
      <c r="C4085" s="112">
        <v>5</v>
      </c>
      <c r="D4085" s="7">
        <v>67</v>
      </c>
      <c r="E4085" s="7" t="s">
        <v>10776</v>
      </c>
      <c r="F4085" s="7"/>
      <c r="G4085" s="7"/>
      <c r="H4085" s="6">
        <f>IF('Раздел 2.1.3.2'!V30&gt;='Раздел 2.1.3.2'!V33,0,1)</f>
        <v>0</v>
      </c>
    </row>
    <row r="4086" spans="1:8" x14ac:dyDescent="0.2">
      <c r="A4086" s="6">
        <f t="shared" si="54"/>
        <v>609562</v>
      </c>
      <c r="B4086" s="6">
        <v>12</v>
      </c>
      <c r="C4086" s="112">
        <v>5</v>
      </c>
      <c r="D4086" s="7">
        <v>68</v>
      </c>
      <c r="E4086" s="7" t="s">
        <v>10777</v>
      </c>
      <c r="F4086" s="7"/>
      <c r="G4086" s="7"/>
      <c r="H4086" s="6">
        <f>IF('Раздел 2.1.3.2'!W30&gt;='Раздел 2.1.3.2'!W33,0,1)</f>
        <v>0</v>
      </c>
    </row>
    <row r="4087" spans="1:8" x14ac:dyDescent="0.2">
      <c r="A4087" s="6">
        <f t="shared" si="54"/>
        <v>609562</v>
      </c>
      <c r="B4087" s="6">
        <v>12</v>
      </c>
      <c r="C4087" s="112">
        <v>5</v>
      </c>
      <c r="D4087" s="7">
        <v>69</v>
      </c>
      <c r="E4087" s="7" t="s">
        <v>10778</v>
      </c>
      <c r="F4087" s="7"/>
      <c r="G4087" s="7"/>
      <c r="H4087" s="6">
        <f>IF('Раздел 2.1.3.2'!X30&gt;='Раздел 2.1.3.2'!X33,0,1)</f>
        <v>0</v>
      </c>
    </row>
    <row r="4088" spans="1:8" x14ac:dyDescent="0.2">
      <c r="A4088" s="6">
        <f t="shared" si="54"/>
        <v>609562</v>
      </c>
      <c r="B4088" s="6">
        <v>12</v>
      </c>
      <c r="C4088" s="112">
        <v>5</v>
      </c>
      <c r="D4088" s="7">
        <v>70</v>
      </c>
      <c r="E4088" s="7" t="s">
        <v>10779</v>
      </c>
      <c r="F4088" s="7"/>
      <c r="G4088" s="7"/>
      <c r="H4088" s="6">
        <f>IF('Раздел 2.1.3.2'!Y30&gt;='Раздел 2.1.3.2'!Y33,0,1)</f>
        <v>0</v>
      </c>
    </row>
    <row r="4089" spans="1:8" x14ac:dyDescent="0.2">
      <c r="A4089" s="6">
        <f t="shared" si="54"/>
        <v>609562</v>
      </c>
      <c r="B4089" s="6">
        <v>12</v>
      </c>
      <c r="C4089" s="112">
        <v>5</v>
      </c>
      <c r="D4089" s="7">
        <v>71</v>
      </c>
      <c r="E4089" s="7" t="s">
        <v>10780</v>
      </c>
      <c r="F4089" s="7"/>
      <c r="G4089" s="7"/>
      <c r="H4089" s="6">
        <f>IF('Раздел 2.1.3.2'!Z30&gt;='Раздел 2.1.3.2'!Z33,0,1)</f>
        <v>0</v>
      </c>
    </row>
    <row r="4090" spans="1:8" x14ac:dyDescent="0.2">
      <c r="A4090" s="6">
        <f t="shared" si="54"/>
        <v>609562</v>
      </c>
      <c r="B4090" s="6">
        <v>12</v>
      </c>
      <c r="C4090" s="112">
        <v>5</v>
      </c>
      <c r="D4090" s="7">
        <v>72</v>
      </c>
      <c r="E4090" s="7" t="s">
        <v>10781</v>
      </c>
      <c r="F4090" s="7"/>
      <c r="G4090" s="7"/>
      <c r="H4090" s="6">
        <f>IF('Раздел 2.1.3.2'!AA30&gt;='Раздел 2.1.3.2'!AA33,0,1)</f>
        <v>0</v>
      </c>
    </row>
    <row r="4091" spans="1:8" x14ac:dyDescent="0.2">
      <c r="A4091" s="6">
        <f t="shared" si="54"/>
        <v>609562</v>
      </c>
      <c r="B4091" s="6">
        <v>12</v>
      </c>
      <c r="C4091" s="112">
        <v>5</v>
      </c>
      <c r="D4091" s="7">
        <v>73</v>
      </c>
      <c r="E4091" s="7" t="s">
        <v>10782</v>
      </c>
      <c r="F4091" s="7"/>
      <c r="G4091" s="7"/>
      <c r="H4091" s="6">
        <f>IF('Раздел 2.1.3.2'!AB30&gt;='Раздел 2.1.3.2'!AB33,0,1)</f>
        <v>0</v>
      </c>
    </row>
    <row r="4092" spans="1:8" x14ac:dyDescent="0.2">
      <c r="A4092" s="6">
        <f t="shared" si="54"/>
        <v>609562</v>
      </c>
      <c r="B4092" s="6">
        <v>12</v>
      </c>
      <c r="C4092" s="112">
        <v>5</v>
      </c>
      <c r="D4092" s="7">
        <v>74</v>
      </c>
      <c r="E4092" s="7" t="s">
        <v>10783</v>
      </c>
      <c r="F4092" s="7"/>
      <c r="G4092" s="7"/>
      <c r="H4092" s="6">
        <f>IF('Раздел 2.1.3.2'!AC30&gt;='Раздел 2.1.3.2'!AC33,0,1)</f>
        <v>0</v>
      </c>
    </row>
    <row r="4093" spans="1:8" x14ac:dyDescent="0.2">
      <c r="A4093" s="6">
        <f t="shared" si="54"/>
        <v>609562</v>
      </c>
      <c r="B4093" s="6">
        <v>12</v>
      </c>
      <c r="C4093" s="113">
        <v>5</v>
      </c>
      <c r="D4093" s="109">
        <v>75</v>
      </c>
      <c r="E4093" s="109" t="s">
        <v>10784</v>
      </c>
      <c r="F4093" s="109"/>
      <c r="G4093" s="109"/>
      <c r="H4093" s="109">
        <f>IF('Раздел 2.1.3.2'!AD30&gt;='Раздел 2.1.3.2'!AD33,0,1)</f>
        <v>0</v>
      </c>
    </row>
    <row r="4094" spans="1:8" x14ac:dyDescent="0.2">
      <c r="A4094" s="6">
        <f t="shared" si="54"/>
        <v>609562</v>
      </c>
      <c r="B4094" s="6">
        <v>12</v>
      </c>
      <c r="C4094" s="114">
        <v>6</v>
      </c>
      <c r="D4094" s="115">
        <v>76</v>
      </c>
      <c r="E4094" s="115" t="s">
        <v>10785</v>
      </c>
      <c r="F4094" s="115"/>
      <c r="G4094" s="115"/>
      <c r="H4094" s="115">
        <f>IF('Раздел 2.1.3.2'!P30&gt;='Раздел 2.1.3.2'!P36,0,1)</f>
        <v>0</v>
      </c>
    </row>
    <row r="4095" spans="1:8" x14ac:dyDescent="0.2">
      <c r="A4095" s="6">
        <f t="shared" si="54"/>
        <v>609562</v>
      </c>
      <c r="B4095" s="6">
        <v>12</v>
      </c>
      <c r="C4095" s="112">
        <v>6</v>
      </c>
      <c r="D4095" s="7">
        <v>77</v>
      </c>
      <c r="E4095" s="7" t="s">
        <v>10786</v>
      </c>
      <c r="F4095" s="7"/>
      <c r="G4095" s="7"/>
      <c r="H4095" s="7">
        <f>IF('Раздел 2.1.3.2'!Q30&gt;='Раздел 2.1.3.2'!Q36,0,1)</f>
        <v>0</v>
      </c>
    </row>
    <row r="4096" spans="1:8" x14ac:dyDescent="0.2">
      <c r="A4096" s="6">
        <f t="shared" si="54"/>
        <v>609562</v>
      </c>
      <c r="B4096" s="6">
        <v>12</v>
      </c>
      <c r="C4096" s="112">
        <v>6</v>
      </c>
      <c r="D4096" s="7">
        <v>78</v>
      </c>
      <c r="E4096" s="7" t="s">
        <v>10787</v>
      </c>
      <c r="F4096" s="7"/>
      <c r="G4096" s="7"/>
      <c r="H4096" s="7">
        <f>IF('Раздел 2.1.3.2'!R30&gt;='Раздел 2.1.3.2'!R36,0,1)</f>
        <v>0</v>
      </c>
    </row>
    <row r="4097" spans="1:8" x14ac:dyDescent="0.2">
      <c r="A4097" s="6">
        <f t="shared" si="54"/>
        <v>609562</v>
      </c>
      <c r="B4097" s="6">
        <v>12</v>
      </c>
      <c r="C4097" s="112">
        <v>6</v>
      </c>
      <c r="D4097" s="7">
        <v>79</v>
      </c>
      <c r="E4097" s="7" t="s">
        <v>12243</v>
      </c>
      <c r="F4097" s="7"/>
      <c r="G4097" s="7"/>
      <c r="H4097" s="7">
        <f>IF('Раздел 2.1.3.2'!S30&gt;='Раздел 2.1.3.2'!S36,0,1)</f>
        <v>0</v>
      </c>
    </row>
    <row r="4098" spans="1:8" x14ac:dyDescent="0.2">
      <c r="A4098" s="6">
        <f t="shared" si="54"/>
        <v>609562</v>
      </c>
      <c r="B4098" s="6">
        <v>12</v>
      </c>
      <c r="C4098" s="112">
        <v>6</v>
      </c>
      <c r="D4098" s="7">
        <v>80</v>
      </c>
      <c r="E4098" s="7" t="s">
        <v>12244</v>
      </c>
      <c r="F4098" s="7"/>
      <c r="G4098" s="7"/>
      <c r="H4098" s="7">
        <f>IF('Раздел 2.1.3.2'!T30&gt;='Раздел 2.1.3.2'!T36,0,1)</f>
        <v>0</v>
      </c>
    </row>
    <row r="4099" spans="1:8" x14ac:dyDescent="0.2">
      <c r="A4099" s="6">
        <f t="shared" si="54"/>
        <v>609562</v>
      </c>
      <c r="B4099" s="6">
        <v>12</v>
      </c>
      <c r="C4099" s="112">
        <v>6</v>
      </c>
      <c r="D4099" s="7">
        <v>81</v>
      </c>
      <c r="E4099" s="7" t="s">
        <v>12245</v>
      </c>
      <c r="F4099" s="7"/>
      <c r="G4099" s="7"/>
      <c r="H4099" s="7">
        <f>IF('Раздел 2.1.3.2'!U30&gt;='Раздел 2.1.3.2'!U36,0,1)</f>
        <v>0</v>
      </c>
    </row>
    <row r="4100" spans="1:8" x14ac:dyDescent="0.2">
      <c r="A4100" s="6">
        <f t="shared" si="54"/>
        <v>609562</v>
      </c>
      <c r="B4100" s="6">
        <v>12</v>
      </c>
      <c r="C4100" s="112">
        <v>6</v>
      </c>
      <c r="D4100" s="7">
        <v>82</v>
      </c>
      <c r="E4100" s="7" t="s">
        <v>12246</v>
      </c>
      <c r="F4100" s="7"/>
      <c r="G4100" s="7"/>
      <c r="H4100" s="7">
        <f>IF('Раздел 2.1.3.2'!V30&gt;='Раздел 2.1.3.2'!V36,0,1)</f>
        <v>0</v>
      </c>
    </row>
    <row r="4101" spans="1:8" x14ac:dyDescent="0.2">
      <c r="A4101" s="6">
        <f t="shared" si="54"/>
        <v>609562</v>
      </c>
      <c r="B4101" s="6">
        <v>12</v>
      </c>
      <c r="C4101" s="112">
        <v>6</v>
      </c>
      <c r="D4101" s="7">
        <v>83</v>
      </c>
      <c r="E4101" s="7" t="s">
        <v>12247</v>
      </c>
      <c r="F4101" s="7"/>
      <c r="G4101" s="7"/>
      <c r="H4101" s="7">
        <f>IF('Раздел 2.1.3.2'!W30&gt;='Раздел 2.1.3.2'!W36,0,1)</f>
        <v>0</v>
      </c>
    </row>
    <row r="4102" spans="1:8" x14ac:dyDescent="0.2">
      <c r="A4102" s="6">
        <f t="shared" si="54"/>
        <v>609562</v>
      </c>
      <c r="B4102" s="6">
        <v>12</v>
      </c>
      <c r="C4102" s="112">
        <v>6</v>
      </c>
      <c r="D4102" s="7">
        <v>84</v>
      </c>
      <c r="E4102" s="7" t="s">
        <v>12248</v>
      </c>
      <c r="F4102" s="7"/>
      <c r="G4102" s="7"/>
      <c r="H4102" s="7">
        <f>IF('Раздел 2.1.3.2'!X30&gt;='Раздел 2.1.3.2'!X36,0,1)</f>
        <v>0</v>
      </c>
    </row>
    <row r="4103" spans="1:8" x14ac:dyDescent="0.2">
      <c r="A4103" s="6">
        <f t="shared" si="54"/>
        <v>609562</v>
      </c>
      <c r="B4103" s="6">
        <v>12</v>
      </c>
      <c r="C4103" s="112">
        <v>6</v>
      </c>
      <c r="D4103" s="7">
        <v>85</v>
      </c>
      <c r="E4103" s="7" t="s">
        <v>12249</v>
      </c>
      <c r="F4103" s="7"/>
      <c r="G4103" s="7"/>
      <c r="H4103" s="7">
        <f>IF('Раздел 2.1.3.2'!Y30&gt;='Раздел 2.1.3.2'!Y36,0,1)</f>
        <v>0</v>
      </c>
    </row>
    <row r="4104" spans="1:8" x14ac:dyDescent="0.2">
      <c r="A4104" s="6">
        <f t="shared" si="54"/>
        <v>609562</v>
      </c>
      <c r="B4104" s="6">
        <v>12</v>
      </c>
      <c r="C4104" s="112">
        <v>6</v>
      </c>
      <c r="D4104" s="7">
        <v>86</v>
      </c>
      <c r="E4104" s="7" t="s">
        <v>9703</v>
      </c>
      <c r="F4104" s="7"/>
      <c r="G4104" s="7"/>
      <c r="H4104" s="7">
        <f>IF('Раздел 2.1.3.2'!Z30&gt;='Раздел 2.1.3.2'!Z36,0,1)</f>
        <v>0</v>
      </c>
    </row>
    <row r="4105" spans="1:8" x14ac:dyDescent="0.2">
      <c r="A4105" s="6">
        <f t="shared" si="54"/>
        <v>609562</v>
      </c>
      <c r="B4105" s="6">
        <v>12</v>
      </c>
      <c r="C4105" s="112">
        <v>6</v>
      </c>
      <c r="D4105" s="7">
        <v>87</v>
      </c>
      <c r="E4105" s="7" t="s">
        <v>13715</v>
      </c>
      <c r="F4105" s="7"/>
      <c r="G4105" s="7"/>
      <c r="H4105" s="7">
        <f>IF('Раздел 2.1.3.2'!AA30&gt;='Раздел 2.1.3.2'!AA36,0,1)</f>
        <v>0</v>
      </c>
    </row>
    <row r="4106" spans="1:8" x14ac:dyDescent="0.2">
      <c r="A4106" s="6">
        <f t="shared" si="54"/>
        <v>609562</v>
      </c>
      <c r="B4106" s="6">
        <v>12</v>
      </c>
      <c r="C4106" s="112">
        <v>6</v>
      </c>
      <c r="D4106" s="7">
        <v>88</v>
      </c>
      <c r="E4106" s="7" t="s">
        <v>13716</v>
      </c>
      <c r="F4106" s="7"/>
      <c r="G4106" s="7"/>
      <c r="H4106" s="7">
        <f>IF('Раздел 2.1.3.2'!AB30&gt;='Раздел 2.1.3.2'!AB36,0,1)</f>
        <v>0</v>
      </c>
    </row>
    <row r="4107" spans="1:8" x14ac:dyDescent="0.2">
      <c r="A4107" s="6">
        <f t="shared" si="54"/>
        <v>609562</v>
      </c>
      <c r="B4107" s="6">
        <v>12</v>
      </c>
      <c r="C4107" s="112">
        <v>6</v>
      </c>
      <c r="D4107" s="7">
        <v>89</v>
      </c>
      <c r="E4107" s="7" t="s">
        <v>13717</v>
      </c>
      <c r="F4107" s="7"/>
      <c r="G4107" s="7"/>
      <c r="H4107" s="7">
        <f>IF('Раздел 2.1.3.2'!AC30&gt;='Раздел 2.1.3.2'!AC36,0,1)</f>
        <v>0</v>
      </c>
    </row>
    <row r="4108" spans="1:8" x14ac:dyDescent="0.2">
      <c r="A4108" s="6">
        <f t="shared" si="54"/>
        <v>609562</v>
      </c>
      <c r="B4108" s="6">
        <v>12</v>
      </c>
      <c r="C4108" s="113">
        <v>6</v>
      </c>
      <c r="D4108" s="109">
        <v>90</v>
      </c>
      <c r="E4108" s="109" t="s">
        <v>12250</v>
      </c>
      <c r="F4108" s="109"/>
      <c r="G4108" s="109"/>
      <c r="H4108" s="109">
        <f>IF('Раздел 2.1.3.2'!AD30&gt;='Раздел 2.1.3.2'!AD36,0,1)</f>
        <v>0</v>
      </c>
    </row>
    <row r="4109" spans="1:8" x14ac:dyDescent="0.2">
      <c r="A4109" s="6">
        <f t="shared" si="54"/>
        <v>609562</v>
      </c>
      <c r="B4109" s="6">
        <v>12</v>
      </c>
      <c r="C4109" s="114">
        <v>7</v>
      </c>
      <c r="D4109" s="115">
        <v>91</v>
      </c>
      <c r="E4109" s="115" t="s">
        <v>12251</v>
      </c>
      <c r="F4109" s="115"/>
      <c r="G4109" s="115"/>
      <c r="H4109" s="115">
        <f>IF('Раздел 2.1.3.2'!P30&gt;='Раздел 2.1.3.2'!P37,0,1)</f>
        <v>0</v>
      </c>
    </row>
    <row r="4110" spans="1:8" x14ac:dyDescent="0.2">
      <c r="A4110" s="6">
        <f t="shared" si="54"/>
        <v>609562</v>
      </c>
      <c r="B4110" s="6">
        <v>12</v>
      </c>
      <c r="C4110" s="112">
        <v>7</v>
      </c>
      <c r="D4110" s="7">
        <v>92</v>
      </c>
      <c r="E4110" s="7" t="s">
        <v>12252</v>
      </c>
      <c r="F4110" s="7"/>
      <c r="G4110" s="7"/>
      <c r="H4110" s="7">
        <f>IF('Раздел 2.1.3.2'!Q30&gt;='Раздел 2.1.3.2'!Q37,0,1)</f>
        <v>0</v>
      </c>
    </row>
    <row r="4111" spans="1:8" x14ac:dyDescent="0.2">
      <c r="A4111" s="6">
        <f t="shared" si="54"/>
        <v>609562</v>
      </c>
      <c r="B4111" s="6">
        <v>12</v>
      </c>
      <c r="C4111" s="112">
        <v>7</v>
      </c>
      <c r="D4111" s="7">
        <v>93</v>
      </c>
      <c r="E4111" s="7" t="s">
        <v>12253</v>
      </c>
      <c r="F4111" s="7"/>
      <c r="G4111" s="7"/>
      <c r="H4111" s="7">
        <f>IF('Раздел 2.1.3.2'!R30&gt;='Раздел 2.1.3.2'!R37,0,1)</f>
        <v>0</v>
      </c>
    </row>
    <row r="4112" spans="1:8" x14ac:dyDescent="0.2">
      <c r="A4112" s="6">
        <f t="shared" si="54"/>
        <v>609562</v>
      </c>
      <c r="B4112" s="6">
        <v>12</v>
      </c>
      <c r="C4112" s="112">
        <v>7</v>
      </c>
      <c r="D4112" s="7">
        <v>94</v>
      </c>
      <c r="E4112" s="7" t="s">
        <v>9700</v>
      </c>
      <c r="F4112" s="7"/>
      <c r="G4112" s="7"/>
      <c r="H4112" s="7">
        <f>IF('Раздел 2.1.3.2'!S30&gt;='Раздел 2.1.3.2'!S37,0,1)</f>
        <v>0</v>
      </c>
    </row>
    <row r="4113" spans="1:8" x14ac:dyDescent="0.2">
      <c r="A4113" s="6">
        <f t="shared" si="54"/>
        <v>609562</v>
      </c>
      <c r="B4113" s="6">
        <v>12</v>
      </c>
      <c r="C4113" s="112">
        <v>7</v>
      </c>
      <c r="D4113" s="7">
        <v>95</v>
      </c>
      <c r="E4113" s="7" t="s">
        <v>9701</v>
      </c>
      <c r="F4113" s="7"/>
      <c r="G4113" s="7"/>
      <c r="H4113" s="7">
        <f>IF('Раздел 2.1.3.2'!T30&gt;='Раздел 2.1.3.2'!T37,0,1)</f>
        <v>0</v>
      </c>
    </row>
    <row r="4114" spans="1:8" x14ac:dyDescent="0.2">
      <c r="A4114" s="6">
        <f t="shared" si="54"/>
        <v>609562</v>
      </c>
      <c r="B4114" s="6">
        <v>12</v>
      </c>
      <c r="C4114" s="112">
        <v>7</v>
      </c>
      <c r="D4114" s="7">
        <v>96</v>
      </c>
      <c r="E4114" s="7" t="s">
        <v>9702</v>
      </c>
      <c r="F4114" s="7"/>
      <c r="G4114" s="7"/>
      <c r="H4114" s="7">
        <f>IF('Раздел 2.1.3.2'!U30&gt;='Раздел 2.1.3.2'!U37,0,1)</f>
        <v>0</v>
      </c>
    </row>
    <row r="4115" spans="1:8" x14ac:dyDescent="0.2">
      <c r="A4115" s="6">
        <f t="shared" si="54"/>
        <v>609562</v>
      </c>
      <c r="B4115" s="6">
        <v>12</v>
      </c>
      <c r="C4115" s="112">
        <v>7</v>
      </c>
      <c r="D4115" s="7">
        <v>97</v>
      </c>
      <c r="E4115" s="7" t="s">
        <v>9704</v>
      </c>
      <c r="F4115" s="7"/>
      <c r="G4115" s="7"/>
      <c r="H4115" s="7">
        <f>IF('Раздел 2.1.3.2'!V30&gt;='Раздел 2.1.3.2'!V37,0,1)</f>
        <v>0</v>
      </c>
    </row>
    <row r="4116" spans="1:8" x14ac:dyDescent="0.2">
      <c r="A4116" s="6">
        <f t="shared" si="54"/>
        <v>609562</v>
      </c>
      <c r="B4116" s="6">
        <v>12</v>
      </c>
      <c r="C4116" s="112">
        <v>7</v>
      </c>
      <c r="D4116" s="7">
        <v>98</v>
      </c>
      <c r="E4116" s="7" t="s">
        <v>10166</v>
      </c>
      <c r="F4116" s="7"/>
      <c r="G4116" s="7"/>
      <c r="H4116" s="7">
        <f>IF('Раздел 2.1.3.2'!W30&gt;='Раздел 2.1.3.2'!W37,0,1)</f>
        <v>0</v>
      </c>
    </row>
    <row r="4117" spans="1:8" x14ac:dyDescent="0.2">
      <c r="A4117" s="6">
        <f t="shared" si="54"/>
        <v>609562</v>
      </c>
      <c r="B4117" s="6">
        <v>12</v>
      </c>
      <c r="C4117" s="112">
        <v>7</v>
      </c>
      <c r="D4117" s="7">
        <v>99</v>
      </c>
      <c r="E4117" s="7" t="s">
        <v>10167</v>
      </c>
      <c r="F4117" s="7"/>
      <c r="G4117" s="7"/>
      <c r="H4117" s="7">
        <f>IF('Раздел 2.1.3.2'!X30&gt;='Раздел 2.1.3.2'!X37,0,1)</f>
        <v>0</v>
      </c>
    </row>
    <row r="4118" spans="1:8" x14ac:dyDescent="0.2">
      <c r="A4118" s="6">
        <f t="shared" si="54"/>
        <v>609562</v>
      </c>
      <c r="B4118" s="6">
        <v>12</v>
      </c>
      <c r="C4118" s="112">
        <v>7</v>
      </c>
      <c r="D4118" s="7">
        <v>100</v>
      </c>
      <c r="E4118" s="7" t="s">
        <v>10168</v>
      </c>
      <c r="F4118" s="7"/>
      <c r="G4118" s="7"/>
      <c r="H4118" s="7">
        <f>IF('Раздел 2.1.3.2'!Y30&gt;='Раздел 2.1.3.2'!Y37,0,1)</f>
        <v>0</v>
      </c>
    </row>
    <row r="4119" spans="1:8" x14ac:dyDescent="0.2">
      <c r="A4119" s="6">
        <f t="shared" si="54"/>
        <v>609562</v>
      </c>
      <c r="B4119" s="6">
        <v>12</v>
      </c>
      <c r="C4119" s="112">
        <v>7</v>
      </c>
      <c r="D4119" s="7">
        <v>101</v>
      </c>
      <c r="E4119" s="7" t="s">
        <v>10169</v>
      </c>
      <c r="F4119" s="7"/>
      <c r="G4119" s="7"/>
      <c r="H4119" s="7">
        <f>IF('Раздел 2.1.3.2'!Z30&gt;='Раздел 2.1.3.2'!Z37,0,1)</f>
        <v>0</v>
      </c>
    </row>
    <row r="4120" spans="1:8" x14ac:dyDescent="0.2">
      <c r="A4120" s="6">
        <f t="shared" si="54"/>
        <v>609562</v>
      </c>
      <c r="B4120" s="6">
        <v>12</v>
      </c>
      <c r="C4120" s="112">
        <v>7</v>
      </c>
      <c r="D4120" s="7">
        <v>102</v>
      </c>
      <c r="E4120" s="7" t="s">
        <v>10170</v>
      </c>
      <c r="F4120" s="7"/>
      <c r="G4120" s="7"/>
      <c r="H4120" s="7">
        <f>IF('Раздел 2.1.3.2'!AA30&gt;='Раздел 2.1.3.2'!AA37,0,1)</f>
        <v>0</v>
      </c>
    </row>
    <row r="4121" spans="1:8" x14ac:dyDescent="0.2">
      <c r="A4121" s="6">
        <f t="shared" si="54"/>
        <v>609562</v>
      </c>
      <c r="B4121" s="6">
        <v>12</v>
      </c>
      <c r="C4121" s="112">
        <v>7</v>
      </c>
      <c r="D4121" s="7">
        <v>103</v>
      </c>
      <c r="E4121" s="7" t="s">
        <v>10171</v>
      </c>
      <c r="F4121" s="7"/>
      <c r="G4121" s="7"/>
      <c r="H4121" s="7">
        <f>IF('Раздел 2.1.3.2'!AB30&gt;='Раздел 2.1.3.2'!AB37,0,1)</f>
        <v>0</v>
      </c>
    </row>
    <row r="4122" spans="1:8" x14ac:dyDescent="0.2">
      <c r="A4122" s="6">
        <f t="shared" si="54"/>
        <v>609562</v>
      </c>
      <c r="B4122" s="6">
        <v>12</v>
      </c>
      <c r="C4122" s="112">
        <v>7</v>
      </c>
      <c r="D4122" s="7">
        <v>104</v>
      </c>
      <c r="E4122" s="7" t="s">
        <v>10172</v>
      </c>
      <c r="F4122" s="7"/>
      <c r="G4122" s="7"/>
      <c r="H4122" s="7">
        <f>IF('Раздел 2.1.3.2'!AC30&gt;='Раздел 2.1.3.2'!AC37,0,1)</f>
        <v>0</v>
      </c>
    </row>
    <row r="4123" spans="1:8" x14ac:dyDescent="0.2">
      <c r="A4123" s="6">
        <f t="shared" si="54"/>
        <v>609562</v>
      </c>
      <c r="B4123" s="6">
        <v>12</v>
      </c>
      <c r="C4123" s="113">
        <v>7</v>
      </c>
      <c r="D4123" s="109">
        <v>105</v>
      </c>
      <c r="E4123" s="109" t="s">
        <v>10173</v>
      </c>
      <c r="F4123" s="109"/>
      <c r="G4123" s="109"/>
      <c r="H4123" s="109">
        <f>IF('Раздел 2.1.3.2'!AD30&gt;='Раздел 2.1.3.2'!AD37,0,1)</f>
        <v>0</v>
      </c>
    </row>
    <row r="4124" spans="1:8" x14ac:dyDescent="0.2">
      <c r="A4124" s="6">
        <f t="shared" si="54"/>
        <v>609562</v>
      </c>
      <c r="B4124" s="6">
        <v>12</v>
      </c>
      <c r="C4124" s="112">
        <v>8</v>
      </c>
      <c r="D4124" s="6">
        <v>106</v>
      </c>
      <c r="E4124" s="6" t="s">
        <v>10174</v>
      </c>
      <c r="H4124" s="6">
        <f>IF('Раздел 2.1.3.2'!P30&gt;='Раздел 2.1.3.2'!P38,0,1)</f>
        <v>0</v>
      </c>
    </row>
    <row r="4125" spans="1:8" x14ac:dyDescent="0.2">
      <c r="A4125" s="6">
        <f t="shared" si="54"/>
        <v>609562</v>
      </c>
      <c r="B4125" s="6">
        <v>12</v>
      </c>
      <c r="C4125" s="112">
        <v>8</v>
      </c>
      <c r="D4125" s="6">
        <v>107</v>
      </c>
      <c r="E4125" s="6" t="s">
        <v>10175</v>
      </c>
      <c r="H4125" s="6">
        <f>IF('Раздел 2.1.3.2'!Q30&gt;='Раздел 2.1.3.2'!Q38,0,1)</f>
        <v>0</v>
      </c>
    </row>
    <row r="4126" spans="1:8" x14ac:dyDescent="0.2">
      <c r="A4126" s="6">
        <f t="shared" si="54"/>
        <v>609562</v>
      </c>
      <c r="B4126" s="6">
        <v>12</v>
      </c>
      <c r="C4126" s="112">
        <v>8</v>
      </c>
      <c r="D4126" s="6">
        <v>108</v>
      </c>
      <c r="E4126" s="6" t="s">
        <v>10176</v>
      </c>
      <c r="H4126" s="6">
        <f>IF('Раздел 2.1.3.2'!R30&gt;='Раздел 2.1.3.2'!R38,0,1)</f>
        <v>0</v>
      </c>
    </row>
    <row r="4127" spans="1:8" x14ac:dyDescent="0.2">
      <c r="A4127" s="6">
        <f t="shared" si="54"/>
        <v>609562</v>
      </c>
      <c r="B4127" s="6">
        <v>12</v>
      </c>
      <c r="C4127" s="112">
        <v>8</v>
      </c>
      <c r="D4127" s="6">
        <v>109</v>
      </c>
      <c r="E4127" s="6" t="s">
        <v>10177</v>
      </c>
      <c r="H4127" s="6">
        <f>IF('Раздел 2.1.3.2'!S30&gt;='Раздел 2.1.3.2'!S38,0,1)</f>
        <v>0</v>
      </c>
    </row>
    <row r="4128" spans="1:8" x14ac:dyDescent="0.2">
      <c r="A4128" s="6">
        <f t="shared" si="54"/>
        <v>609562</v>
      </c>
      <c r="B4128" s="6">
        <v>12</v>
      </c>
      <c r="C4128" s="112">
        <v>8</v>
      </c>
      <c r="D4128" s="6">
        <v>110</v>
      </c>
      <c r="E4128" s="6" t="s">
        <v>10178</v>
      </c>
      <c r="H4128" s="6">
        <f>IF('Раздел 2.1.3.2'!T30&gt;='Раздел 2.1.3.2'!T38,0,1)</f>
        <v>0</v>
      </c>
    </row>
    <row r="4129" spans="1:8" x14ac:dyDescent="0.2">
      <c r="A4129" s="6">
        <f t="shared" si="54"/>
        <v>609562</v>
      </c>
      <c r="B4129" s="6">
        <v>12</v>
      </c>
      <c r="C4129" s="112">
        <v>8</v>
      </c>
      <c r="D4129" s="6">
        <v>111</v>
      </c>
      <c r="E4129" s="6" t="s">
        <v>10179</v>
      </c>
      <c r="H4129" s="6">
        <f>IF('Раздел 2.1.3.2'!U30&gt;='Раздел 2.1.3.2'!U38,0,1)</f>
        <v>0</v>
      </c>
    </row>
    <row r="4130" spans="1:8" x14ac:dyDescent="0.2">
      <c r="A4130" s="6">
        <f t="shared" si="54"/>
        <v>609562</v>
      </c>
      <c r="B4130" s="6">
        <v>12</v>
      </c>
      <c r="C4130" s="112">
        <v>8</v>
      </c>
      <c r="D4130" s="6">
        <v>112</v>
      </c>
      <c r="E4130" s="6" t="s">
        <v>10180</v>
      </c>
      <c r="H4130" s="6">
        <f>IF('Раздел 2.1.3.2'!V30&gt;='Раздел 2.1.3.2'!V38,0,1)</f>
        <v>0</v>
      </c>
    </row>
    <row r="4131" spans="1:8" x14ac:dyDescent="0.2">
      <c r="A4131" s="6">
        <f t="shared" si="54"/>
        <v>609562</v>
      </c>
      <c r="B4131" s="6">
        <v>12</v>
      </c>
      <c r="C4131" s="112">
        <v>8</v>
      </c>
      <c r="D4131" s="6">
        <v>113</v>
      </c>
      <c r="E4131" s="6" t="s">
        <v>10181</v>
      </c>
      <c r="H4131" s="6">
        <f>IF('Раздел 2.1.3.2'!W30&gt;='Раздел 2.1.3.2'!W38,0,1)</f>
        <v>0</v>
      </c>
    </row>
    <row r="4132" spans="1:8" x14ac:dyDescent="0.2">
      <c r="A4132" s="6">
        <f t="shared" si="54"/>
        <v>609562</v>
      </c>
      <c r="B4132" s="6">
        <v>12</v>
      </c>
      <c r="C4132" s="112">
        <v>8</v>
      </c>
      <c r="D4132" s="6">
        <v>114</v>
      </c>
      <c r="E4132" s="6" t="s">
        <v>10182</v>
      </c>
      <c r="H4132" s="6">
        <f>IF('Раздел 2.1.3.2'!X30&gt;='Раздел 2.1.3.2'!X38,0,1)</f>
        <v>0</v>
      </c>
    </row>
    <row r="4133" spans="1:8" x14ac:dyDescent="0.2">
      <c r="A4133" s="6">
        <f t="shared" si="54"/>
        <v>609562</v>
      </c>
      <c r="B4133" s="6">
        <v>12</v>
      </c>
      <c r="C4133" s="112">
        <v>8</v>
      </c>
      <c r="D4133" s="6">
        <v>115</v>
      </c>
      <c r="E4133" s="6" t="s">
        <v>10183</v>
      </c>
      <c r="H4133" s="6">
        <f>IF('Раздел 2.1.3.2'!Y30&gt;='Раздел 2.1.3.2'!Y38,0,1)</f>
        <v>0</v>
      </c>
    </row>
    <row r="4134" spans="1:8" x14ac:dyDescent="0.2">
      <c r="A4134" s="6">
        <f t="shared" si="54"/>
        <v>609562</v>
      </c>
      <c r="B4134" s="6">
        <v>12</v>
      </c>
      <c r="C4134" s="112">
        <v>8</v>
      </c>
      <c r="D4134" s="6">
        <v>116</v>
      </c>
      <c r="E4134" s="6" t="s">
        <v>10184</v>
      </c>
      <c r="H4134" s="6">
        <f>IF('Раздел 2.1.3.2'!Z30&gt;='Раздел 2.1.3.2'!Z38,0,1)</f>
        <v>0</v>
      </c>
    </row>
    <row r="4135" spans="1:8" x14ac:dyDescent="0.2">
      <c r="A4135" s="6">
        <f t="shared" si="54"/>
        <v>609562</v>
      </c>
      <c r="B4135" s="6">
        <v>12</v>
      </c>
      <c r="C4135" s="112">
        <v>8</v>
      </c>
      <c r="D4135" s="6">
        <v>117</v>
      </c>
      <c r="E4135" s="6" t="s">
        <v>10185</v>
      </c>
      <c r="H4135" s="6">
        <f>IF('Раздел 2.1.3.2'!AA30&gt;='Раздел 2.1.3.2'!AA38,0,1)</f>
        <v>0</v>
      </c>
    </row>
    <row r="4136" spans="1:8" x14ac:dyDescent="0.2">
      <c r="A4136" s="6">
        <f t="shared" si="54"/>
        <v>609562</v>
      </c>
      <c r="B4136" s="6">
        <v>12</v>
      </c>
      <c r="C4136" s="112">
        <v>8</v>
      </c>
      <c r="D4136" s="6">
        <v>118</v>
      </c>
      <c r="E4136" s="6" t="s">
        <v>10186</v>
      </c>
      <c r="H4136" s="6">
        <f>IF('Раздел 2.1.3.2'!AB30&gt;='Раздел 2.1.3.2'!AB38,0,1)</f>
        <v>0</v>
      </c>
    </row>
    <row r="4137" spans="1:8" x14ac:dyDescent="0.2">
      <c r="A4137" s="6">
        <f t="shared" si="54"/>
        <v>609562</v>
      </c>
      <c r="B4137" s="6">
        <v>12</v>
      </c>
      <c r="C4137" s="112">
        <v>8</v>
      </c>
      <c r="D4137" s="6">
        <v>119</v>
      </c>
      <c r="E4137" s="6" t="s">
        <v>10187</v>
      </c>
      <c r="H4137" s="6">
        <f>IF('Раздел 2.1.3.2'!AC30&gt;='Раздел 2.1.3.2'!AC38,0,1)</f>
        <v>0</v>
      </c>
    </row>
    <row r="4138" spans="1:8" x14ac:dyDescent="0.2">
      <c r="A4138" s="6">
        <f t="shared" si="54"/>
        <v>609562</v>
      </c>
      <c r="B4138" s="6">
        <v>12</v>
      </c>
      <c r="C4138" s="113">
        <v>8</v>
      </c>
      <c r="D4138" s="109">
        <v>120</v>
      </c>
      <c r="E4138" s="109" t="s">
        <v>9239</v>
      </c>
      <c r="F4138" s="109"/>
      <c r="G4138" s="109"/>
      <c r="H4138" s="109">
        <f>IF('Раздел 2.1.3.2'!AD30&gt;='Раздел 2.1.3.2'!AD38,0,1)</f>
        <v>0</v>
      </c>
    </row>
    <row r="4139" spans="1:8" x14ac:dyDescent="0.2">
      <c r="A4139" s="6">
        <f t="shared" si="54"/>
        <v>609562</v>
      </c>
      <c r="B4139" s="6">
        <v>12</v>
      </c>
      <c r="C4139" s="112">
        <v>9</v>
      </c>
      <c r="D4139" s="6">
        <v>121</v>
      </c>
      <c r="E4139" s="6" t="s">
        <v>10604</v>
      </c>
      <c r="H4139" s="6">
        <f>IF('Раздел 2.1.3.2'!P33&gt;='Раздел 2.1.3.2'!P34,0,1)</f>
        <v>0</v>
      </c>
    </row>
    <row r="4140" spans="1:8" x14ac:dyDescent="0.2">
      <c r="A4140" s="6">
        <f t="shared" si="54"/>
        <v>609562</v>
      </c>
      <c r="B4140" s="6">
        <v>12</v>
      </c>
      <c r="C4140" s="112">
        <v>9</v>
      </c>
      <c r="D4140" s="6">
        <v>122</v>
      </c>
      <c r="E4140" s="6" t="s">
        <v>10605</v>
      </c>
      <c r="H4140" s="6">
        <f>IF('Раздел 2.1.3.2'!Q33&gt;='Раздел 2.1.3.2'!Q34,0,1)</f>
        <v>0</v>
      </c>
    </row>
    <row r="4141" spans="1:8" x14ac:dyDescent="0.2">
      <c r="A4141" s="6">
        <f t="shared" si="54"/>
        <v>609562</v>
      </c>
      <c r="B4141" s="6">
        <v>12</v>
      </c>
      <c r="C4141" s="112">
        <v>9</v>
      </c>
      <c r="D4141" s="6">
        <v>123</v>
      </c>
      <c r="E4141" s="6" t="s">
        <v>10606</v>
      </c>
      <c r="H4141" s="6">
        <f>IF('Раздел 2.1.3.2'!R33&gt;='Раздел 2.1.3.2'!R34,0,1)</f>
        <v>0</v>
      </c>
    </row>
    <row r="4142" spans="1:8" x14ac:dyDescent="0.2">
      <c r="A4142" s="6">
        <f t="shared" si="54"/>
        <v>609562</v>
      </c>
      <c r="B4142" s="6">
        <v>12</v>
      </c>
      <c r="C4142" s="112">
        <v>9</v>
      </c>
      <c r="D4142" s="6">
        <v>124</v>
      </c>
      <c r="E4142" s="6" t="s">
        <v>10607</v>
      </c>
      <c r="H4142" s="6">
        <f>IF('Раздел 2.1.3.2'!S33&gt;='Раздел 2.1.3.2'!S34,0,1)</f>
        <v>0</v>
      </c>
    </row>
    <row r="4143" spans="1:8" x14ac:dyDescent="0.2">
      <c r="A4143" s="6">
        <f t="shared" si="54"/>
        <v>609562</v>
      </c>
      <c r="B4143" s="6">
        <v>12</v>
      </c>
      <c r="C4143" s="112">
        <v>9</v>
      </c>
      <c r="D4143" s="6">
        <v>125</v>
      </c>
      <c r="E4143" s="6" t="s">
        <v>10608</v>
      </c>
      <c r="H4143" s="6">
        <f>IF('Раздел 2.1.3.2'!T33&gt;='Раздел 2.1.3.2'!T34,0,1)</f>
        <v>0</v>
      </c>
    </row>
    <row r="4144" spans="1:8" x14ac:dyDescent="0.2">
      <c r="A4144" s="6">
        <f t="shared" si="54"/>
        <v>609562</v>
      </c>
      <c r="B4144" s="6">
        <v>12</v>
      </c>
      <c r="C4144" s="112">
        <v>9</v>
      </c>
      <c r="D4144" s="6">
        <v>126</v>
      </c>
      <c r="E4144" s="6" t="s">
        <v>10609</v>
      </c>
      <c r="H4144" s="6">
        <f>IF('Раздел 2.1.3.2'!U33&gt;='Раздел 2.1.3.2'!U34,0,1)</f>
        <v>0</v>
      </c>
    </row>
    <row r="4145" spans="1:8" x14ac:dyDescent="0.2">
      <c r="A4145" s="6">
        <f t="shared" si="54"/>
        <v>609562</v>
      </c>
      <c r="B4145" s="6">
        <v>12</v>
      </c>
      <c r="C4145" s="112">
        <v>9</v>
      </c>
      <c r="D4145" s="6">
        <v>127</v>
      </c>
      <c r="E4145" s="6" t="s">
        <v>10610</v>
      </c>
      <c r="H4145" s="6">
        <f>IF('Раздел 2.1.3.2'!V33&gt;='Раздел 2.1.3.2'!V34,0,1)</f>
        <v>0</v>
      </c>
    </row>
    <row r="4146" spans="1:8" x14ac:dyDescent="0.2">
      <c r="A4146" s="6">
        <f t="shared" si="54"/>
        <v>609562</v>
      </c>
      <c r="B4146" s="6">
        <v>12</v>
      </c>
      <c r="C4146" s="112">
        <v>9</v>
      </c>
      <c r="D4146" s="6">
        <v>128</v>
      </c>
      <c r="E4146" s="6" t="s">
        <v>11262</v>
      </c>
      <c r="H4146" s="6">
        <f>IF('Раздел 2.1.3.2'!W33&gt;='Раздел 2.1.3.2'!W34,0,1)</f>
        <v>0</v>
      </c>
    </row>
    <row r="4147" spans="1:8" x14ac:dyDescent="0.2">
      <c r="A4147" s="6">
        <f t="shared" si="54"/>
        <v>609562</v>
      </c>
      <c r="B4147" s="6">
        <v>12</v>
      </c>
      <c r="C4147" s="112">
        <v>9</v>
      </c>
      <c r="D4147" s="6">
        <v>129</v>
      </c>
      <c r="E4147" s="6" t="s">
        <v>10026</v>
      </c>
      <c r="H4147" s="6">
        <f>IF('Раздел 2.1.3.2'!X33&gt;='Раздел 2.1.3.2'!X34,0,1)</f>
        <v>0</v>
      </c>
    </row>
    <row r="4148" spans="1:8" x14ac:dyDescent="0.2">
      <c r="A4148" s="6">
        <f t="shared" si="54"/>
        <v>609562</v>
      </c>
      <c r="B4148" s="6">
        <v>12</v>
      </c>
      <c r="C4148" s="112">
        <v>9</v>
      </c>
      <c r="D4148" s="6">
        <v>130</v>
      </c>
      <c r="E4148" s="6" t="s">
        <v>10027</v>
      </c>
      <c r="H4148" s="6">
        <f>IF('Раздел 2.1.3.2'!Y33&gt;='Раздел 2.1.3.2'!Y34,0,1)</f>
        <v>0</v>
      </c>
    </row>
    <row r="4149" spans="1:8" x14ac:dyDescent="0.2">
      <c r="A4149" s="6">
        <f t="shared" ref="A4149:A4257" si="55">P_3</f>
        <v>609562</v>
      </c>
      <c r="B4149" s="6">
        <v>12</v>
      </c>
      <c r="C4149" s="112">
        <v>9</v>
      </c>
      <c r="D4149" s="6">
        <v>131</v>
      </c>
      <c r="E4149" s="6" t="s">
        <v>10028</v>
      </c>
      <c r="H4149" s="6">
        <f>IF('Раздел 2.1.3.2'!Z33&gt;='Раздел 2.1.3.2'!Z34,0,1)</f>
        <v>0</v>
      </c>
    </row>
    <row r="4150" spans="1:8" x14ac:dyDescent="0.2">
      <c r="A4150" s="6">
        <f t="shared" si="55"/>
        <v>609562</v>
      </c>
      <c r="B4150" s="6">
        <v>12</v>
      </c>
      <c r="C4150" s="112">
        <v>9</v>
      </c>
      <c r="D4150" s="6">
        <v>132</v>
      </c>
      <c r="E4150" s="6" t="s">
        <v>9093</v>
      </c>
      <c r="H4150" s="6">
        <f>IF('Раздел 2.1.3.2'!AA33&gt;='Раздел 2.1.3.2'!AA34,0,1)</f>
        <v>0</v>
      </c>
    </row>
    <row r="4151" spans="1:8" x14ac:dyDescent="0.2">
      <c r="A4151" s="6">
        <f t="shared" si="55"/>
        <v>609562</v>
      </c>
      <c r="B4151" s="6">
        <v>12</v>
      </c>
      <c r="C4151" s="112">
        <v>9</v>
      </c>
      <c r="D4151" s="6">
        <v>133</v>
      </c>
      <c r="E4151" s="6" t="s">
        <v>9094</v>
      </c>
      <c r="H4151" s="6">
        <f>IF('Раздел 2.1.3.2'!AB33&gt;='Раздел 2.1.3.2'!AB34,0,1)</f>
        <v>0</v>
      </c>
    </row>
    <row r="4152" spans="1:8" x14ac:dyDescent="0.2">
      <c r="A4152" s="6">
        <f t="shared" si="55"/>
        <v>609562</v>
      </c>
      <c r="B4152" s="6">
        <v>12</v>
      </c>
      <c r="C4152" s="112">
        <v>9</v>
      </c>
      <c r="D4152" s="6">
        <v>134</v>
      </c>
      <c r="E4152" s="6" t="s">
        <v>9095</v>
      </c>
      <c r="H4152" s="6">
        <f>IF('Раздел 2.1.3.2'!AC33&gt;='Раздел 2.1.3.2'!AC34,0,1)</f>
        <v>0</v>
      </c>
    </row>
    <row r="4153" spans="1:8" x14ac:dyDescent="0.2">
      <c r="A4153" s="6">
        <f t="shared" si="55"/>
        <v>609562</v>
      </c>
      <c r="B4153" s="6">
        <v>12</v>
      </c>
      <c r="C4153" s="113">
        <v>9</v>
      </c>
      <c r="D4153" s="109">
        <v>135</v>
      </c>
      <c r="E4153" s="109" t="s">
        <v>9096</v>
      </c>
      <c r="F4153" s="109"/>
      <c r="G4153" s="109"/>
      <c r="H4153" s="109">
        <f>IF('Раздел 2.1.3.2'!AD33&gt;='Раздел 2.1.3.2'!AD34,0,1)</f>
        <v>0</v>
      </c>
    </row>
    <row r="4154" spans="1:8" x14ac:dyDescent="0.2">
      <c r="A4154" s="6">
        <f t="shared" si="55"/>
        <v>609562</v>
      </c>
      <c r="B4154" s="6">
        <v>12</v>
      </c>
      <c r="C4154" s="114">
        <v>10</v>
      </c>
      <c r="D4154" s="115">
        <v>136</v>
      </c>
      <c r="E4154" s="115" t="s">
        <v>9097</v>
      </c>
      <c r="F4154" s="115"/>
      <c r="G4154" s="115"/>
      <c r="H4154" s="115">
        <f>IF('Раздел 2.1.3.2'!P33&gt;='Раздел 2.1.3.2'!P35,0,1)</f>
        <v>0</v>
      </c>
    </row>
    <row r="4155" spans="1:8" x14ac:dyDescent="0.2">
      <c r="A4155" s="6">
        <f t="shared" si="55"/>
        <v>609562</v>
      </c>
      <c r="B4155" s="6">
        <v>12</v>
      </c>
      <c r="C4155" s="112">
        <v>10</v>
      </c>
      <c r="D4155" s="7">
        <v>137</v>
      </c>
      <c r="E4155" s="7" t="s">
        <v>9098</v>
      </c>
      <c r="F4155" s="7"/>
      <c r="G4155" s="7"/>
      <c r="H4155" s="7">
        <f>IF('Раздел 2.1.3.2'!Q33&gt;='Раздел 2.1.3.2'!Q35,0,1)</f>
        <v>0</v>
      </c>
    </row>
    <row r="4156" spans="1:8" x14ac:dyDescent="0.2">
      <c r="A4156" s="6">
        <f t="shared" si="55"/>
        <v>609562</v>
      </c>
      <c r="B4156" s="6">
        <v>12</v>
      </c>
      <c r="C4156" s="112">
        <v>10</v>
      </c>
      <c r="D4156" s="7">
        <v>138</v>
      </c>
      <c r="E4156" s="7" t="s">
        <v>9099</v>
      </c>
      <c r="F4156" s="7"/>
      <c r="G4156" s="7"/>
      <c r="H4156" s="7">
        <f>IF('Раздел 2.1.3.2'!R33&gt;='Раздел 2.1.3.2'!R35,0,1)</f>
        <v>0</v>
      </c>
    </row>
    <row r="4157" spans="1:8" x14ac:dyDescent="0.2">
      <c r="A4157" s="6">
        <f t="shared" si="55"/>
        <v>609562</v>
      </c>
      <c r="B4157" s="6">
        <v>12</v>
      </c>
      <c r="C4157" s="112">
        <v>10</v>
      </c>
      <c r="D4157" s="7">
        <v>139</v>
      </c>
      <c r="E4157" s="7" t="s">
        <v>9100</v>
      </c>
      <c r="F4157" s="7"/>
      <c r="G4157" s="7"/>
      <c r="H4157" s="7">
        <f>IF('Раздел 2.1.3.2'!S33&gt;='Раздел 2.1.3.2'!S35,0,1)</f>
        <v>0</v>
      </c>
    </row>
    <row r="4158" spans="1:8" x14ac:dyDescent="0.2">
      <c r="A4158" s="6">
        <f t="shared" si="55"/>
        <v>609562</v>
      </c>
      <c r="B4158" s="6">
        <v>12</v>
      </c>
      <c r="C4158" s="112">
        <v>10</v>
      </c>
      <c r="D4158" s="7">
        <v>140</v>
      </c>
      <c r="E4158" s="7" t="s">
        <v>9101</v>
      </c>
      <c r="F4158" s="7"/>
      <c r="G4158" s="7"/>
      <c r="H4158" s="7">
        <f>IF('Раздел 2.1.3.2'!T33&gt;='Раздел 2.1.3.2'!T35,0,1)</f>
        <v>0</v>
      </c>
    </row>
    <row r="4159" spans="1:8" x14ac:dyDescent="0.2">
      <c r="A4159" s="6">
        <f t="shared" si="55"/>
        <v>609562</v>
      </c>
      <c r="B4159" s="6">
        <v>12</v>
      </c>
      <c r="C4159" s="112">
        <v>10</v>
      </c>
      <c r="D4159" s="7">
        <v>141</v>
      </c>
      <c r="E4159" s="7" t="s">
        <v>9102</v>
      </c>
      <c r="F4159" s="7"/>
      <c r="G4159" s="7"/>
      <c r="H4159" s="7">
        <f>IF('Раздел 2.1.3.2'!U33&gt;='Раздел 2.1.3.2'!U35,0,1)</f>
        <v>0</v>
      </c>
    </row>
    <row r="4160" spans="1:8" x14ac:dyDescent="0.2">
      <c r="A4160" s="6">
        <f t="shared" si="55"/>
        <v>609562</v>
      </c>
      <c r="B4160" s="6">
        <v>12</v>
      </c>
      <c r="C4160" s="112">
        <v>10</v>
      </c>
      <c r="D4160" s="7">
        <v>142</v>
      </c>
      <c r="E4160" s="7" t="s">
        <v>9103</v>
      </c>
      <c r="F4160" s="7"/>
      <c r="G4160" s="7"/>
      <c r="H4160" s="7">
        <f>IF('Раздел 2.1.3.2'!V33&gt;='Раздел 2.1.3.2'!V35,0,1)</f>
        <v>0</v>
      </c>
    </row>
    <row r="4161" spans="1:8" x14ac:dyDescent="0.2">
      <c r="A4161" s="6">
        <f t="shared" si="55"/>
        <v>609562</v>
      </c>
      <c r="B4161" s="6">
        <v>12</v>
      </c>
      <c r="C4161" s="112">
        <v>10</v>
      </c>
      <c r="D4161" s="7">
        <v>143</v>
      </c>
      <c r="E4161" s="7" t="s">
        <v>9104</v>
      </c>
      <c r="F4161" s="7"/>
      <c r="G4161" s="7"/>
      <c r="H4161" s="7">
        <f>IF('Раздел 2.1.3.2'!W33&gt;='Раздел 2.1.3.2'!W35,0,1)</f>
        <v>0</v>
      </c>
    </row>
    <row r="4162" spans="1:8" x14ac:dyDescent="0.2">
      <c r="A4162" s="6">
        <f t="shared" si="55"/>
        <v>609562</v>
      </c>
      <c r="B4162" s="6">
        <v>12</v>
      </c>
      <c r="C4162" s="112">
        <v>10</v>
      </c>
      <c r="D4162" s="7">
        <v>144</v>
      </c>
      <c r="E4162" s="7" t="s">
        <v>9105</v>
      </c>
      <c r="F4162" s="7"/>
      <c r="G4162" s="7"/>
      <c r="H4162" s="7">
        <f>IF('Раздел 2.1.3.2'!X33&gt;='Раздел 2.1.3.2'!X35,0,1)</f>
        <v>0</v>
      </c>
    </row>
    <row r="4163" spans="1:8" x14ac:dyDescent="0.2">
      <c r="A4163" s="6">
        <f t="shared" si="55"/>
        <v>609562</v>
      </c>
      <c r="B4163" s="6">
        <v>12</v>
      </c>
      <c r="C4163" s="112">
        <v>10</v>
      </c>
      <c r="D4163" s="7">
        <v>145</v>
      </c>
      <c r="E4163" s="7" t="s">
        <v>10045</v>
      </c>
      <c r="F4163" s="7"/>
      <c r="G4163" s="7"/>
      <c r="H4163" s="7">
        <f>IF('Раздел 2.1.3.2'!Y33&gt;='Раздел 2.1.3.2'!Y35,0,1)</f>
        <v>0</v>
      </c>
    </row>
    <row r="4164" spans="1:8" x14ac:dyDescent="0.2">
      <c r="A4164" s="6">
        <f t="shared" si="55"/>
        <v>609562</v>
      </c>
      <c r="B4164" s="6">
        <v>12</v>
      </c>
      <c r="C4164" s="112">
        <v>10</v>
      </c>
      <c r="D4164" s="7">
        <v>146</v>
      </c>
      <c r="E4164" s="7" t="s">
        <v>10046</v>
      </c>
      <c r="F4164" s="7"/>
      <c r="G4164" s="7"/>
      <c r="H4164" s="7">
        <f>IF('Раздел 2.1.3.2'!Z33&gt;='Раздел 2.1.3.2'!Z35,0,1)</f>
        <v>0</v>
      </c>
    </row>
    <row r="4165" spans="1:8" x14ac:dyDescent="0.2">
      <c r="A4165" s="6">
        <f t="shared" si="55"/>
        <v>609562</v>
      </c>
      <c r="B4165" s="6">
        <v>12</v>
      </c>
      <c r="C4165" s="112">
        <v>10</v>
      </c>
      <c r="D4165" s="7">
        <v>147</v>
      </c>
      <c r="E4165" s="7" t="s">
        <v>10047</v>
      </c>
      <c r="F4165" s="7"/>
      <c r="G4165" s="7"/>
      <c r="H4165" s="7">
        <f>IF('Раздел 2.1.3.2'!AA33&gt;='Раздел 2.1.3.2'!AA35,0,1)</f>
        <v>0</v>
      </c>
    </row>
    <row r="4166" spans="1:8" x14ac:dyDescent="0.2">
      <c r="A4166" s="6">
        <f t="shared" si="55"/>
        <v>609562</v>
      </c>
      <c r="B4166" s="6">
        <v>12</v>
      </c>
      <c r="C4166" s="112">
        <v>10</v>
      </c>
      <c r="D4166" s="7">
        <v>148</v>
      </c>
      <c r="E4166" s="7" t="s">
        <v>10048</v>
      </c>
      <c r="F4166" s="7"/>
      <c r="G4166" s="7"/>
      <c r="H4166" s="7">
        <f>IF('Раздел 2.1.3.2'!AB33&gt;='Раздел 2.1.3.2'!AB35,0,1)</f>
        <v>0</v>
      </c>
    </row>
    <row r="4167" spans="1:8" x14ac:dyDescent="0.2">
      <c r="A4167" s="6">
        <f t="shared" si="55"/>
        <v>609562</v>
      </c>
      <c r="B4167" s="6">
        <v>12</v>
      </c>
      <c r="C4167" s="112">
        <v>10</v>
      </c>
      <c r="D4167" s="7">
        <v>149</v>
      </c>
      <c r="E4167" s="7" t="s">
        <v>10049</v>
      </c>
      <c r="F4167" s="7"/>
      <c r="G4167" s="7"/>
      <c r="H4167" s="7">
        <f>IF('Раздел 2.1.3.2'!AC33&gt;='Раздел 2.1.3.2'!AC35,0,1)</f>
        <v>0</v>
      </c>
    </row>
    <row r="4168" spans="1:8" x14ac:dyDescent="0.2">
      <c r="A4168" s="6">
        <f t="shared" si="55"/>
        <v>609562</v>
      </c>
      <c r="B4168" s="6">
        <v>12</v>
      </c>
      <c r="C4168" s="113">
        <v>10</v>
      </c>
      <c r="D4168" s="109">
        <v>150</v>
      </c>
      <c r="E4168" s="109" t="s">
        <v>10050</v>
      </c>
      <c r="F4168" s="109"/>
      <c r="G4168" s="109"/>
      <c r="H4168" s="109">
        <f>IF('Раздел 2.1.3.2'!AD33&gt;='Раздел 2.1.3.2'!AD35,0,1)</f>
        <v>0</v>
      </c>
    </row>
    <row r="4169" spans="1:8" x14ac:dyDescent="0.2">
      <c r="A4169" s="6">
        <f t="shared" si="55"/>
        <v>609562</v>
      </c>
      <c r="B4169" s="6">
        <v>12</v>
      </c>
      <c r="C4169" s="114">
        <v>11</v>
      </c>
      <c r="D4169" s="115">
        <v>151</v>
      </c>
      <c r="E4169" s="115" t="s">
        <v>9556</v>
      </c>
      <c r="F4169" s="115"/>
      <c r="G4169" s="115"/>
      <c r="H4169" s="115">
        <f>IF('Раздел 2.1.3.2'!P38&gt;='Раздел 2.1.3.2'!P39,0,1)</f>
        <v>0</v>
      </c>
    </row>
    <row r="4170" spans="1:8" x14ac:dyDescent="0.2">
      <c r="A4170" s="6">
        <f t="shared" si="55"/>
        <v>609562</v>
      </c>
      <c r="B4170" s="6">
        <v>12</v>
      </c>
      <c r="C4170" s="112">
        <v>11</v>
      </c>
      <c r="D4170" s="7">
        <v>152</v>
      </c>
      <c r="E4170" s="7" t="s">
        <v>9557</v>
      </c>
      <c r="F4170" s="7"/>
      <c r="G4170" s="7"/>
      <c r="H4170" s="7">
        <f>IF('Раздел 2.1.3.2'!Q38&gt;='Раздел 2.1.3.2'!Q39,0,1)</f>
        <v>0</v>
      </c>
    </row>
    <row r="4171" spans="1:8" x14ac:dyDescent="0.2">
      <c r="A4171" s="6">
        <f t="shared" si="55"/>
        <v>609562</v>
      </c>
      <c r="B4171" s="6">
        <v>12</v>
      </c>
      <c r="C4171" s="112">
        <v>11</v>
      </c>
      <c r="D4171" s="7">
        <v>153</v>
      </c>
      <c r="E4171" s="7" t="s">
        <v>9558</v>
      </c>
      <c r="F4171" s="7"/>
      <c r="G4171" s="7"/>
      <c r="H4171" s="7">
        <f>IF('Раздел 2.1.3.2'!R38&gt;='Раздел 2.1.3.2'!R39,0,1)</f>
        <v>0</v>
      </c>
    </row>
    <row r="4172" spans="1:8" x14ac:dyDescent="0.2">
      <c r="A4172" s="6">
        <f t="shared" si="55"/>
        <v>609562</v>
      </c>
      <c r="B4172" s="6">
        <v>12</v>
      </c>
      <c r="C4172" s="112">
        <v>11</v>
      </c>
      <c r="D4172" s="7">
        <v>154</v>
      </c>
      <c r="E4172" s="7" t="s">
        <v>9559</v>
      </c>
      <c r="F4172" s="7"/>
      <c r="G4172" s="7"/>
      <c r="H4172" s="7">
        <f>IF('Раздел 2.1.3.2'!S38&gt;='Раздел 2.1.3.2'!S39,0,1)</f>
        <v>0</v>
      </c>
    </row>
    <row r="4173" spans="1:8" x14ac:dyDescent="0.2">
      <c r="A4173" s="6">
        <f t="shared" si="55"/>
        <v>609562</v>
      </c>
      <c r="B4173" s="6">
        <v>12</v>
      </c>
      <c r="C4173" s="112">
        <v>11</v>
      </c>
      <c r="D4173" s="7">
        <v>155</v>
      </c>
      <c r="E4173" s="7" t="s">
        <v>9560</v>
      </c>
      <c r="F4173" s="7"/>
      <c r="G4173" s="7"/>
      <c r="H4173" s="7">
        <f>IF('Раздел 2.1.3.2'!T38&gt;='Раздел 2.1.3.2'!T39,0,1)</f>
        <v>0</v>
      </c>
    </row>
    <row r="4174" spans="1:8" x14ac:dyDescent="0.2">
      <c r="A4174" s="6">
        <f t="shared" si="55"/>
        <v>609562</v>
      </c>
      <c r="B4174" s="6">
        <v>12</v>
      </c>
      <c r="C4174" s="112">
        <v>11</v>
      </c>
      <c r="D4174" s="7">
        <v>156</v>
      </c>
      <c r="E4174" s="7" t="s">
        <v>10594</v>
      </c>
      <c r="F4174" s="7"/>
      <c r="G4174" s="7"/>
      <c r="H4174" s="7">
        <f>IF('Раздел 2.1.3.2'!U38&gt;='Раздел 2.1.3.2'!U39,0,1)</f>
        <v>0</v>
      </c>
    </row>
    <row r="4175" spans="1:8" x14ac:dyDescent="0.2">
      <c r="A4175" s="6">
        <f t="shared" si="55"/>
        <v>609562</v>
      </c>
      <c r="B4175" s="6">
        <v>12</v>
      </c>
      <c r="C4175" s="112">
        <v>11</v>
      </c>
      <c r="D4175" s="7">
        <v>157</v>
      </c>
      <c r="E4175" s="7" t="s">
        <v>10595</v>
      </c>
      <c r="F4175" s="7"/>
      <c r="G4175" s="7"/>
      <c r="H4175" s="7">
        <f>IF('Раздел 2.1.3.2'!V38&gt;='Раздел 2.1.3.2'!V39,0,1)</f>
        <v>0</v>
      </c>
    </row>
    <row r="4176" spans="1:8" x14ac:dyDescent="0.2">
      <c r="A4176" s="6">
        <f t="shared" si="55"/>
        <v>609562</v>
      </c>
      <c r="B4176" s="6">
        <v>12</v>
      </c>
      <c r="C4176" s="112">
        <v>11</v>
      </c>
      <c r="D4176" s="7">
        <v>158</v>
      </c>
      <c r="E4176" s="7" t="s">
        <v>10596</v>
      </c>
      <c r="F4176" s="7"/>
      <c r="G4176" s="7"/>
      <c r="H4176" s="7">
        <f>IF('Раздел 2.1.3.2'!W38&gt;='Раздел 2.1.3.2'!W39,0,1)</f>
        <v>0</v>
      </c>
    </row>
    <row r="4177" spans="1:8" x14ac:dyDescent="0.2">
      <c r="A4177" s="6">
        <f t="shared" si="55"/>
        <v>609562</v>
      </c>
      <c r="B4177" s="6">
        <v>12</v>
      </c>
      <c r="C4177" s="112">
        <v>11</v>
      </c>
      <c r="D4177" s="7">
        <v>159</v>
      </c>
      <c r="E4177" s="7" t="s">
        <v>10597</v>
      </c>
      <c r="F4177" s="7"/>
      <c r="G4177" s="7"/>
      <c r="H4177" s="7">
        <f>IF('Раздел 2.1.3.2'!X38&gt;='Раздел 2.1.3.2'!X39,0,1)</f>
        <v>0</v>
      </c>
    </row>
    <row r="4178" spans="1:8" x14ac:dyDescent="0.2">
      <c r="A4178" s="6">
        <f t="shared" si="55"/>
        <v>609562</v>
      </c>
      <c r="B4178" s="6">
        <v>12</v>
      </c>
      <c r="C4178" s="112">
        <v>11</v>
      </c>
      <c r="D4178" s="7">
        <v>160</v>
      </c>
      <c r="E4178" s="7" t="s">
        <v>10598</v>
      </c>
      <c r="F4178" s="7"/>
      <c r="G4178" s="7"/>
      <c r="H4178" s="7">
        <f>IF('Раздел 2.1.3.2'!Y38&gt;='Раздел 2.1.3.2'!Y39,0,1)</f>
        <v>0</v>
      </c>
    </row>
    <row r="4179" spans="1:8" x14ac:dyDescent="0.2">
      <c r="A4179" s="6">
        <f t="shared" si="55"/>
        <v>609562</v>
      </c>
      <c r="B4179" s="6">
        <v>12</v>
      </c>
      <c r="C4179" s="112">
        <v>11</v>
      </c>
      <c r="D4179" s="7">
        <v>161</v>
      </c>
      <c r="E4179" s="7" t="s">
        <v>10599</v>
      </c>
      <c r="F4179" s="7"/>
      <c r="G4179" s="7"/>
      <c r="H4179" s="7">
        <f>IF('Раздел 2.1.3.2'!Z38&gt;='Раздел 2.1.3.2'!Z39,0,1)</f>
        <v>0</v>
      </c>
    </row>
    <row r="4180" spans="1:8" x14ac:dyDescent="0.2">
      <c r="A4180" s="6">
        <f t="shared" si="55"/>
        <v>609562</v>
      </c>
      <c r="B4180" s="6">
        <v>12</v>
      </c>
      <c r="C4180" s="112">
        <v>11</v>
      </c>
      <c r="D4180" s="7">
        <v>162</v>
      </c>
      <c r="E4180" s="7" t="s">
        <v>10600</v>
      </c>
      <c r="F4180" s="7"/>
      <c r="G4180" s="7"/>
      <c r="H4180" s="7">
        <f>IF('Раздел 2.1.3.2'!AA38&gt;='Раздел 2.1.3.2'!AA39,0,1)</f>
        <v>0</v>
      </c>
    </row>
    <row r="4181" spans="1:8" x14ac:dyDescent="0.2">
      <c r="A4181" s="6">
        <f t="shared" si="55"/>
        <v>609562</v>
      </c>
      <c r="B4181" s="6">
        <v>12</v>
      </c>
      <c r="C4181" s="112">
        <v>11</v>
      </c>
      <c r="D4181" s="7">
        <v>163</v>
      </c>
      <c r="E4181" s="7" t="s">
        <v>10601</v>
      </c>
      <c r="F4181" s="7"/>
      <c r="G4181" s="7"/>
      <c r="H4181" s="7">
        <f>IF('Раздел 2.1.3.2'!AB38&gt;='Раздел 2.1.3.2'!AB39,0,1)</f>
        <v>0</v>
      </c>
    </row>
    <row r="4182" spans="1:8" x14ac:dyDescent="0.2">
      <c r="A4182" s="6">
        <f t="shared" si="55"/>
        <v>609562</v>
      </c>
      <c r="B4182" s="6">
        <v>12</v>
      </c>
      <c r="C4182" s="112">
        <v>11</v>
      </c>
      <c r="D4182" s="7">
        <v>164</v>
      </c>
      <c r="E4182" s="7" t="s">
        <v>10602</v>
      </c>
      <c r="F4182" s="7"/>
      <c r="G4182" s="7"/>
      <c r="H4182" s="7">
        <f>IF('Раздел 2.1.3.2'!AC38&gt;='Раздел 2.1.3.2'!AC39,0,1)</f>
        <v>0</v>
      </c>
    </row>
    <row r="4183" spans="1:8" x14ac:dyDescent="0.2">
      <c r="A4183" s="6">
        <f t="shared" si="55"/>
        <v>609562</v>
      </c>
      <c r="B4183" s="6">
        <v>12</v>
      </c>
      <c r="C4183" s="113">
        <v>11</v>
      </c>
      <c r="D4183" s="109">
        <v>165</v>
      </c>
      <c r="E4183" s="109" t="s">
        <v>10603</v>
      </c>
      <c r="F4183" s="109"/>
      <c r="G4183" s="109"/>
      <c r="H4183" s="109">
        <f>IF('Раздел 2.1.3.2'!AD38&gt;='Раздел 2.1.3.2'!AD39,0,1)</f>
        <v>0</v>
      </c>
    </row>
    <row r="4184" spans="1:8" x14ac:dyDescent="0.2">
      <c r="A4184" s="6">
        <f t="shared" si="55"/>
        <v>609562</v>
      </c>
      <c r="B4184" s="6">
        <v>12</v>
      </c>
      <c r="C4184" s="112">
        <v>12</v>
      </c>
      <c r="D4184" s="6">
        <v>166</v>
      </c>
      <c r="E4184" s="115" t="s">
        <v>9538</v>
      </c>
      <c r="H4184" s="6">
        <f>IF('Раздел 2.1.3.2'!P21=SUM('Раздел 2.1.3.2'!Q21:AD21),0,1)</f>
        <v>0</v>
      </c>
    </row>
    <row r="4185" spans="1:8" x14ac:dyDescent="0.2">
      <c r="A4185" s="6">
        <f t="shared" si="55"/>
        <v>609562</v>
      </c>
      <c r="B4185" s="6">
        <v>12</v>
      </c>
      <c r="C4185" s="112">
        <v>12</v>
      </c>
      <c r="D4185" s="6">
        <v>167</v>
      </c>
      <c r="E4185" s="7" t="s">
        <v>9539</v>
      </c>
      <c r="H4185" s="6">
        <f>IF('Раздел 2.1.3.2'!P22=SUM('Раздел 2.1.3.2'!Q22:AD22),0,1)</f>
        <v>0</v>
      </c>
    </row>
    <row r="4186" spans="1:8" x14ac:dyDescent="0.2">
      <c r="A4186" s="6">
        <f t="shared" si="55"/>
        <v>609562</v>
      </c>
      <c r="B4186" s="6">
        <v>12</v>
      </c>
      <c r="C4186" s="112">
        <v>12</v>
      </c>
      <c r="D4186" s="6">
        <v>168</v>
      </c>
      <c r="E4186" s="7" t="s">
        <v>9540</v>
      </c>
      <c r="H4186" s="6">
        <f>IF('Раздел 2.1.3.2'!P23=SUM('Раздел 2.1.3.2'!Q23:AD23),0,1)</f>
        <v>0</v>
      </c>
    </row>
    <row r="4187" spans="1:8" x14ac:dyDescent="0.2">
      <c r="A4187" s="6">
        <f t="shared" si="55"/>
        <v>609562</v>
      </c>
      <c r="B4187" s="6">
        <v>12</v>
      </c>
      <c r="C4187" s="112">
        <v>12</v>
      </c>
      <c r="D4187" s="6">
        <v>169</v>
      </c>
      <c r="E4187" s="7" t="s">
        <v>9541</v>
      </c>
      <c r="H4187" s="6">
        <f>IF('Раздел 2.1.3.2'!P24=SUM('Раздел 2.1.3.2'!Q24:AD24),0,1)</f>
        <v>0</v>
      </c>
    </row>
    <row r="4188" spans="1:8" x14ac:dyDescent="0.2">
      <c r="A4188" s="6">
        <f t="shared" si="55"/>
        <v>609562</v>
      </c>
      <c r="B4188" s="6">
        <v>12</v>
      </c>
      <c r="C4188" s="112">
        <v>12</v>
      </c>
      <c r="D4188" s="6">
        <v>170</v>
      </c>
      <c r="E4188" s="7" t="s">
        <v>9542</v>
      </c>
      <c r="H4188" s="6">
        <f>IF('Раздел 2.1.3.2'!P25=SUM('Раздел 2.1.3.2'!Q25:AD25),0,1)</f>
        <v>0</v>
      </c>
    </row>
    <row r="4189" spans="1:8" x14ac:dyDescent="0.2">
      <c r="A4189" s="6">
        <f t="shared" si="55"/>
        <v>609562</v>
      </c>
      <c r="B4189" s="6">
        <v>12</v>
      </c>
      <c r="C4189" s="112">
        <v>12</v>
      </c>
      <c r="D4189" s="6">
        <v>171</v>
      </c>
      <c r="E4189" s="7" t="s">
        <v>9543</v>
      </c>
      <c r="H4189" s="6">
        <f>IF('Раздел 2.1.3.2'!P26=SUM('Раздел 2.1.3.2'!Q26:AD26),0,1)</f>
        <v>0</v>
      </c>
    </row>
    <row r="4190" spans="1:8" x14ac:dyDescent="0.2">
      <c r="A4190" s="6">
        <f t="shared" si="55"/>
        <v>609562</v>
      </c>
      <c r="B4190" s="6">
        <v>12</v>
      </c>
      <c r="C4190" s="112">
        <v>12</v>
      </c>
      <c r="D4190" s="6">
        <v>172</v>
      </c>
      <c r="E4190" s="7" t="s">
        <v>9545</v>
      </c>
      <c r="H4190" s="6">
        <f>IF('Раздел 2.1.3.2'!P27=SUM('Раздел 2.1.3.2'!Q27:AD27),0,1)</f>
        <v>0</v>
      </c>
    </row>
    <row r="4191" spans="1:8" x14ac:dyDescent="0.2">
      <c r="A4191" s="6">
        <f t="shared" si="55"/>
        <v>609562</v>
      </c>
      <c r="B4191" s="6">
        <v>12</v>
      </c>
      <c r="C4191" s="112">
        <v>12</v>
      </c>
      <c r="D4191" s="6">
        <v>173</v>
      </c>
      <c r="E4191" s="7" t="s">
        <v>8674</v>
      </c>
      <c r="H4191" s="6">
        <f>IF('Раздел 2.1.3.2'!P28=SUM('Раздел 2.1.3.2'!Q28:AD28),0,1)</f>
        <v>0</v>
      </c>
    </row>
    <row r="4192" spans="1:8" x14ac:dyDescent="0.2">
      <c r="A4192" s="6">
        <f t="shared" si="55"/>
        <v>609562</v>
      </c>
      <c r="B4192" s="6">
        <v>12</v>
      </c>
      <c r="C4192" s="112">
        <v>12</v>
      </c>
      <c r="D4192" s="6">
        <v>174</v>
      </c>
      <c r="E4192" s="7" t="s">
        <v>8675</v>
      </c>
      <c r="H4192" s="6">
        <f>IF('Раздел 2.1.3.2'!P29=SUM('Раздел 2.1.3.2'!Q29:AD29),0,1)</f>
        <v>0</v>
      </c>
    </row>
    <row r="4193" spans="1:8" x14ac:dyDescent="0.2">
      <c r="A4193" s="6">
        <f t="shared" si="55"/>
        <v>609562</v>
      </c>
      <c r="B4193" s="6">
        <v>12</v>
      </c>
      <c r="C4193" s="112">
        <v>12</v>
      </c>
      <c r="D4193" s="6">
        <v>175</v>
      </c>
      <c r="E4193" s="7" t="s">
        <v>8676</v>
      </c>
      <c r="H4193" s="6">
        <f>IF('Раздел 2.1.3.2'!P30=SUM('Раздел 2.1.3.2'!Q30:AD30),0,1)</f>
        <v>0</v>
      </c>
    </row>
    <row r="4194" spans="1:8" x14ac:dyDescent="0.2">
      <c r="A4194" s="6">
        <f t="shared" si="55"/>
        <v>609562</v>
      </c>
      <c r="B4194" s="6">
        <v>12</v>
      </c>
      <c r="C4194" s="112">
        <v>12</v>
      </c>
      <c r="D4194" s="6">
        <v>176</v>
      </c>
      <c r="E4194" s="7" t="s">
        <v>8677</v>
      </c>
      <c r="H4194" s="6">
        <f>IF('Раздел 2.1.3.2'!P31=SUM('Раздел 2.1.3.2'!Q31:AD31),0,1)</f>
        <v>0</v>
      </c>
    </row>
    <row r="4195" spans="1:8" x14ac:dyDescent="0.2">
      <c r="A4195" s="6">
        <f t="shared" si="55"/>
        <v>609562</v>
      </c>
      <c r="B4195" s="6">
        <v>12</v>
      </c>
      <c r="C4195" s="112">
        <v>12</v>
      </c>
      <c r="D4195" s="6">
        <v>177</v>
      </c>
      <c r="E4195" s="7" t="s">
        <v>8678</v>
      </c>
      <c r="H4195" s="6">
        <f>IF('Раздел 2.1.3.2'!P32=SUM('Раздел 2.1.3.2'!Q32:AD32),0,1)</f>
        <v>0</v>
      </c>
    </row>
    <row r="4196" spans="1:8" x14ac:dyDescent="0.2">
      <c r="A4196" s="6">
        <f t="shared" si="55"/>
        <v>609562</v>
      </c>
      <c r="B4196" s="6">
        <v>12</v>
      </c>
      <c r="C4196" s="112">
        <v>12</v>
      </c>
      <c r="D4196" s="6">
        <v>178</v>
      </c>
      <c r="E4196" s="7" t="s">
        <v>8679</v>
      </c>
      <c r="H4196" s="6">
        <f>IF('Раздел 2.1.3.2'!P33=SUM('Раздел 2.1.3.2'!Q33:AD33),0,1)</f>
        <v>0</v>
      </c>
    </row>
    <row r="4197" spans="1:8" x14ac:dyDescent="0.2">
      <c r="A4197" s="6">
        <f t="shared" si="55"/>
        <v>609562</v>
      </c>
      <c r="B4197" s="6">
        <v>12</v>
      </c>
      <c r="C4197" s="112">
        <v>12</v>
      </c>
      <c r="D4197" s="6">
        <v>179</v>
      </c>
      <c r="E4197" s="7" t="s">
        <v>8680</v>
      </c>
      <c r="H4197" s="6">
        <f>IF('Раздел 2.1.3.2'!P34=SUM('Раздел 2.1.3.2'!Q34:AD34),0,1)</f>
        <v>0</v>
      </c>
    </row>
    <row r="4198" spans="1:8" x14ac:dyDescent="0.2">
      <c r="A4198" s="6">
        <f t="shared" si="55"/>
        <v>609562</v>
      </c>
      <c r="B4198" s="6">
        <v>12</v>
      </c>
      <c r="C4198" s="112">
        <v>12</v>
      </c>
      <c r="D4198" s="6">
        <v>180</v>
      </c>
      <c r="E4198" s="7" t="s">
        <v>7894</v>
      </c>
      <c r="H4198" s="6">
        <f>IF('Раздел 2.1.3.2'!P35=SUM('Раздел 2.1.3.2'!Q35:AD35),0,1)</f>
        <v>0</v>
      </c>
    </row>
    <row r="4199" spans="1:8" x14ac:dyDescent="0.2">
      <c r="A4199" s="6">
        <f t="shared" si="55"/>
        <v>609562</v>
      </c>
      <c r="B4199" s="6">
        <v>12</v>
      </c>
      <c r="C4199" s="112">
        <v>12</v>
      </c>
      <c r="D4199" s="6">
        <v>181</v>
      </c>
      <c r="E4199" s="7" t="s">
        <v>7895</v>
      </c>
      <c r="H4199" s="6">
        <f>IF('Раздел 2.1.3.2'!P36=SUM('Раздел 2.1.3.2'!Q36:AD36),0,1)</f>
        <v>0</v>
      </c>
    </row>
    <row r="4200" spans="1:8" x14ac:dyDescent="0.2">
      <c r="A4200" s="6">
        <f t="shared" si="55"/>
        <v>609562</v>
      </c>
      <c r="B4200" s="6">
        <v>12</v>
      </c>
      <c r="C4200" s="112">
        <v>12</v>
      </c>
      <c r="D4200" s="6">
        <v>182</v>
      </c>
      <c r="E4200" s="7" t="s">
        <v>7896</v>
      </c>
      <c r="H4200" s="6">
        <f>IF('Раздел 2.1.3.2'!P37=SUM('Раздел 2.1.3.2'!Q37:AD37),0,1)</f>
        <v>0</v>
      </c>
    </row>
    <row r="4201" spans="1:8" x14ac:dyDescent="0.2">
      <c r="A4201" s="6">
        <f t="shared" si="55"/>
        <v>609562</v>
      </c>
      <c r="B4201" s="6">
        <v>12</v>
      </c>
      <c r="C4201" s="113">
        <v>12</v>
      </c>
      <c r="D4201" s="109">
        <v>183</v>
      </c>
      <c r="E4201" s="109" t="s">
        <v>7897</v>
      </c>
      <c r="F4201" s="109"/>
      <c r="G4201" s="109"/>
      <c r="H4201" s="109">
        <f>IF('Раздел 2.1.3.2'!P38=SUM('Раздел 2.1.3.2'!Q38:AD38),0,1)</f>
        <v>0</v>
      </c>
    </row>
    <row r="4202" spans="1:8" x14ac:dyDescent="0.2">
      <c r="A4202" s="122">
        <f t="shared" si="55"/>
        <v>609562</v>
      </c>
      <c r="B4202" s="122">
        <v>12</v>
      </c>
      <c r="C4202" s="123">
        <v>13</v>
      </c>
      <c r="D4202" s="122">
        <v>184</v>
      </c>
      <c r="E4202" s="123" t="s">
        <v>6953</v>
      </c>
      <c r="F4202" s="122"/>
      <c r="G4202" s="122"/>
      <c r="H4202" s="123">
        <f>IF('Раздел 2.1.3.2'!P31&gt;='Раздел 2.1.3.2'!P39,0,1)</f>
        <v>0</v>
      </c>
    </row>
    <row r="4203" spans="1:8" x14ac:dyDescent="0.2">
      <c r="A4203" s="122">
        <f t="shared" si="55"/>
        <v>609562</v>
      </c>
      <c r="B4203" s="122">
        <v>12</v>
      </c>
      <c r="C4203" s="123">
        <v>13</v>
      </c>
      <c r="D4203" s="122">
        <v>185</v>
      </c>
      <c r="E4203" s="123" t="s">
        <v>6954</v>
      </c>
      <c r="F4203" s="122"/>
      <c r="G4203" s="122"/>
      <c r="H4203" s="123">
        <f>IF('Раздел 2.1.3.2'!Q31&gt;='Раздел 2.1.3.2'!Q39,0,1)</f>
        <v>0</v>
      </c>
    </row>
    <row r="4204" spans="1:8" x14ac:dyDescent="0.2">
      <c r="A4204" s="122">
        <f t="shared" si="55"/>
        <v>609562</v>
      </c>
      <c r="B4204" s="122">
        <v>12</v>
      </c>
      <c r="C4204" s="123">
        <v>13</v>
      </c>
      <c r="D4204" s="122">
        <v>186</v>
      </c>
      <c r="E4204" s="123" t="s">
        <v>6955</v>
      </c>
      <c r="F4204" s="122"/>
      <c r="G4204" s="122"/>
      <c r="H4204" s="123">
        <f>IF('Раздел 2.1.3.2'!R31&gt;='Раздел 2.1.3.2'!R39,0,1)</f>
        <v>0</v>
      </c>
    </row>
    <row r="4205" spans="1:8" x14ac:dyDescent="0.2">
      <c r="A4205" s="122">
        <f t="shared" si="55"/>
        <v>609562</v>
      </c>
      <c r="B4205" s="122">
        <v>12</v>
      </c>
      <c r="C4205" s="123">
        <v>13</v>
      </c>
      <c r="D4205" s="122">
        <v>187</v>
      </c>
      <c r="E4205" s="123" t="s">
        <v>6956</v>
      </c>
      <c r="F4205" s="122"/>
      <c r="G4205" s="122"/>
      <c r="H4205" s="123">
        <f>IF('Раздел 2.1.3.2'!S31&gt;='Раздел 2.1.3.2'!S39,0,1)</f>
        <v>0</v>
      </c>
    </row>
    <row r="4206" spans="1:8" x14ac:dyDescent="0.2">
      <c r="A4206" s="122">
        <f t="shared" si="55"/>
        <v>609562</v>
      </c>
      <c r="B4206" s="122">
        <v>12</v>
      </c>
      <c r="C4206" s="123">
        <v>13</v>
      </c>
      <c r="D4206" s="122">
        <v>188</v>
      </c>
      <c r="E4206" s="123" t="s">
        <v>6957</v>
      </c>
      <c r="F4206" s="122"/>
      <c r="G4206" s="122"/>
      <c r="H4206" s="123">
        <f>IF('Раздел 2.1.3.2'!T31&gt;='Раздел 2.1.3.2'!T39,0,1)</f>
        <v>0</v>
      </c>
    </row>
    <row r="4207" spans="1:8" x14ac:dyDescent="0.2">
      <c r="A4207" s="122">
        <f t="shared" si="55"/>
        <v>609562</v>
      </c>
      <c r="B4207" s="122">
        <v>12</v>
      </c>
      <c r="C4207" s="123">
        <v>13</v>
      </c>
      <c r="D4207" s="122">
        <v>189</v>
      </c>
      <c r="E4207" s="123" t="s">
        <v>6958</v>
      </c>
      <c r="F4207" s="122"/>
      <c r="G4207" s="122"/>
      <c r="H4207" s="123">
        <f>IF('Раздел 2.1.3.2'!U31&gt;='Раздел 2.1.3.2'!U39,0,1)</f>
        <v>0</v>
      </c>
    </row>
    <row r="4208" spans="1:8" x14ac:dyDescent="0.2">
      <c r="A4208" s="122">
        <f t="shared" si="55"/>
        <v>609562</v>
      </c>
      <c r="B4208" s="122">
        <v>12</v>
      </c>
      <c r="C4208" s="123">
        <v>13</v>
      </c>
      <c r="D4208" s="122">
        <v>190</v>
      </c>
      <c r="E4208" s="123" t="s">
        <v>6959</v>
      </c>
      <c r="F4208" s="122"/>
      <c r="G4208" s="122"/>
      <c r="H4208" s="123">
        <f>IF('Раздел 2.1.3.2'!V31&gt;='Раздел 2.1.3.2'!V39,0,1)</f>
        <v>0</v>
      </c>
    </row>
    <row r="4209" spans="1:8" x14ac:dyDescent="0.2">
      <c r="A4209" s="122">
        <f t="shared" si="55"/>
        <v>609562</v>
      </c>
      <c r="B4209" s="122">
        <v>12</v>
      </c>
      <c r="C4209" s="123">
        <v>13</v>
      </c>
      <c r="D4209" s="122">
        <v>191</v>
      </c>
      <c r="E4209" s="123" t="s">
        <v>6960</v>
      </c>
      <c r="F4209" s="122"/>
      <c r="G4209" s="122"/>
      <c r="H4209" s="123">
        <f>IF('Раздел 2.1.3.2'!W31&gt;='Раздел 2.1.3.2'!W39,0,1)</f>
        <v>0</v>
      </c>
    </row>
    <row r="4210" spans="1:8" x14ac:dyDescent="0.2">
      <c r="A4210" s="122">
        <f t="shared" si="55"/>
        <v>609562</v>
      </c>
      <c r="B4210" s="122">
        <v>12</v>
      </c>
      <c r="C4210" s="123">
        <v>13</v>
      </c>
      <c r="D4210" s="122">
        <v>192</v>
      </c>
      <c r="E4210" s="123" t="s">
        <v>6961</v>
      </c>
      <c r="F4210" s="122"/>
      <c r="G4210" s="122"/>
      <c r="H4210" s="123">
        <f>IF('Раздел 2.1.3.2'!X31&gt;='Раздел 2.1.3.2'!X39,0,1)</f>
        <v>0</v>
      </c>
    </row>
    <row r="4211" spans="1:8" x14ac:dyDescent="0.2">
      <c r="A4211" s="122">
        <f t="shared" si="55"/>
        <v>609562</v>
      </c>
      <c r="B4211" s="122">
        <v>12</v>
      </c>
      <c r="C4211" s="123">
        <v>13</v>
      </c>
      <c r="D4211" s="122">
        <v>193</v>
      </c>
      <c r="E4211" s="123" t="s">
        <v>6962</v>
      </c>
      <c r="F4211" s="122"/>
      <c r="G4211" s="122"/>
      <c r="H4211" s="123">
        <f>IF('Раздел 2.1.3.2'!Y31&gt;='Раздел 2.1.3.2'!Y39,0,1)</f>
        <v>0</v>
      </c>
    </row>
    <row r="4212" spans="1:8" x14ac:dyDescent="0.2">
      <c r="A4212" s="122">
        <f t="shared" si="55"/>
        <v>609562</v>
      </c>
      <c r="B4212" s="122">
        <v>12</v>
      </c>
      <c r="C4212" s="123">
        <v>13</v>
      </c>
      <c r="D4212" s="122">
        <v>194</v>
      </c>
      <c r="E4212" s="123" t="s">
        <v>6963</v>
      </c>
      <c r="F4212" s="122"/>
      <c r="G4212" s="122"/>
      <c r="H4212" s="123">
        <f>IF('Раздел 2.1.3.2'!Z31&gt;='Раздел 2.1.3.2'!Z39,0,1)</f>
        <v>0</v>
      </c>
    </row>
    <row r="4213" spans="1:8" x14ac:dyDescent="0.2">
      <c r="A4213" s="122">
        <f t="shared" si="55"/>
        <v>609562</v>
      </c>
      <c r="B4213" s="122">
        <v>12</v>
      </c>
      <c r="C4213" s="123">
        <v>13</v>
      </c>
      <c r="D4213" s="122">
        <v>195</v>
      </c>
      <c r="E4213" s="123" t="s">
        <v>7792</v>
      </c>
      <c r="F4213" s="122"/>
      <c r="G4213" s="122"/>
      <c r="H4213" s="123">
        <f>IF('Раздел 2.1.3.2'!AA31&gt;='Раздел 2.1.3.2'!AA39,0,1)</f>
        <v>0</v>
      </c>
    </row>
    <row r="4214" spans="1:8" x14ac:dyDescent="0.2">
      <c r="A4214" s="122">
        <f t="shared" si="55"/>
        <v>609562</v>
      </c>
      <c r="B4214" s="122">
        <v>12</v>
      </c>
      <c r="C4214" s="123">
        <v>13</v>
      </c>
      <c r="D4214" s="122">
        <v>196</v>
      </c>
      <c r="E4214" s="123" t="s">
        <v>6966</v>
      </c>
      <c r="F4214" s="122"/>
      <c r="G4214" s="122"/>
      <c r="H4214" s="123">
        <f>IF('Раздел 2.1.3.2'!AB31&gt;='Раздел 2.1.3.2'!AB39,0,1)</f>
        <v>0</v>
      </c>
    </row>
    <row r="4215" spans="1:8" x14ac:dyDescent="0.2">
      <c r="A4215" s="122">
        <f t="shared" si="55"/>
        <v>609562</v>
      </c>
      <c r="B4215" s="122">
        <v>12</v>
      </c>
      <c r="C4215" s="123">
        <v>13</v>
      </c>
      <c r="D4215" s="122">
        <v>197</v>
      </c>
      <c r="E4215" s="123" t="s">
        <v>6967</v>
      </c>
      <c r="F4215" s="122"/>
      <c r="G4215" s="122"/>
      <c r="H4215" s="123">
        <f>IF('Раздел 2.1.3.2'!AC31&gt;='Раздел 2.1.3.2'!AC39,0,1)</f>
        <v>0</v>
      </c>
    </row>
    <row r="4216" spans="1:8" x14ac:dyDescent="0.2">
      <c r="A4216" s="122">
        <f t="shared" si="55"/>
        <v>609562</v>
      </c>
      <c r="B4216" s="122">
        <v>12</v>
      </c>
      <c r="C4216" s="124">
        <v>13</v>
      </c>
      <c r="D4216" s="124">
        <v>198</v>
      </c>
      <c r="E4216" s="124" t="s">
        <v>6968</v>
      </c>
      <c r="F4216" s="124"/>
      <c r="G4216" s="124"/>
      <c r="H4216" s="124">
        <f>IF('Раздел 2.1.3.2'!AD31&gt;='Раздел 2.1.3.2'!AD39,0,1)</f>
        <v>0</v>
      </c>
    </row>
    <row r="4217" spans="1:8" x14ac:dyDescent="0.2">
      <c r="A4217" s="6">
        <f t="shared" si="55"/>
        <v>609562</v>
      </c>
      <c r="B4217" s="6">
        <v>12</v>
      </c>
      <c r="C4217" s="112">
        <v>14</v>
      </c>
      <c r="D4217" s="6">
        <v>199</v>
      </c>
      <c r="E4217" s="115" t="s">
        <v>6969</v>
      </c>
      <c r="H4217" s="6">
        <f>IF('Раздел 2.1.3.2'!P30&gt;=SUM('Раздел 2.1.3.2'!P34:P37),0,1)</f>
        <v>0</v>
      </c>
    </row>
    <row r="4218" spans="1:8" x14ac:dyDescent="0.2">
      <c r="A4218" s="6">
        <f t="shared" si="55"/>
        <v>609562</v>
      </c>
      <c r="B4218" s="6">
        <v>12</v>
      </c>
      <c r="C4218" s="112">
        <v>14</v>
      </c>
      <c r="D4218" s="6">
        <v>200</v>
      </c>
      <c r="E4218" s="7" t="s">
        <v>6970</v>
      </c>
      <c r="H4218" s="6">
        <f>IF('Раздел 2.1.3.2'!Q30&gt;=SUM('Раздел 2.1.3.2'!Q34:Q37),0,1)</f>
        <v>0</v>
      </c>
    </row>
    <row r="4219" spans="1:8" x14ac:dyDescent="0.2">
      <c r="A4219" s="6">
        <f t="shared" si="55"/>
        <v>609562</v>
      </c>
      <c r="B4219" s="6">
        <v>12</v>
      </c>
      <c r="C4219" s="112">
        <v>14</v>
      </c>
      <c r="D4219" s="6">
        <v>201</v>
      </c>
      <c r="E4219" s="7" t="s">
        <v>6971</v>
      </c>
      <c r="H4219" s="6">
        <f>IF('Раздел 2.1.3.2'!R30&gt;=SUM('Раздел 2.1.3.2'!R34:R37),0,1)</f>
        <v>0</v>
      </c>
    </row>
    <row r="4220" spans="1:8" x14ac:dyDescent="0.2">
      <c r="A4220" s="6">
        <f t="shared" si="55"/>
        <v>609562</v>
      </c>
      <c r="B4220" s="6">
        <v>12</v>
      </c>
      <c r="C4220" s="112">
        <v>14</v>
      </c>
      <c r="D4220" s="6">
        <v>202</v>
      </c>
      <c r="E4220" s="7" t="s">
        <v>6972</v>
      </c>
      <c r="H4220" s="6">
        <f>IF('Раздел 2.1.3.2'!S30&gt;=SUM('Раздел 2.1.3.2'!S34:S37),0,1)</f>
        <v>0</v>
      </c>
    </row>
    <row r="4221" spans="1:8" x14ac:dyDescent="0.2">
      <c r="A4221" s="6">
        <f t="shared" si="55"/>
        <v>609562</v>
      </c>
      <c r="B4221" s="6">
        <v>12</v>
      </c>
      <c r="C4221" s="112">
        <v>14</v>
      </c>
      <c r="D4221" s="6">
        <v>203</v>
      </c>
      <c r="E4221" s="7" t="s">
        <v>6973</v>
      </c>
      <c r="H4221" s="6">
        <f>IF('Раздел 2.1.3.2'!T30&gt;=SUM('Раздел 2.1.3.2'!T34:T37),0,1)</f>
        <v>0</v>
      </c>
    </row>
    <row r="4222" spans="1:8" x14ac:dyDescent="0.2">
      <c r="A4222" s="6">
        <f t="shared" si="55"/>
        <v>609562</v>
      </c>
      <c r="B4222" s="6">
        <v>12</v>
      </c>
      <c r="C4222" s="112">
        <v>14</v>
      </c>
      <c r="D4222" s="6">
        <v>204</v>
      </c>
      <c r="E4222" s="7" t="s">
        <v>6974</v>
      </c>
      <c r="H4222" s="6">
        <f>IF('Раздел 2.1.3.2'!U30&gt;=SUM('Раздел 2.1.3.2'!U34:U37),0,1)</f>
        <v>0</v>
      </c>
    </row>
    <row r="4223" spans="1:8" x14ac:dyDescent="0.2">
      <c r="A4223" s="6">
        <f t="shared" si="55"/>
        <v>609562</v>
      </c>
      <c r="B4223" s="6">
        <v>12</v>
      </c>
      <c r="C4223" s="112">
        <v>14</v>
      </c>
      <c r="D4223" s="6">
        <v>205</v>
      </c>
      <c r="E4223" s="7" t="s">
        <v>6975</v>
      </c>
      <c r="H4223" s="6">
        <f>IF('Раздел 2.1.3.2'!V30&gt;=SUM('Раздел 2.1.3.2'!V34:V37),0,1)</f>
        <v>0</v>
      </c>
    </row>
    <row r="4224" spans="1:8" x14ac:dyDescent="0.2">
      <c r="A4224" s="6">
        <f t="shared" si="55"/>
        <v>609562</v>
      </c>
      <c r="B4224" s="6">
        <v>12</v>
      </c>
      <c r="C4224" s="112">
        <v>14</v>
      </c>
      <c r="D4224" s="6">
        <v>206</v>
      </c>
      <c r="E4224" s="7" t="s">
        <v>6172</v>
      </c>
      <c r="H4224" s="6">
        <f>IF('Раздел 2.1.3.2'!W30&gt;=SUM('Раздел 2.1.3.2'!W34:W37),0,1)</f>
        <v>0</v>
      </c>
    </row>
    <row r="4225" spans="1:8" x14ac:dyDescent="0.2">
      <c r="A4225" s="6">
        <f t="shared" si="55"/>
        <v>609562</v>
      </c>
      <c r="B4225" s="6">
        <v>12</v>
      </c>
      <c r="C4225" s="112">
        <v>14</v>
      </c>
      <c r="D4225" s="6">
        <v>207</v>
      </c>
      <c r="E4225" s="7" t="s">
        <v>6173</v>
      </c>
      <c r="H4225" s="6">
        <f>IF('Раздел 2.1.3.2'!X30&gt;=SUM('Раздел 2.1.3.2'!X34:X37),0,1)</f>
        <v>0</v>
      </c>
    </row>
    <row r="4226" spans="1:8" x14ac:dyDescent="0.2">
      <c r="A4226" s="6">
        <f t="shared" si="55"/>
        <v>609562</v>
      </c>
      <c r="B4226" s="6">
        <v>12</v>
      </c>
      <c r="C4226" s="112">
        <v>14</v>
      </c>
      <c r="D4226" s="6">
        <v>208</v>
      </c>
      <c r="E4226" s="7" t="s">
        <v>6174</v>
      </c>
      <c r="H4226" s="6">
        <f>IF('Раздел 2.1.3.2'!Y30&gt;=SUM('Раздел 2.1.3.2'!Y34:Y37),0,1)</f>
        <v>0</v>
      </c>
    </row>
    <row r="4227" spans="1:8" x14ac:dyDescent="0.2">
      <c r="A4227" s="6">
        <f t="shared" si="55"/>
        <v>609562</v>
      </c>
      <c r="B4227" s="6">
        <v>12</v>
      </c>
      <c r="C4227" s="112">
        <v>14</v>
      </c>
      <c r="D4227" s="6">
        <v>209</v>
      </c>
      <c r="E4227" s="7" t="s">
        <v>6175</v>
      </c>
      <c r="H4227" s="6">
        <f>IF('Раздел 2.1.3.2'!Z30&gt;=SUM('Раздел 2.1.3.2'!Z34:Z37),0,1)</f>
        <v>0</v>
      </c>
    </row>
    <row r="4228" spans="1:8" x14ac:dyDescent="0.2">
      <c r="A4228" s="6">
        <f t="shared" si="55"/>
        <v>609562</v>
      </c>
      <c r="B4228" s="6">
        <v>12</v>
      </c>
      <c r="C4228" s="112">
        <v>14</v>
      </c>
      <c r="D4228" s="6">
        <v>210</v>
      </c>
      <c r="E4228" s="7" t="s">
        <v>6176</v>
      </c>
      <c r="H4228" s="6">
        <f>IF('Раздел 2.1.3.2'!AA30&gt;=SUM('Раздел 2.1.3.2'!AA34:AA37),0,1)</f>
        <v>0</v>
      </c>
    </row>
    <row r="4229" spans="1:8" x14ac:dyDescent="0.2">
      <c r="A4229" s="6">
        <f t="shared" si="55"/>
        <v>609562</v>
      </c>
      <c r="B4229" s="6">
        <v>12</v>
      </c>
      <c r="C4229" s="112">
        <v>14</v>
      </c>
      <c r="D4229" s="6">
        <v>211</v>
      </c>
      <c r="E4229" s="7" t="s">
        <v>6177</v>
      </c>
      <c r="H4229" s="6">
        <f>IF('Раздел 2.1.3.2'!AB30&gt;=SUM('Раздел 2.1.3.2'!AB34:AB37),0,1)</f>
        <v>0</v>
      </c>
    </row>
    <row r="4230" spans="1:8" x14ac:dyDescent="0.2">
      <c r="A4230" s="6">
        <f t="shared" si="55"/>
        <v>609562</v>
      </c>
      <c r="B4230" s="6">
        <v>12</v>
      </c>
      <c r="C4230" s="112">
        <v>14</v>
      </c>
      <c r="D4230" s="6">
        <v>212</v>
      </c>
      <c r="E4230" s="7" t="s">
        <v>6178</v>
      </c>
      <c r="H4230" s="6">
        <f>IF('Раздел 2.1.3.2'!AC30&gt;=SUM('Раздел 2.1.3.2'!AC34:AC37),0,1)</f>
        <v>0</v>
      </c>
    </row>
    <row r="4231" spans="1:8" x14ac:dyDescent="0.2">
      <c r="A4231" s="6">
        <f t="shared" si="55"/>
        <v>609562</v>
      </c>
      <c r="B4231" s="6">
        <v>12</v>
      </c>
      <c r="C4231" s="113">
        <v>14</v>
      </c>
      <c r="D4231" s="109">
        <v>213</v>
      </c>
      <c r="E4231" s="109" t="s">
        <v>6179</v>
      </c>
      <c r="F4231" s="109"/>
      <c r="G4231" s="109"/>
      <c r="H4231" s="109">
        <f>IF('Раздел 2.1.3.2'!AD30&gt;=SUM('Раздел 2.1.3.2'!AD34:AD37),0,1)</f>
        <v>0</v>
      </c>
    </row>
    <row r="4232" spans="1:8" x14ac:dyDescent="0.2">
      <c r="A4232" s="6">
        <f t="shared" si="55"/>
        <v>609562</v>
      </c>
      <c r="B4232" s="6">
        <v>12</v>
      </c>
      <c r="C4232" s="112">
        <v>15</v>
      </c>
      <c r="D4232" s="6">
        <v>214</v>
      </c>
      <c r="E4232" s="7" t="s">
        <v>6180</v>
      </c>
      <c r="H4232" s="6">
        <f>IF('Раздел 2.1.3.2'!P33&gt;=SUM('Раздел 2.1.3.2'!P34:P35),0,1)</f>
        <v>0</v>
      </c>
    </row>
    <row r="4233" spans="1:8" x14ac:dyDescent="0.2">
      <c r="A4233" s="6">
        <f t="shared" si="55"/>
        <v>609562</v>
      </c>
      <c r="B4233" s="6">
        <v>12</v>
      </c>
      <c r="C4233" s="112">
        <v>15</v>
      </c>
      <c r="D4233" s="6">
        <v>215</v>
      </c>
      <c r="E4233" s="7" t="s">
        <v>6181</v>
      </c>
      <c r="H4233" s="6">
        <f>IF('Раздел 2.1.3.2'!Q33&gt;=SUM('Раздел 2.1.3.2'!Q34:Q35),0,1)</f>
        <v>0</v>
      </c>
    </row>
    <row r="4234" spans="1:8" x14ac:dyDescent="0.2">
      <c r="A4234" s="6">
        <f t="shared" si="55"/>
        <v>609562</v>
      </c>
      <c r="B4234" s="6">
        <v>12</v>
      </c>
      <c r="C4234" s="112">
        <v>15</v>
      </c>
      <c r="D4234" s="6">
        <v>216</v>
      </c>
      <c r="E4234" s="7" t="s">
        <v>6182</v>
      </c>
      <c r="H4234" s="6">
        <f>IF('Раздел 2.1.3.2'!R33&gt;=SUM('Раздел 2.1.3.2'!R34:R35),0,1)</f>
        <v>0</v>
      </c>
    </row>
    <row r="4235" spans="1:8" x14ac:dyDescent="0.2">
      <c r="A4235" s="6">
        <f t="shared" si="55"/>
        <v>609562</v>
      </c>
      <c r="B4235" s="6">
        <v>12</v>
      </c>
      <c r="C4235" s="112">
        <v>15</v>
      </c>
      <c r="D4235" s="6">
        <v>217</v>
      </c>
      <c r="E4235" s="7" t="s">
        <v>6183</v>
      </c>
      <c r="H4235" s="6">
        <f>IF('Раздел 2.1.3.2'!S33&gt;=SUM('Раздел 2.1.3.2'!S34:S35),0,1)</f>
        <v>0</v>
      </c>
    </row>
    <row r="4236" spans="1:8" x14ac:dyDescent="0.2">
      <c r="A4236" s="6">
        <f t="shared" si="55"/>
        <v>609562</v>
      </c>
      <c r="B4236" s="6">
        <v>12</v>
      </c>
      <c r="C4236" s="112">
        <v>15</v>
      </c>
      <c r="D4236" s="6">
        <v>218</v>
      </c>
      <c r="E4236" s="7" t="s">
        <v>6184</v>
      </c>
      <c r="H4236" s="6">
        <f>IF('Раздел 2.1.3.2'!T33&gt;=SUM('Раздел 2.1.3.2'!T34:T35),0,1)</f>
        <v>0</v>
      </c>
    </row>
    <row r="4237" spans="1:8" x14ac:dyDescent="0.2">
      <c r="A4237" s="6">
        <f t="shared" si="55"/>
        <v>609562</v>
      </c>
      <c r="B4237" s="6">
        <v>12</v>
      </c>
      <c r="C4237" s="112">
        <v>15</v>
      </c>
      <c r="D4237" s="6">
        <v>219</v>
      </c>
      <c r="E4237" s="7" t="s">
        <v>6185</v>
      </c>
      <c r="H4237" s="6">
        <f>IF('Раздел 2.1.3.2'!U33&gt;=SUM('Раздел 2.1.3.2'!U34:U35),0,1)</f>
        <v>0</v>
      </c>
    </row>
    <row r="4238" spans="1:8" x14ac:dyDescent="0.2">
      <c r="A4238" s="6">
        <f t="shared" si="55"/>
        <v>609562</v>
      </c>
      <c r="B4238" s="6">
        <v>12</v>
      </c>
      <c r="C4238" s="112">
        <v>15</v>
      </c>
      <c r="D4238" s="6">
        <v>220</v>
      </c>
      <c r="E4238" s="7" t="s">
        <v>6186</v>
      </c>
      <c r="H4238" s="6">
        <f>IF('Раздел 2.1.3.2'!V33&gt;=SUM('Раздел 2.1.3.2'!V34:V35),0,1)</f>
        <v>0</v>
      </c>
    </row>
    <row r="4239" spans="1:8" x14ac:dyDescent="0.2">
      <c r="A4239" s="6">
        <f t="shared" si="55"/>
        <v>609562</v>
      </c>
      <c r="B4239" s="6">
        <v>12</v>
      </c>
      <c r="C4239" s="112">
        <v>15</v>
      </c>
      <c r="D4239" s="6">
        <v>221</v>
      </c>
      <c r="E4239" s="7" t="s">
        <v>6187</v>
      </c>
      <c r="H4239" s="6">
        <f>IF('Раздел 2.1.3.2'!W33&gt;=SUM('Раздел 2.1.3.2'!W34:W35),0,1)</f>
        <v>0</v>
      </c>
    </row>
    <row r="4240" spans="1:8" x14ac:dyDescent="0.2">
      <c r="A4240" s="6">
        <f t="shared" si="55"/>
        <v>609562</v>
      </c>
      <c r="B4240" s="6">
        <v>12</v>
      </c>
      <c r="C4240" s="112">
        <v>15</v>
      </c>
      <c r="D4240" s="6">
        <v>222</v>
      </c>
      <c r="E4240" s="7" t="s">
        <v>6188</v>
      </c>
      <c r="H4240" s="6">
        <f>IF('Раздел 2.1.3.2'!X33&gt;=SUM('Раздел 2.1.3.2'!X34:X35),0,1)</f>
        <v>0</v>
      </c>
    </row>
    <row r="4241" spans="1:8" x14ac:dyDescent="0.2">
      <c r="A4241" s="6">
        <f t="shared" si="55"/>
        <v>609562</v>
      </c>
      <c r="B4241" s="6">
        <v>12</v>
      </c>
      <c r="C4241" s="112">
        <v>15</v>
      </c>
      <c r="D4241" s="6">
        <v>223</v>
      </c>
      <c r="E4241" s="7" t="s">
        <v>5397</v>
      </c>
      <c r="H4241" s="6">
        <f>IF('Раздел 2.1.3.2'!Y33&gt;=SUM('Раздел 2.1.3.2'!Y34:Y35),0,1)</f>
        <v>0</v>
      </c>
    </row>
    <row r="4242" spans="1:8" x14ac:dyDescent="0.2">
      <c r="A4242" s="6">
        <f t="shared" si="55"/>
        <v>609562</v>
      </c>
      <c r="B4242" s="6">
        <v>12</v>
      </c>
      <c r="C4242" s="112">
        <v>15</v>
      </c>
      <c r="D4242" s="6">
        <v>224</v>
      </c>
      <c r="E4242" s="7" t="s">
        <v>5398</v>
      </c>
      <c r="H4242" s="6">
        <f>IF('Раздел 2.1.3.2'!Z33&gt;=SUM('Раздел 2.1.3.2'!Z34:Z35),0,1)</f>
        <v>0</v>
      </c>
    </row>
    <row r="4243" spans="1:8" x14ac:dyDescent="0.2">
      <c r="A4243" s="6">
        <f t="shared" si="55"/>
        <v>609562</v>
      </c>
      <c r="B4243" s="6">
        <v>12</v>
      </c>
      <c r="C4243" s="112">
        <v>15</v>
      </c>
      <c r="D4243" s="6">
        <v>225</v>
      </c>
      <c r="E4243" s="7" t="s">
        <v>5399</v>
      </c>
      <c r="H4243" s="6">
        <f>IF('Раздел 2.1.3.2'!AA33&gt;=SUM('Раздел 2.1.3.2'!AA34:AA35),0,1)</f>
        <v>0</v>
      </c>
    </row>
    <row r="4244" spans="1:8" x14ac:dyDescent="0.2">
      <c r="A4244" s="6">
        <f t="shared" si="55"/>
        <v>609562</v>
      </c>
      <c r="B4244" s="6">
        <v>12</v>
      </c>
      <c r="C4244" s="112">
        <v>15</v>
      </c>
      <c r="D4244" s="6">
        <v>226</v>
      </c>
      <c r="E4244" s="7" t="s">
        <v>5400</v>
      </c>
      <c r="H4244" s="6">
        <f>IF('Раздел 2.1.3.2'!AB33&gt;=SUM('Раздел 2.1.3.2'!AB34:AB35),0,1)</f>
        <v>0</v>
      </c>
    </row>
    <row r="4245" spans="1:8" x14ac:dyDescent="0.2">
      <c r="A4245" s="6">
        <f t="shared" si="55"/>
        <v>609562</v>
      </c>
      <c r="B4245" s="6">
        <v>12</v>
      </c>
      <c r="C4245" s="112">
        <v>15</v>
      </c>
      <c r="D4245" s="6">
        <v>227</v>
      </c>
      <c r="E4245" s="7" t="s">
        <v>5401</v>
      </c>
      <c r="H4245" s="6">
        <f>IF('Раздел 2.1.3.2'!AC33&gt;=SUM('Раздел 2.1.3.2'!AC34:AC35),0,1)</f>
        <v>0</v>
      </c>
    </row>
    <row r="4246" spans="1:8" x14ac:dyDescent="0.2">
      <c r="A4246" s="6">
        <f t="shared" si="55"/>
        <v>609562</v>
      </c>
      <c r="B4246" s="109">
        <v>12</v>
      </c>
      <c r="C4246" s="113">
        <v>15</v>
      </c>
      <c r="D4246" s="109">
        <v>228</v>
      </c>
      <c r="E4246" s="109" t="s">
        <v>5402</v>
      </c>
      <c r="F4246" s="109"/>
      <c r="G4246" s="109"/>
      <c r="H4246" s="109">
        <f>IF('Раздел 2.1.3.2'!AD33&gt;=SUM('Раздел 2.1.3.2'!AD34:AD35),0,1)</f>
        <v>0</v>
      </c>
    </row>
    <row r="4247" spans="1:8" x14ac:dyDescent="0.2">
      <c r="A4247" s="107">
        <f t="shared" si="55"/>
        <v>609562</v>
      </c>
      <c r="B4247" s="107">
        <v>13</v>
      </c>
      <c r="C4247" s="107">
        <v>0</v>
      </c>
      <c r="D4247" s="107">
        <v>0</v>
      </c>
      <c r="E4247" s="107" t="str">
        <f>CONCATENATE("Количество ошибок в разделе 2.1.3.3: ",H4247)</f>
        <v>Количество ошибок в разделе 2.1.3.3: 0</v>
      </c>
      <c r="F4247" s="107"/>
      <c r="G4247" s="107"/>
      <c r="H4247" s="107">
        <f>SUM(H4248:H4475)</f>
        <v>0</v>
      </c>
    </row>
    <row r="4248" spans="1:8" x14ac:dyDescent="0.2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7898</v>
      </c>
      <c r="H4248" s="6">
        <f>IF('Раздел 2.1.3.3'!P29=SUM('Раздел 2.1.3.3'!P21,'Раздел 2.1.3.3'!P23,'Раздел 2.1.3.3'!P25,'Раздел 2.1.3.3'!P27),0,1)</f>
        <v>0</v>
      </c>
    </row>
    <row r="4249" spans="1:8" x14ac:dyDescent="0.2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8724</v>
      </c>
      <c r="H4249" s="6">
        <f>IF('Раздел 2.1.3.3'!Q29=SUM('Раздел 2.1.3.3'!Q21,'Раздел 2.1.3.3'!Q23,'Раздел 2.1.3.3'!Q25,'Раздел 2.1.3.3'!Q27),0,1)</f>
        <v>0</v>
      </c>
    </row>
    <row r="4250" spans="1:8" x14ac:dyDescent="0.2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8725</v>
      </c>
      <c r="H4250" s="6">
        <f>IF('Раздел 2.1.3.3'!R29=SUM('Раздел 2.1.3.3'!R21,'Раздел 2.1.3.3'!R23,'Раздел 2.1.3.3'!R25,'Раздел 2.1.3.3'!R27),0,1)</f>
        <v>0</v>
      </c>
    </row>
    <row r="4251" spans="1:8" x14ac:dyDescent="0.2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8726</v>
      </c>
      <c r="H4251" s="6">
        <f>IF('Раздел 2.1.3.3'!S29=SUM('Раздел 2.1.3.3'!S21,'Раздел 2.1.3.3'!S23,'Раздел 2.1.3.3'!S25,'Раздел 2.1.3.3'!S27),0,1)</f>
        <v>0</v>
      </c>
    </row>
    <row r="4252" spans="1:8" x14ac:dyDescent="0.2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8727</v>
      </c>
      <c r="H4252" s="6">
        <f>IF('Раздел 2.1.3.3'!T29=SUM('Раздел 2.1.3.3'!T21,'Раздел 2.1.3.3'!T23,'Раздел 2.1.3.3'!T25,'Раздел 2.1.3.3'!T27),0,1)</f>
        <v>0</v>
      </c>
    </row>
    <row r="4253" spans="1:8" x14ac:dyDescent="0.2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8008</v>
      </c>
      <c r="H4253" s="6">
        <f>IF('Раздел 2.1.3.3'!U29=SUM('Раздел 2.1.3.3'!U21,'Раздел 2.1.3.3'!U23,'Раздел 2.1.3.3'!U25,'Раздел 2.1.3.3'!U27),0,1)</f>
        <v>0</v>
      </c>
    </row>
    <row r="4254" spans="1:8" x14ac:dyDescent="0.2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8009</v>
      </c>
      <c r="H4254" s="6">
        <f>IF('Раздел 2.1.3.3'!V29=SUM('Раздел 2.1.3.3'!V21,'Раздел 2.1.3.3'!V23,'Раздел 2.1.3.3'!V25,'Раздел 2.1.3.3'!V27),0,1)</f>
        <v>0</v>
      </c>
    </row>
    <row r="4255" spans="1:8" x14ac:dyDescent="0.2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8010</v>
      </c>
      <c r="H4255" s="6">
        <f>IF('Раздел 2.1.3.3'!W29=SUM('Раздел 2.1.3.3'!W21,'Раздел 2.1.3.3'!W23,'Раздел 2.1.3.3'!W25,'Раздел 2.1.3.3'!W27),0,1)</f>
        <v>0</v>
      </c>
    </row>
    <row r="4256" spans="1:8" x14ac:dyDescent="0.2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8011</v>
      </c>
      <c r="H4256" s="6">
        <f>IF('Раздел 2.1.3.3'!X29=SUM('Раздел 2.1.3.3'!X21,'Раздел 2.1.3.3'!X23,'Раздел 2.1.3.3'!X25,'Раздел 2.1.3.3'!X27),0,1)</f>
        <v>0</v>
      </c>
    </row>
    <row r="4257" spans="1:8" x14ac:dyDescent="0.2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8728</v>
      </c>
      <c r="H4257" s="6">
        <f>IF('Раздел 2.1.3.3'!Y29=SUM('Раздел 2.1.3.3'!Y21,'Раздел 2.1.3.3'!Y23,'Раздел 2.1.3.3'!Y25,'Раздел 2.1.3.3'!Y27),0,1)</f>
        <v>0</v>
      </c>
    </row>
    <row r="4258" spans="1:8" x14ac:dyDescent="0.2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8729</v>
      </c>
      <c r="H4258" s="6">
        <f>IF('Раздел 2.1.3.3'!Z29=SUM('Раздел 2.1.3.3'!Z21,'Раздел 2.1.3.3'!Z23,'Раздел 2.1.3.3'!Z25,'Раздел 2.1.3.3'!Z27),0,1)</f>
        <v>0</v>
      </c>
    </row>
    <row r="4259" spans="1:8" x14ac:dyDescent="0.2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8730</v>
      </c>
      <c r="H4259" s="6">
        <f>IF('Раздел 2.1.3.3'!AA29=SUM('Раздел 2.1.3.3'!AA21,'Раздел 2.1.3.3'!AA23,'Раздел 2.1.3.3'!AA25,'Раздел 2.1.3.3'!AA27),0,1)</f>
        <v>0</v>
      </c>
    </row>
    <row r="4260" spans="1:8" x14ac:dyDescent="0.2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8731</v>
      </c>
      <c r="H4260" s="6">
        <f>IF('Раздел 2.1.3.3'!AB29=SUM('Раздел 2.1.3.3'!AB21,'Раздел 2.1.3.3'!AB23,'Раздел 2.1.3.3'!AB25,'Раздел 2.1.3.3'!AB27),0,1)</f>
        <v>0</v>
      </c>
    </row>
    <row r="4261" spans="1:8" x14ac:dyDescent="0.2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8732</v>
      </c>
      <c r="H4261" s="6">
        <f>IF('Раздел 2.1.3.3'!AC29=SUM('Раздел 2.1.3.3'!AC21,'Раздел 2.1.3.3'!AC23,'Раздел 2.1.3.3'!AC25,'Раздел 2.1.3.3'!AC27),0,1)</f>
        <v>0</v>
      </c>
    </row>
    <row r="4262" spans="1:8" x14ac:dyDescent="0.2">
      <c r="A4262" s="6">
        <f t="shared" si="56"/>
        <v>609562</v>
      </c>
      <c r="B4262" s="6">
        <v>13</v>
      </c>
      <c r="C4262" s="109">
        <v>1</v>
      </c>
      <c r="D4262" s="109">
        <v>15</v>
      </c>
      <c r="E4262" s="109" t="s">
        <v>8733</v>
      </c>
      <c r="F4262" s="109"/>
      <c r="G4262" s="109"/>
      <c r="H4262" s="109">
        <f>IF('Раздел 2.1.3.3'!AD29=SUM('Раздел 2.1.3.3'!AD21,'Раздел 2.1.3.3'!AD23,'Раздел 2.1.3.3'!AD25,'Раздел 2.1.3.3'!AD27),0,1)</f>
        <v>0</v>
      </c>
    </row>
    <row r="4263" spans="1:8" x14ac:dyDescent="0.2">
      <c r="A4263" s="6">
        <f t="shared" si="56"/>
        <v>609562</v>
      </c>
      <c r="B4263" s="6">
        <v>13</v>
      </c>
      <c r="C4263" s="112">
        <v>2</v>
      </c>
      <c r="D4263" s="6">
        <v>16</v>
      </c>
      <c r="E4263" s="6" t="s">
        <v>8734</v>
      </c>
      <c r="H4263" s="6">
        <f>IF('Раздел 2.1.3.3'!P30=SUM('Раздел 2.1.3.3'!P22,'Раздел 2.1.3.3'!P24,'Раздел 2.1.3.3'!P26,'Раздел 2.1.3.3'!P28),0,1)</f>
        <v>0</v>
      </c>
    </row>
    <row r="4264" spans="1:8" x14ac:dyDescent="0.2">
      <c r="A4264" s="6">
        <f t="shared" si="56"/>
        <v>609562</v>
      </c>
      <c r="B4264" s="6">
        <v>13</v>
      </c>
      <c r="C4264" s="112">
        <v>2</v>
      </c>
      <c r="D4264" s="6">
        <v>17</v>
      </c>
      <c r="E4264" s="6" t="s">
        <v>8735</v>
      </c>
      <c r="H4264" s="6">
        <f>IF('Раздел 2.1.3.3'!Q30=SUM('Раздел 2.1.3.3'!Q22,'Раздел 2.1.3.3'!Q24,'Раздел 2.1.3.3'!Q26,'Раздел 2.1.3.3'!Q28),0,1)</f>
        <v>0</v>
      </c>
    </row>
    <row r="4265" spans="1:8" x14ac:dyDescent="0.2">
      <c r="A4265" s="6">
        <f t="shared" si="56"/>
        <v>609562</v>
      </c>
      <c r="B4265" s="6">
        <v>13</v>
      </c>
      <c r="C4265" s="112">
        <v>2</v>
      </c>
      <c r="D4265" s="6">
        <v>18</v>
      </c>
      <c r="E4265" s="6" t="s">
        <v>8736</v>
      </c>
      <c r="H4265" s="6">
        <f>IF('Раздел 2.1.3.3'!R30=SUM('Раздел 2.1.3.3'!R22,'Раздел 2.1.3.3'!R24,'Раздел 2.1.3.3'!R26,'Раздел 2.1.3.3'!R28),0,1)</f>
        <v>0</v>
      </c>
    </row>
    <row r="4266" spans="1:8" x14ac:dyDescent="0.2">
      <c r="A4266" s="6">
        <f t="shared" si="56"/>
        <v>609562</v>
      </c>
      <c r="B4266" s="6">
        <v>13</v>
      </c>
      <c r="C4266" s="112">
        <v>2</v>
      </c>
      <c r="D4266" s="6">
        <v>19</v>
      </c>
      <c r="E4266" s="6" t="s">
        <v>9025</v>
      </c>
      <c r="H4266" s="6">
        <f>IF('Раздел 2.1.3.3'!S30=SUM('Раздел 2.1.3.3'!S22,'Раздел 2.1.3.3'!S24,'Раздел 2.1.3.3'!S26,'Раздел 2.1.3.3'!S28),0,1)</f>
        <v>0</v>
      </c>
    </row>
    <row r="4267" spans="1:8" x14ac:dyDescent="0.2">
      <c r="A4267" s="6">
        <f t="shared" si="56"/>
        <v>609562</v>
      </c>
      <c r="B4267" s="6">
        <v>13</v>
      </c>
      <c r="C4267" s="112">
        <v>2</v>
      </c>
      <c r="D4267" s="6">
        <v>20</v>
      </c>
      <c r="E4267" s="6" t="s">
        <v>9026</v>
      </c>
      <c r="H4267" s="6">
        <f>IF('Раздел 2.1.3.3'!T30=SUM('Раздел 2.1.3.3'!T22,'Раздел 2.1.3.3'!T24,'Раздел 2.1.3.3'!T26,'Раздел 2.1.3.3'!T28),0,1)</f>
        <v>0</v>
      </c>
    </row>
    <row r="4268" spans="1:8" x14ac:dyDescent="0.2">
      <c r="A4268" s="6">
        <f t="shared" si="56"/>
        <v>609562</v>
      </c>
      <c r="B4268" s="6">
        <v>13</v>
      </c>
      <c r="C4268" s="112">
        <v>2</v>
      </c>
      <c r="D4268" s="6">
        <v>21</v>
      </c>
      <c r="E4268" s="6" t="s">
        <v>9027</v>
      </c>
      <c r="H4268" s="6">
        <f>IF('Раздел 2.1.3.3'!U30=SUM('Раздел 2.1.3.3'!U22,'Раздел 2.1.3.3'!U24,'Раздел 2.1.3.3'!U26,'Раздел 2.1.3.3'!U28),0,1)</f>
        <v>0</v>
      </c>
    </row>
    <row r="4269" spans="1:8" x14ac:dyDescent="0.2">
      <c r="A4269" s="6">
        <f t="shared" si="56"/>
        <v>609562</v>
      </c>
      <c r="B4269" s="6">
        <v>13</v>
      </c>
      <c r="C4269" s="112">
        <v>2</v>
      </c>
      <c r="D4269" s="6">
        <v>22</v>
      </c>
      <c r="E4269" s="6" t="s">
        <v>9028</v>
      </c>
      <c r="H4269" s="6">
        <f>IF('Раздел 2.1.3.3'!V30=SUM('Раздел 2.1.3.3'!V22,'Раздел 2.1.3.3'!V24,'Раздел 2.1.3.3'!V26,'Раздел 2.1.3.3'!V28),0,1)</f>
        <v>0</v>
      </c>
    </row>
    <row r="4270" spans="1:8" x14ac:dyDescent="0.2">
      <c r="A4270" s="6">
        <f t="shared" si="56"/>
        <v>609562</v>
      </c>
      <c r="B4270" s="6">
        <v>13</v>
      </c>
      <c r="C4270" s="112">
        <v>2</v>
      </c>
      <c r="D4270" s="6">
        <v>23</v>
      </c>
      <c r="E4270" s="6" t="s">
        <v>7619</v>
      </c>
      <c r="H4270" s="6">
        <f>IF('Раздел 2.1.3.3'!W30=SUM('Раздел 2.1.3.3'!W22,'Раздел 2.1.3.3'!W24,'Раздел 2.1.3.3'!W26,'Раздел 2.1.3.3'!W28),0,1)</f>
        <v>0</v>
      </c>
    </row>
    <row r="4271" spans="1:8" x14ac:dyDescent="0.2">
      <c r="A4271" s="6">
        <f t="shared" si="56"/>
        <v>609562</v>
      </c>
      <c r="B4271" s="6">
        <v>13</v>
      </c>
      <c r="C4271" s="112">
        <v>2</v>
      </c>
      <c r="D4271" s="6">
        <v>24</v>
      </c>
      <c r="E4271" s="6" t="s">
        <v>7620</v>
      </c>
      <c r="H4271" s="6">
        <f>IF('Раздел 2.1.3.3'!X30=SUM('Раздел 2.1.3.3'!X22,'Раздел 2.1.3.3'!X24,'Раздел 2.1.3.3'!X26,'Раздел 2.1.3.3'!X28),0,1)</f>
        <v>0</v>
      </c>
    </row>
    <row r="4272" spans="1:8" x14ac:dyDescent="0.2">
      <c r="A4272" s="6">
        <f t="shared" si="56"/>
        <v>609562</v>
      </c>
      <c r="B4272" s="6">
        <v>13</v>
      </c>
      <c r="C4272" s="112">
        <v>2</v>
      </c>
      <c r="D4272" s="6">
        <v>25</v>
      </c>
      <c r="E4272" s="6" t="s">
        <v>7621</v>
      </c>
      <c r="H4272" s="6">
        <f>IF('Раздел 2.1.3.3'!Y30=SUM('Раздел 2.1.3.3'!Y22,'Раздел 2.1.3.3'!Y24,'Раздел 2.1.3.3'!Y26,'Раздел 2.1.3.3'!Y28),0,1)</f>
        <v>0</v>
      </c>
    </row>
    <row r="4273" spans="1:8" x14ac:dyDescent="0.2">
      <c r="A4273" s="6">
        <f t="shared" si="56"/>
        <v>609562</v>
      </c>
      <c r="B4273" s="6">
        <v>13</v>
      </c>
      <c r="C4273" s="112">
        <v>2</v>
      </c>
      <c r="D4273" s="6">
        <v>26</v>
      </c>
      <c r="E4273" s="6" t="s">
        <v>7622</v>
      </c>
      <c r="H4273" s="6">
        <f>IF('Раздел 2.1.3.3'!Z30=SUM('Раздел 2.1.3.3'!Z22,'Раздел 2.1.3.3'!Z24,'Раздел 2.1.3.3'!Z26,'Раздел 2.1.3.3'!Z28),0,1)</f>
        <v>0</v>
      </c>
    </row>
    <row r="4274" spans="1:8" x14ac:dyDescent="0.2">
      <c r="A4274" s="6">
        <f t="shared" si="56"/>
        <v>609562</v>
      </c>
      <c r="B4274" s="6">
        <v>13</v>
      </c>
      <c r="C4274" s="112">
        <v>2</v>
      </c>
      <c r="D4274" s="6">
        <v>27</v>
      </c>
      <c r="E4274" s="6" t="s">
        <v>7623</v>
      </c>
      <c r="H4274" s="6">
        <f>IF('Раздел 2.1.3.3'!AA30=SUM('Раздел 2.1.3.3'!AA22,'Раздел 2.1.3.3'!AA24,'Раздел 2.1.3.3'!AA26,'Раздел 2.1.3.3'!AA28),0,1)</f>
        <v>0</v>
      </c>
    </row>
    <row r="4275" spans="1:8" x14ac:dyDescent="0.2">
      <c r="A4275" s="6">
        <f t="shared" si="56"/>
        <v>609562</v>
      </c>
      <c r="B4275" s="6">
        <v>13</v>
      </c>
      <c r="C4275" s="112">
        <v>2</v>
      </c>
      <c r="D4275" s="6">
        <v>28</v>
      </c>
      <c r="E4275" s="6" t="s">
        <v>8452</v>
      </c>
      <c r="H4275" s="6">
        <f>IF('Раздел 2.1.3.3'!AB30=SUM('Раздел 2.1.3.3'!AB22,'Раздел 2.1.3.3'!AB24,'Раздел 2.1.3.3'!AB26,'Раздел 2.1.3.3'!AB28),0,1)</f>
        <v>0</v>
      </c>
    </row>
    <row r="4276" spans="1:8" x14ac:dyDescent="0.2">
      <c r="A4276" s="6">
        <f t="shared" si="56"/>
        <v>609562</v>
      </c>
      <c r="B4276" s="6">
        <v>13</v>
      </c>
      <c r="C4276" s="112">
        <v>2</v>
      </c>
      <c r="D4276" s="6">
        <v>29</v>
      </c>
      <c r="E4276" s="6" t="s">
        <v>8453</v>
      </c>
      <c r="H4276" s="6">
        <f>IF('Раздел 2.1.3.3'!AC30=SUM('Раздел 2.1.3.3'!AC22,'Раздел 2.1.3.3'!AC24,'Раздел 2.1.3.3'!AC26,'Раздел 2.1.3.3'!AC28),0,1)</f>
        <v>0</v>
      </c>
    </row>
    <row r="4277" spans="1:8" x14ac:dyDescent="0.2">
      <c r="A4277" s="6">
        <f t="shared" si="56"/>
        <v>609562</v>
      </c>
      <c r="B4277" s="6">
        <v>13</v>
      </c>
      <c r="C4277" s="113">
        <v>2</v>
      </c>
      <c r="D4277" s="109">
        <v>30</v>
      </c>
      <c r="E4277" s="109" t="s">
        <v>8454</v>
      </c>
      <c r="F4277" s="109"/>
      <c r="G4277" s="109"/>
      <c r="H4277" s="109">
        <f>IF('Раздел 2.1.3.3'!AD30=SUM('Раздел 2.1.3.3'!AD22,'Раздел 2.1.3.3'!AD24,'Раздел 2.1.3.3'!AD26,'Раздел 2.1.3.3'!AD28),0,1)</f>
        <v>0</v>
      </c>
    </row>
    <row r="4278" spans="1:8" x14ac:dyDescent="0.2">
      <c r="A4278" s="6">
        <f t="shared" si="56"/>
        <v>609562</v>
      </c>
      <c r="B4278" s="6">
        <v>13</v>
      </c>
      <c r="C4278" s="112">
        <v>3</v>
      </c>
      <c r="D4278" s="6">
        <v>31</v>
      </c>
      <c r="E4278" s="6" t="s">
        <v>8455</v>
      </c>
      <c r="H4278" s="6">
        <f>IF('Раздел 2.1.3.3'!P30&gt;='Раздел 2.1.3.3'!P31,0,1)</f>
        <v>0</v>
      </c>
    </row>
    <row r="4279" spans="1:8" x14ac:dyDescent="0.2">
      <c r="A4279" s="6">
        <f t="shared" si="56"/>
        <v>609562</v>
      </c>
      <c r="B4279" s="6">
        <v>13</v>
      </c>
      <c r="C4279" s="112">
        <v>3</v>
      </c>
      <c r="D4279" s="6">
        <v>32</v>
      </c>
      <c r="E4279" s="6" t="s">
        <v>8456</v>
      </c>
      <c r="H4279" s="6">
        <f>IF('Раздел 2.1.3.3'!Q30&gt;='Раздел 2.1.3.3'!Q31,0,1)</f>
        <v>0</v>
      </c>
    </row>
    <row r="4280" spans="1:8" x14ac:dyDescent="0.2">
      <c r="A4280" s="6">
        <f t="shared" si="56"/>
        <v>609562</v>
      </c>
      <c r="B4280" s="6">
        <v>13</v>
      </c>
      <c r="C4280" s="112">
        <v>3</v>
      </c>
      <c r="D4280" s="6">
        <v>33</v>
      </c>
      <c r="E4280" s="6" t="s">
        <v>8457</v>
      </c>
      <c r="H4280" s="6">
        <f>IF('Раздел 2.1.3.3'!R30&gt;='Раздел 2.1.3.3'!R31,0,1)</f>
        <v>0</v>
      </c>
    </row>
    <row r="4281" spans="1:8" x14ac:dyDescent="0.2">
      <c r="A4281" s="6">
        <f t="shared" si="56"/>
        <v>609562</v>
      </c>
      <c r="B4281" s="6">
        <v>13</v>
      </c>
      <c r="C4281" s="112">
        <v>3</v>
      </c>
      <c r="D4281" s="6">
        <v>34</v>
      </c>
      <c r="E4281" s="6" t="s">
        <v>8458</v>
      </c>
      <c r="H4281" s="6">
        <f>IF('Раздел 2.1.3.3'!S30&gt;='Раздел 2.1.3.3'!S31,0,1)</f>
        <v>0</v>
      </c>
    </row>
    <row r="4282" spans="1:8" x14ac:dyDescent="0.2">
      <c r="A4282" s="6">
        <f t="shared" si="56"/>
        <v>609562</v>
      </c>
      <c r="B4282" s="6">
        <v>13</v>
      </c>
      <c r="C4282" s="112">
        <v>3</v>
      </c>
      <c r="D4282" s="6">
        <v>35</v>
      </c>
      <c r="E4282" s="6" t="s">
        <v>8459</v>
      </c>
      <c r="H4282" s="6">
        <f>IF('Раздел 2.1.3.3'!T30&gt;='Раздел 2.1.3.3'!T31,0,1)</f>
        <v>0</v>
      </c>
    </row>
    <row r="4283" spans="1:8" x14ac:dyDescent="0.2">
      <c r="A4283" s="6">
        <f t="shared" si="56"/>
        <v>609562</v>
      </c>
      <c r="B4283" s="6">
        <v>13</v>
      </c>
      <c r="C4283" s="112">
        <v>3</v>
      </c>
      <c r="D4283" s="6">
        <v>36</v>
      </c>
      <c r="E4283" s="6" t="s">
        <v>8460</v>
      </c>
      <c r="H4283" s="6">
        <f>IF('Раздел 2.1.3.3'!U30&gt;='Раздел 2.1.3.3'!U31,0,1)</f>
        <v>0</v>
      </c>
    </row>
    <row r="4284" spans="1:8" x14ac:dyDescent="0.2">
      <c r="A4284" s="6">
        <f t="shared" si="56"/>
        <v>609562</v>
      </c>
      <c r="B4284" s="6">
        <v>13</v>
      </c>
      <c r="C4284" s="112">
        <v>3</v>
      </c>
      <c r="D4284" s="6">
        <v>37</v>
      </c>
      <c r="E4284" s="6" t="s">
        <v>7632</v>
      </c>
      <c r="H4284" s="6">
        <f>IF('Раздел 2.1.3.3'!V30&gt;='Раздел 2.1.3.3'!V31,0,1)</f>
        <v>0</v>
      </c>
    </row>
    <row r="4285" spans="1:8" x14ac:dyDescent="0.2">
      <c r="A4285" s="6">
        <f t="shared" si="56"/>
        <v>609562</v>
      </c>
      <c r="B4285" s="6">
        <v>13</v>
      </c>
      <c r="C4285" s="112">
        <v>3</v>
      </c>
      <c r="D4285" s="6">
        <v>38</v>
      </c>
      <c r="E4285" s="6" t="s">
        <v>7633</v>
      </c>
      <c r="H4285" s="6">
        <f>IF('Раздел 2.1.3.3'!W30&gt;='Раздел 2.1.3.3'!W31,0,1)</f>
        <v>0</v>
      </c>
    </row>
    <row r="4286" spans="1:8" x14ac:dyDescent="0.2">
      <c r="A4286" s="6">
        <f t="shared" si="56"/>
        <v>609562</v>
      </c>
      <c r="B4286" s="6">
        <v>13</v>
      </c>
      <c r="C4286" s="112">
        <v>3</v>
      </c>
      <c r="D4286" s="6">
        <v>39</v>
      </c>
      <c r="E4286" s="6" t="s">
        <v>7634</v>
      </c>
      <c r="H4286" s="6">
        <f>IF('Раздел 2.1.3.3'!X30&gt;='Раздел 2.1.3.3'!X31,0,1)</f>
        <v>0</v>
      </c>
    </row>
    <row r="4287" spans="1:8" x14ac:dyDescent="0.2">
      <c r="A4287" s="6">
        <f t="shared" si="56"/>
        <v>609562</v>
      </c>
      <c r="B4287" s="6">
        <v>13</v>
      </c>
      <c r="C4287" s="112">
        <v>3</v>
      </c>
      <c r="D4287" s="6">
        <v>40</v>
      </c>
      <c r="E4287" s="6" t="s">
        <v>7635</v>
      </c>
      <c r="H4287" s="6">
        <f>IF('Раздел 2.1.3.3'!Y30&gt;='Раздел 2.1.3.3'!Y31,0,1)</f>
        <v>0</v>
      </c>
    </row>
    <row r="4288" spans="1:8" x14ac:dyDescent="0.2">
      <c r="A4288" s="6">
        <f t="shared" si="56"/>
        <v>609562</v>
      </c>
      <c r="B4288" s="6">
        <v>13</v>
      </c>
      <c r="C4288" s="112">
        <v>3</v>
      </c>
      <c r="D4288" s="6">
        <v>41</v>
      </c>
      <c r="E4288" s="6" t="s">
        <v>7636</v>
      </c>
      <c r="H4288" s="6">
        <f>IF('Раздел 2.1.3.3'!Z30&gt;='Раздел 2.1.3.3'!Z31,0,1)</f>
        <v>0</v>
      </c>
    </row>
    <row r="4289" spans="1:8" x14ac:dyDescent="0.2">
      <c r="A4289" s="6">
        <f t="shared" si="56"/>
        <v>609562</v>
      </c>
      <c r="B4289" s="6">
        <v>13</v>
      </c>
      <c r="C4289" s="112">
        <v>3</v>
      </c>
      <c r="D4289" s="6">
        <v>42</v>
      </c>
      <c r="E4289" s="6" t="s">
        <v>7637</v>
      </c>
      <c r="H4289" s="6">
        <f>IF('Раздел 2.1.3.3'!AA30&gt;='Раздел 2.1.3.3'!AA31,0,1)</f>
        <v>0</v>
      </c>
    </row>
    <row r="4290" spans="1:8" x14ac:dyDescent="0.2">
      <c r="A4290" s="6">
        <f t="shared" si="56"/>
        <v>609562</v>
      </c>
      <c r="B4290" s="6">
        <v>13</v>
      </c>
      <c r="C4290" s="112">
        <v>3</v>
      </c>
      <c r="D4290" s="6">
        <v>43</v>
      </c>
      <c r="E4290" s="6" t="s">
        <v>8471</v>
      </c>
      <c r="H4290" s="6">
        <f>IF('Раздел 2.1.3.3'!AB30&gt;='Раздел 2.1.3.3'!AB31,0,1)</f>
        <v>0</v>
      </c>
    </row>
    <row r="4291" spans="1:8" x14ac:dyDescent="0.2">
      <c r="A4291" s="6">
        <f t="shared" si="56"/>
        <v>609562</v>
      </c>
      <c r="B4291" s="6">
        <v>13</v>
      </c>
      <c r="C4291" s="112">
        <v>3</v>
      </c>
      <c r="D4291" s="6">
        <v>44</v>
      </c>
      <c r="E4291" s="6" t="s">
        <v>8472</v>
      </c>
      <c r="H4291" s="6">
        <f>IF('Раздел 2.1.3.3'!AC30&gt;='Раздел 2.1.3.3'!AC31,0,1)</f>
        <v>0</v>
      </c>
    </row>
    <row r="4292" spans="1:8" x14ac:dyDescent="0.2">
      <c r="A4292" s="6">
        <f t="shared" si="56"/>
        <v>609562</v>
      </c>
      <c r="B4292" s="6">
        <v>13</v>
      </c>
      <c r="C4292" s="113">
        <v>3</v>
      </c>
      <c r="D4292" s="109">
        <v>45</v>
      </c>
      <c r="E4292" s="109" t="s">
        <v>8473</v>
      </c>
      <c r="F4292" s="109"/>
      <c r="G4292" s="109"/>
      <c r="H4292" s="109">
        <f>IF('Раздел 2.1.3.3'!AD30&gt;='Раздел 2.1.3.3'!AD31,0,1)</f>
        <v>0</v>
      </c>
    </row>
    <row r="4293" spans="1:8" x14ac:dyDescent="0.2">
      <c r="A4293" s="6">
        <f t="shared" si="56"/>
        <v>609562</v>
      </c>
      <c r="B4293" s="6">
        <v>13</v>
      </c>
      <c r="C4293" s="114">
        <v>4</v>
      </c>
      <c r="D4293" s="115">
        <v>46</v>
      </c>
      <c r="E4293" s="115" t="s">
        <v>8474</v>
      </c>
      <c r="F4293" s="115"/>
      <c r="G4293" s="115"/>
      <c r="H4293" s="115">
        <f>IF('Раздел 2.1.3.3'!P30&gt;='Раздел 2.1.3.3'!P32,0,1)</f>
        <v>0</v>
      </c>
    </row>
    <row r="4294" spans="1:8" x14ac:dyDescent="0.2">
      <c r="A4294" s="6">
        <f t="shared" si="56"/>
        <v>609562</v>
      </c>
      <c r="B4294" s="6">
        <v>13</v>
      </c>
      <c r="C4294" s="112">
        <v>4</v>
      </c>
      <c r="D4294" s="7">
        <v>47</v>
      </c>
      <c r="E4294" s="7" t="s">
        <v>8475</v>
      </c>
      <c r="F4294" s="7"/>
      <c r="G4294" s="7"/>
      <c r="H4294" s="7">
        <f>IF('Раздел 2.1.3.3'!Q30&gt;='Раздел 2.1.3.3'!Q32,0,1)</f>
        <v>0</v>
      </c>
    </row>
    <row r="4295" spans="1:8" x14ac:dyDescent="0.2">
      <c r="A4295" s="6">
        <f t="shared" si="56"/>
        <v>609562</v>
      </c>
      <c r="B4295" s="6">
        <v>13</v>
      </c>
      <c r="C4295" s="112">
        <v>4</v>
      </c>
      <c r="D4295" s="7">
        <v>48</v>
      </c>
      <c r="E4295" s="7" t="s">
        <v>8476</v>
      </c>
      <c r="F4295" s="7"/>
      <c r="G4295" s="7"/>
      <c r="H4295" s="7">
        <f>IF('Раздел 2.1.3.3'!R30&gt;='Раздел 2.1.3.3'!R32,0,1)</f>
        <v>0</v>
      </c>
    </row>
    <row r="4296" spans="1:8" x14ac:dyDescent="0.2">
      <c r="A4296" s="6">
        <f t="shared" si="56"/>
        <v>609562</v>
      </c>
      <c r="B4296" s="6">
        <v>13</v>
      </c>
      <c r="C4296" s="112">
        <v>4</v>
      </c>
      <c r="D4296" s="7">
        <v>49</v>
      </c>
      <c r="E4296" s="7" t="s">
        <v>8477</v>
      </c>
      <c r="F4296" s="7"/>
      <c r="G4296" s="7"/>
      <c r="H4296" s="7">
        <f>IF('Раздел 2.1.3.3'!S30&gt;='Раздел 2.1.3.3'!S32,0,1)</f>
        <v>0</v>
      </c>
    </row>
    <row r="4297" spans="1:8" x14ac:dyDescent="0.2">
      <c r="A4297" s="6">
        <f t="shared" si="56"/>
        <v>609562</v>
      </c>
      <c r="B4297" s="6">
        <v>13</v>
      </c>
      <c r="C4297" s="112">
        <v>4</v>
      </c>
      <c r="D4297" s="7">
        <v>50</v>
      </c>
      <c r="E4297" s="7" t="s">
        <v>9975</v>
      </c>
      <c r="F4297" s="7"/>
      <c r="G4297" s="7"/>
      <c r="H4297" s="7">
        <f>IF('Раздел 2.1.3.3'!T30&gt;='Раздел 2.1.3.3'!T32,0,1)</f>
        <v>0</v>
      </c>
    </row>
    <row r="4298" spans="1:8" x14ac:dyDescent="0.2">
      <c r="A4298" s="6">
        <f t="shared" si="56"/>
        <v>609562</v>
      </c>
      <c r="B4298" s="6">
        <v>13</v>
      </c>
      <c r="C4298" s="112">
        <v>4</v>
      </c>
      <c r="D4298" s="7">
        <v>51</v>
      </c>
      <c r="E4298" s="7" t="s">
        <v>9976</v>
      </c>
      <c r="F4298" s="7"/>
      <c r="G4298" s="7"/>
      <c r="H4298" s="7">
        <f>IF('Раздел 2.1.3.3'!U30&gt;='Раздел 2.1.3.3'!U32,0,1)</f>
        <v>0</v>
      </c>
    </row>
    <row r="4299" spans="1:8" x14ac:dyDescent="0.2">
      <c r="A4299" s="6">
        <f t="shared" si="56"/>
        <v>609562</v>
      </c>
      <c r="B4299" s="6">
        <v>13</v>
      </c>
      <c r="C4299" s="112">
        <v>4</v>
      </c>
      <c r="D4299" s="7">
        <v>52</v>
      </c>
      <c r="E4299" s="7" t="s">
        <v>9977</v>
      </c>
      <c r="F4299" s="7"/>
      <c r="G4299" s="7"/>
      <c r="H4299" s="7">
        <f>IF('Раздел 2.1.3.3'!V30&gt;='Раздел 2.1.3.3'!V32,0,1)</f>
        <v>0</v>
      </c>
    </row>
    <row r="4300" spans="1:8" x14ac:dyDescent="0.2">
      <c r="A4300" s="6">
        <f t="shared" si="56"/>
        <v>609562</v>
      </c>
      <c r="B4300" s="6">
        <v>13</v>
      </c>
      <c r="C4300" s="112">
        <v>4</v>
      </c>
      <c r="D4300" s="7">
        <v>53</v>
      </c>
      <c r="E4300" s="7" t="s">
        <v>9054</v>
      </c>
      <c r="F4300" s="7"/>
      <c r="G4300" s="7"/>
      <c r="H4300" s="7">
        <f>IF('Раздел 2.1.3.3'!W30&gt;='Раздел 2.1.3.3'!W32,0,1)</f>
        <v>0</v>
      </c>
    </row>
    <row r="4301" spans="1:8" x14ac:dyDescent="0.2">
      <c r="A4301" s="6">
        <f t="shared" si="56"/>
        <v>609562</v>
      </c>
      <c r="B4301" s="6">
        <v>13</v>
      </c>
      <c r="C4301" s="112">
        <v>4</v>
      </c>
      <c r="D4301" s="7">
        <v>54</v>
      </c>
      <c r="E4301" s="7" t="s">
        <v>9055</v>
      </c>
      <c r="F4301" s="7"/>
      <c r="G4301" s="7"/>
      <c r="H4301" s="7">
        <f>IF('Раздел 2.1.3.3'!X30&gt;='Раздел 2.1.3.3'!X32,0,1)</f>
        <v>0</v>
      </c>
    </row>
    <row r="4302" spans="1:8" x14ac:dyDescent="0.2">
      <c r="A4302" s="6">
        <f t="shared" si="56"/>
        <v>609562</v>
      </c>
      <c r="B4302" s="6">
        <v>13</v>
      </c>
      <c r="C4302" s="112">
        <v>4</v>
      </c>
      <c r="D4302" s="7">
        <v>55</v>
      </c>
      <c r="E4302" s="7" t="s">
        <v>9056</v>
      </c>
      <c r="F4302" s="7"/>
      <c r="G4302" s="7"/>
      <c r="H4302" s="7">
        <f>IF('Раздел 2.1.3.3'!Y30&gt;='Раздел 2.1.3.3'!Y32,0,1)</f>
        <v>0</v>
      </c>
    </row>
    <row r="4303" spans="1:8" x14ac:dyDescent="0.2">
      <c r="A4303" s="6">
        <f t="shared" si="56"/>
        <v>609562</v>
      </c>
      <c r="B4303" s="6">
        <v>13</v>
      </c>
      <c r="C4303" s="112">
        <v>4</v>
      </c>
      <c r="D4303" s="7">
        <v>56</v>
      </c>
      <c r="E4303" s="7" t="s">
        <v>9057</v>
      </c>
      <c r="F4303" s="7"/>
      <c r="G4303" s="7"/>
      <c r="H4303" s="7">
        <f>IF('Раздел 2.1.3.3'!Z30&gt;='Раздел 2.1.3.3'!Z32,0,1)</f>
        <v>0</v>
      </c>
    </row>
    <row r="4304" spans="1:8" x14ac:dyDescent="0.2">
      <c r="A4304" s="6">
        <f t="shared" si="56"/>
        <v>609562</v>
      </c>
      <c r="B4304" s="6">
        <v>13</v>
      </c>
      <c r="C4304" s="112">
        <v>4</v>
      </c>
      <c r="D4304" s="7">
        <v>57</v>
      </c>
      <c r="E4304" s="7" t="s">
        <v>9058</v>
      </c>
      <c r="F4304" s="7"/>
      <c r="G4304" s="7"/>
      <c r="H4304" s="7">
        <f>IF('Раздел 2.1.3.3'!AA30&gt;='Раздел 2.1.3.3'!AA32,0,1)</f>
        <v>0</v>
      </c>
    </row>
    <row r="4305" spans="1:8" x14ac:dyDescent="0.2">
      <c r="A4305" s="6">
        <f t="shared" si="56"/>
        <v>609562</v>
      </c>
      <c r="B4305" s="6">
        <v>13</v>
      </c>
      <c r="C4305" s="112">
        <v>4</v>
      </c>
      <c r="D4305" s="7">
        <v>58</v>
      </c>
      <c r="E4305" s="7" t="s">
        <v>9992</v>
      </c>
      <c r="F4305" s="7"/>
      <c r="G4305" s="7"/>
      <c r="H4305" s="7">
        <f>IF('Раздел 2.1.3.3'!AB30&gt;='Раздел 2.1.3.3'!AB32,0,1)</f>
        <v>0</v>
      </c>
    </row>
    <row r="4306" spans="1:8" x14ac:dyDescent="0.2">
      <c r="A4306" s="6">
        <f t="shared" si="56"/>
        <v>609562</v>
      </c>
      <c r="B4306" s="6">
        <v>13</v>
      </c>
      <c r="C4306" s="112">
        <v>4</v>
      </c>
      <c r="D4306" s="7">
        <v>59</v>
      </c>
      <c r="E4306" s="7" t="s">
        <v>9993</v>
      </c>
      <c r="F4306" s="7"/>
      <c r="G4306" s="7"/>
      <c r="H4306" s="7">
        <f>IF('Раздел 2.1.3.3'!AC30&gt;='Раздел 2.1.3.3'!AC32,0,1)</f>
        <v>0</v>
      </c>
    </row>
    <row r="4307" spans="1:8" x14ac:dyDescent="0.2">
      <c r="A4307" s="6">
        <f t="shared" si="56"/>
        <v>609562</v>
      </c>
      <c r="B4307" s="6">
        <v>13</v>
      </c>
      <c r="C4307" s="113">
        <v>4</v>
      </c>
      <c r="D4307" s="109">
        <v>60</v>
      </c>
      <c r="E4307" s="109" t="s">
        <v>9994</v>
      </c>
      <c r="F4307" s="109"/>
      <c r="G4307" s="109"/>
      <c r="H4307" s="109">
        <f>IF('Раздел 2.1.3.3'!AD30&gt;='Раздел 2.1.3.3'!AD32,0,1)</f>
        <v>0</v>
      </c>
    </row>
    <row r="4308" spans="1:8" x14ac:dyDescent="0.2">
      <c r="A4308" s="6">
        <f t="shared" si="56"/>
        <v>609562</v>
      </c>
      <c r="B4308" s="6">
        <v>13</v>
      </c>
      <c r="C4308" s="114">
        <v>5</v>
      </c>
      <c r="D4308" s="115">
        <v>61</v>
      </c>
      <c r="E4308" s="115" t="s">
        <v>9995</v>
      </c>
      <c r="F4308" s="115"/>
      <c r="G4308" s="115"/>
      <c r="H4308" s="6">
        <f>IF('Раздел 2.1.3.3'!P30&gt;='Раздел 2.1.3.3'!P33,0,1)</f>
        <v>0</v>
      </c>
    </row>
    <row r="4309" spans="1:8" x14ac:dyDescent="0.2">
      <c r="A4309" s="6">
        <f t="shared" si="56"/>
        <v>609562</v>
      </c>
      <c r="B4309" s="6">
        <v>13</v>
      </c>
      <c r="C4309" s="112">
        <v>5</v>
      </c>
      <c r="D4309" s="7">
        <v>62</v>
      </c>
      <c r="E4309" s="7" t="s">
        <v>9996</v>
      </c>
      <c r="F4309" s="7"/>
      <c r="G4309" s="7"/>
      <c r="H4309" s="6">
        <f>IF('Раздел 2.1.3.3'!Q30&gt;='Раздел 2.1.3.3'!Q33,0,1)</f>
        <v>0</v>
      </c>
    </row>
    <row r="4310" spans="1:8" x14ac:dyDescent="0.2">
      <c r="A4310" s="6">
        <f t="shared" si="56"/>
        <v>609562</v>
      </c>
      <c r="B4310" s="6">
        <v>13</v>
      </c>
      <c r="C4310" s="112">
        <v>5</v>
      </c>
      <c r="D4310" s="7">
        <v>63</v>
      </c>
      <c r="E4310" s="7" t="s">
        <v>9997</v>
      </c>
      <c r="F4310" s="7"/>
      <c r="G4310" s="7"/>
      <c r="H4310" s="6">
        <f>IF('Раздел 2.1.3.3'!R30&gt;='Раздел 2.1.3.3'!R33,0,1)</f>
        <v>0</v>
      </c>
    </row>
    <row r="4311" spans="1:8" x14ac:dyDescent="0.2">
      <c r="A4311" s="6">
        <f t="shared" si="56"/>
        <v>609562</v>
      </c>
      <c r="B4311" s="6">
        <v>13</v>
      </c>
      <c r="C4311" s="112">
        <v>5</v>
      </c>
      <c r="D4311" s="7">
        <v>64</v>
      </c>
      <c r="E4311" s="7" t="s">
        <v>9998</v>
      </c>
      <c r="F4311" s="7"/>
      <c r="G4311" s="7"/>
      <c r="H4311" s="6">
        <f>IF('Раздел 2.1.3.3'!S30&gt;='Раздел 2.1.3.3'!S33,0,1)</f>
        <v>0</v>
      </c>
    </row>
    <row r="4312" spans="1:8" x14ac:dyDescent="0.2">
      <c r="A4312" s="6">
        <f t="shared" si="56"/>
        <v>609562</v>
      </c>
      <c r="B4312" s="6">
        <v>13</v>
      </c>
      <c r="C4312" s="112">
        <v>5</v>
      </c>
      <c r="D4312" s="7">
        <v>65</v>
      </c>
      <c r="E4312" s="7" t="s">
        <v>9999</v>
      </c>
      <c r="F4312" s="7"/>
      <c r="G4312" s="7"/>
      <c r="H4312" s="6">
        <f>IF('Раздел 2.1.3.3'!T30&gt;='Раздел 2.1.3.3'!T33,0,1)</f>
        <v>0</v>
      </c>
    </row>
    <row r="4313" spans="1:8" x14ac:dyDescent="0.2">
      <c r="A4313" s="6">
        <f t="shared" si="56"/>
        <v>609562</v>
      </c>
      <c r="B4313" s="6">
        <v>13</v>
      </c>
      <c r="C4313" s="112">
        <v>5</v>
      </c>
      <c r="D4313" s="7">
        <v>66</v>
      </c>
      <c r="E4313" s="7" t="s">
        <v>10000</v>
      </c>
      <c r="F4313" s="7"/>
      <c r="G4313" s="7"/>
      <c r="H4313" s="6">
        <f>IF('Раздел 2.1.3.3'!U30&gt;='Раздел 2.1.3.3'!U33,0,1)</f>
        <v>0</v>
      </c>
    </row>
    <row r="4314" spans="1:8" x14ac:dyDescent="0.2">
      <c r="A4314" s="6">
        <f t="shared" si="56"/>
        <v>609562</v>
      </c>
      <c r="B4314" s="6">
        <v>13</v>
      </c>
      <c r="C4314" s="112">
        <v>5</v>
      </c>
      <c r="D4314" s="7">
        <v>67</v>
      </c>
      <c r="E4314" s="7" t="s">
        <v>10001</v>
      </c>
      <c r="F4314" s="7"/>
      <c r="G4314" s="7"/>
      <c r="H4314" s="6">
        <f>IF('Раздел 2.1.3.3'!V30&gt;='Раздел 2.1.3.3'!V33,0,1)</f>
        <v>0</v>
      </c>
    </row>
    <row r="4315" spans="1:8" x14ac:dyDescent="0.2">
      <c r="A4315" s="6">
        <f t="shared" si="56"/>
        <v>609562</v>
      </c>
      <c r="B4315" s="6">
        <v>13</v>
      </c>
      <c r="C4315" s="112">
        <v>5</v>
      </c>
      <c r="D4315" s="7">
        <v>68</v>
      </c>
      <c r="E4315" s="7" t="s">
        <v>10002</v>
      </c>
      <c r="F4315" s="7"/>
      <c r="G4315" s="7"/>
      <c r="H4315" s="6">
        <f>IF('Раздел 2.1.3.3'!W30&gt;='Раздел 2.1.3.3'!W33,0,1)</f>
        <v>0</v>
      </c>
    </row>
    <row r="4316" spans="1:8" x14ac:dyDescent="0.2">
      <c r="A4316" s="6">
        <f t="shared" si="56"/>
        <v>609562</v>
      </c>
      <c r="B4316" s="6">
        <v>13</v>
      </c>
      <c r="C4316" s="112">
        <v>5</v>
      </c>
      <c r="D4316" s="7">
        <v>69</v>
      </c>
      <c r="E4316" s="7" t="s">
        <v>10003</v>
      </c>
      <c r="F4316" s="7"/>
      <c r="G4316" s="7"/>
      <c r="H4316" s="6">
        <f>IF('Раздел 2.1.3.3'!X30&gt;='Раздел 2.1.3.3'!X33,0,1)</f>
        <v>0</v>
      </c>
    </row>
    <row r="4317" spans="1:8" x14ac:dyDescent="0.2">
      <c r="A4317" s="6">
        <f t="shared" si="56"/>
        <v>609562</v>
      </c>
      <c r="B4317" s="6">
        <v>13</v>
      </c>
      <c r="C4317" s="112">
        <v>5</v>
      </c>
      <c r="D4317" s="7">
        <v>70</v>
      </c>
      <c r="E4317" s="7" t="s">
        <v>10004</v>
      </c>
      <c r="F4317" s="7"/>
      <c r="G4317" s="7"/>
      <c r="H4317" s="6">
        <f>IF('Раздел 2.1.3.3'!Y30&gt;='Раздел 2.1.3.3'!Y33,0,1)</f>
        <v>0</v>
      </c>
    </row>
    <row r="4318" spans="1:8" x14ac:dyDescent="0.2">
      <c r="A4318" s="6">
        <f t="shared" si="56"/>
        <v>609562</v>
      </c>
      <c r="B4318" s="6">
        <v>13</v>
      </c>
      <c r="C4318" s="112">
        <v>5</v>
      </c>
      <c r="D4318" s="7">
        <v>71</v>
      </c>
      <c r="E4318" s="7" t="s">
        <v>10005</v>
      </c>
      <c r="F4318" s="7"/>
      <c r="G4318" s="7"/>
      <c r="H4318" s="6">
        <f>IF('Раздел 2.1.3.3'!Z30&gt;='Раздел 2.1.3.3'!Z33,0,1)</f>
        <v>0</v>
      </c>
    </row>
    <row r="4319" spans="1:8" x14ac:dyDescent="0.2">
      <c r="A4319" s="6">
        <f t="shared" si="56"/>
        <v>609562</v>
      </c>
      <c r="B4319" s="6">
        <v>13</v>
      </c>
      <c r="C4319" s="112">
        <v>5</v>
      </c>
      <c r="D4319" s="7">
        <v>72</v>
      </c>
      <c r="E4319" s="7" t="s">
        <v>10006</v>
      </c>
      <c r="F4319" s="7"/>
      <c r="G4319" s="7"/>
      <c r="H4319" s="6">
        <f>IF('Раздел 2.1.3.3'!AA30&gt;='Раздел 2.1.3.3'!AA33,0,1)</f>
        <v>0</v>
      </c>
    </row>
    <row r="4320" spans="1:8" x14ac:dyDescent="0.2">
      <c r="A4320" s="6">
        <f t="shared" si="56"/>
        <v>609562</v>
      </c>
      <c r="B4320" s="6">
        <v>13</v>
      </c>
      <c r="C4320" s="112">
        <v>5</v>
      </c>
      <c r="D4320" s="7">
        <v>73</v>
      </c>
      <c r="E4320" s="7" t="s">
        <v>10007</v>
      </c>
      <c r="F4320" s="7"/>
      <c r="G4320" s="7"/>
      <c r="H4320" s="6">
        <f>IF('Раздел 2.1.3.3'!AB30&gt;='Раздел 2.1.3.3'!AB33,0,1)</f>
        <v>0</v>
      </c>
    </row>
    <row r="4321" spans="1:8" x14ac:dyDescent="0.2">
      <c r="A4321" s="6">
        <f t="shared" si="56"/>
        <v>609562</v>
      </c>
      <c r="B4321" s="6">
        <v>13</v>
      </c>
      <c r="C4321" s="112">
        <v>5</v>
      </c>
      <c r="D4321" s="7">
        <v>74</v>
      </c>
      <c r="E4321" s="7" t="s">
        <v>10008</v>
      </c>
      <c r="F4321" s="7"/>
      <c r="G4321" s="7"/>
      <c r="H4321" s="6">
        <f>IF('Раздел 2.1.3.3'!AC30&gt;='Раздел 2.1.3.3'!AC33,0,1)</f>
        <v>0</v>
      </c>
    </row>
    <row r="4322" spans="1:8" x14ac:dyDescent="0.2">
      <c r="A4322" s="6">
        <f t="shared" ref="A4322:A4385" si="57">P_3</f>
        <v>609562</v>
      </c>
      <c r="B4322" s="6">
        <v>13</v>
      </c>
      <c r="C4322" s="113">
        <v>5</v>
      </c>
      <c r="D4322" s="109">
        <v>75</v>
      </c>
      <c r="E4322" s="109" t="s">
        <v>10009</v>
      </c>
      <c r="F4322" s="109"/>
      <c r="G4322" s="109"/>
      <c r="H4322" s="109">
        <f>IF('Раздел 2.1.3.3'!AD30&gt;='Раздел 2.1.3.3'!AD33,0,1)</f>
        <v>0</v>
      </c>
    </row>
    <row r="4323" spans="1:8" x14ac:dyDescent="0.2">
      <c r="A4323" s="6">
        <f t="shared" si="57"/>
        <v>609562</v>
      </c>
      <c r="B4323" s="6">
        <v>13</v>
      </c>
      <c r="C4323" s="114">
        <v>6</v>
      </c>
      <c r="D4323" s="115">
        <v>76</v>
      </c>
      <c r="E4323" s="115" t="s">
        <v>10010</v>
      </c>
      <c r="F4323" s="115"/>
      <c r="G4323" s="115"/>
      <c r="H4323" s="115">
        <f>IF('Раздел 2.1.3.3'!P30&gt;='Раздел 2.1.3.3'!P36,0,1)</f>
        <v>0</v>
      </c>
    </row>
    <row r="4324" spans="1:8" x14ac:dyDescent="0.2">
      <c r="A4324" s="6">
        <f t="shared" si="57"/>
        <v>609562</v>
      </c>
      <c r="B4324" s="6">
        <v>13</v>
      </c>
      <c r="C4324" s="112">
        <v>6</v>
      </c>
      <c r="D4324" s="7">
        <v>77</v>
      </c>
      <c r="E4324" s="7" t="s">
        <v>10011</v>
      </c>
      <c r="F4324" s="7"/>
      <c r="G4324" s="7"/>
      <c r="H4324" s="7">
        <f>IF('Раздел 2.1.3.3'!Q30&gt;='Раздел 2.1.3.3'!Q36,0,1)</f>
        <v>0</v>
      </c>
    </row>
    <row r="4325" spans="1:8" x14ac:dyDescent="0.2">
      <c r="A4325" s="6">
        <f t="shared" si="57"/>
        <v>609562</v>
      </c>
      <c r="B4325" s="6">
        <v>13</v>
      </c>
      <c r="C4325" s="112">
        <v>6</v>
      </c>
      <c r="D4325" s="7">
        <v>78</v>
      </c>
      <c r="E4325" s="7" t="s">
        <v>10012</v>
      </c>
      <c r="F4325" s="7"/>
      <c r="G4325" s="7"/>
      <c r="H4325" s="7">
        <f>IF('Раздел 2.1.3.3'!R30&gt;='Раздел 2.1.3.3'!R36,0,1)</f>
        <v>0</v>
      </c>
    </row>
    <row r="4326" spans="1:8" x14ac:dyDescent="0.2">
      <c r="A4326" s="6">
        <f t="shared" si="57"/>
        <v>609562</v>
      </c>
      <c r="B4326" s="6">
        <v>13</v>
      </c>
      <c r="C4326" s="112">
        <v>6</v>
      </c>
      <c r="D4326" s="7">
        <v>79</v>
      </c>
      <c r="E4326" s="7" t="s">
        <v>10013</v>
      </c>
      <c r="F4326" s="7"/>
      <c r="G4326" s="7"/>
      <c r="H4326" s="7">
        <f>IF('Раздел 2.1.3.3'!S30&gt;='Раздел 2.1.3.3'!S36,0,1)</f>
        <v>0</v>
      </c>
    </row>
    <row r="4327" spans="1:8" x14ac:dyDescent="0.2">
      <c r="A4327" s="6">
        <f t="shared" si="57"/>
        <v>609562</v>
      </c>
      <c r="B4327" s="6">
        <v>13</v>
      </c>
      <c r="C4327" s="112">
        <v>6</v>
      </c>
      <c r="D4327" s="7">
        <v>80</v>
      </c>
      <c r="E4327" s="7" t="s">
        <v>10014</v>
      </c>
      <c r="F4327" s="7"/>
      <c r="G4327" s="7"/>
      <c r="H4327" s="7">
        <f>IF('Раздел 2.1.3.3'!T30&gt;='Раздел 2.1.3.3'!T36,0,1)</f>
        <v>0</v>
      </c>
    </row>
    <row r="4328" spans="1:8" x14ac:dyDescent="0.2">
      <c r="A4328" s="6">
        <f t="shared" si="57"/>
        <v>609562</v>
      </c>
      <c r="B4328" s="6">
        <v>13</v>
      </c>
      <c r="C4328" s="112">
        <v>6</v>
      </c>
      <c r="D4328" s="7">
        <v>81</v>
      </c>
      <c r="E4328" s="7" t="s">
        <v>10015</v>
      </c>
      <c r="F4328" s="7"/>
      <c r="G4328" s="7"/>
      <c r="H4328" s="7">
        <f>IF('Раздел 2.1.3.3'!U30&gt;='Раздел 2.1.3.3'!U36,0,1)</f>
        <v>0</v>
      </c>
    </row>
    <row r="4329" spans="1:8" x14ac:dyDescent="0.2">
      <c r="A4329" s="6">
        <f t="shared" si="57"/>
        <v>609562</v>
      </c>
      <c r="B4329" s="6">
        <v>13</v>
      </c>
      <c r="C4329" s="112">
        <v>6</v>
      </c>
      <c r="D4329" s="7">
        <v>82</v>
      </c>
      <c r="E4329" s="7" t="s">
        <v>10016</v>
      </c>
      <c r="F4329" s="7"/>
      <c r="G4329" s="7"/>
      <c r="H4329" s="7">
        <f>IF('Раздел 2.1.3.3'!V30&gt;='Раздел 2.1.3.3'!V36,0,1)</f>
        <v>0</v>
      </c>
    </row>
    <row r="4330" spans="1:8" x14ac:dyDescent="0.2">
      <c r="A4330" s="6">
        <f t="shared" si="57"/>
        <v>609562</v>
      </c>
      <c r="B4330" s="6">
        <v>13</v>
      </c>
      <c r="C4330" s="112">
        <v>6</v>
      </c>
      <c r="D4330" s="7">
        <v>83</v>
      </c>
      <c r="E4330" s="7" t="s">
        <v>10017</v>
      </c>
      <c r="F4330" s="7"/>
      <c r="G4330" s="7"/>
      <c r="H4330" s="7">
        <f>IF('Раздел 2.1.3.3'!W30&gt;='Раздел 2.1.3.3'!W36,0,1)</f>
        <v>0</v>
      </c>
    </row>
    <row r="4331" spans="1:8" x14ac:dyDescent="0.2">
      <c r="A4331" s="6">
        <f t="shared" si="57"/>
        <v>609562</v>
      </c>
      <c r="B4331" s="6">
        <v>13</v>
      </c>
      <c r="C4331" s="112">
        <v>6</v>
      </c>
      <c r="D4331" s="7">
        <v>84</v>
      </c>
      <c r="E4331" s="7" t="s">
        <v>10018</v>
      </c>
      <c r="F4331" s="7"/>
      <c r="G4331" s="7"/>
      <c r="H4331" s="7">
        <f>IF('Раздел 2.1.3.3'!X30&gt;='Раздел 2.1.3.3'!X36,0,1)</f>
        <v>0</v>
      </c>
    </row>
    <row r="4332" spans="1:8" x14ac:dyDescent="0.2">
      <c r="A4332" s="6">
        <f t="shared" si="57"/>
        <v>609562</v>
      </c>
      <c r="B4332" s="6">
        <v>13</v>
      </c>
      <c r="C4332" s="112">
        <v>6</v>
      </c>
      <c r="D4332" s="7">
        <v>85</v>
      </c>
      <c r="E4332" s="7" t="s">
        <v>10019</v>
      </c>
      <c r="F4332" s="7"/>
      <c r="G4332" s="7"/>
      <c r="H4332" s="7">
        <f>IF('Раздел 2.1.3.3'!Y30&gt;='Раздел 2.1.3.3'!Y36,0,1)</f>
        <v>0</v>
      </c>
    </row>
    <row r="4333" spans="1:8" x14ac:dyDescent="0.2">
      <c r="A4333" s="6">
        <f t="shared" si="57"/>
        <v>609562</v>
      </c>
      <c r="B4333" s="6">
        <v>13</v>
      </c>
      <c r="C4333" s="112">
        <v>6</v>
      </c>
      <c r="D4333" s="7">
        <v>86</v>
      </c>
      <c r="E4333" s="7" t="s">
        <v>10020</v>
      </c>
      <c r="F4333" s="7"/>
      <c r="G4333" s="7"/>
      <c r="H4333" s="7">
        <f>IF('Раздел 2.1.3.3'!Z30&gt;='Раздел 2.1.3.3'!Z36,0,1)</f>
        <v>0</v>
      </c>
    </row>
    <row r="4334" spans="1:8" x14ac:dyDescent="0.2">
      <c r="A4334" s="6">
        <f t="shared" si="57"/>
        <v>609562</v>
      </c>
      <c r="B4334" s="6">
        <v>13</v>
      </c>
      <c r="C4334" s="112">
        <v>6</v>
      </c>
      <c r="D4334" s="7">
        <v>87</v>
      </c>
      <c r="E4334" s="7" t="s">
        <v>10021</v>
      </c>
      <c r="F4334" s="7"/>
      <c r="G4334" s="7"/>
      <c r="H4334" s="7">
        <f>IF('Раздел 2.1.3.3'!AA30&gt;='Раздел 2.1.3.3'!AA36,0,1)</f>
        <v>0</v>
      </c>
    </row>
    <row r="4335" spans="1:8" x14ac:dyDescent="0.2">
      <c r="A4335" s="6">
        <f t="shared" si="57"/>
        <v>609562</v>
      </c>
      <c r="B4335" s="6">
        <v>13</v>
      </c>
      <c r="C4335" s="112">
        <v>6</v>
      </c>
      <c r="D4335" s="7">
        <v>88</v>
      </c>
      <c r="E4335" s="7" t="s">
        <v>10022</v>
      </c>
      <c r="F4335" s="7"/>
      <c r="G4335" s="7"/>
      <c r="H4335" s="7">
        <f>IF('Раздел 2.1.3.3'!AB30&gt;='Раздел 2.1.3.3'!AB36,0,1)</f>
        <v>0</v>
      </c>
    </row>
    <row r="4336" spans="1:8" x14ac:dyDescent="0.2">
      <c r="A4336" s="6">
        <f t="shared" si="57"/>
        <v>609562</v>
      </c>
      <c r="B4336" s="6">
        <v>13</v>
      </c>
      <c r="C4336" s="112">
        <v>6</v>
      </c>
      <c r="D4336" s="7">
        <v>89</v>
      </c>
      <c r="E4336" s="7" t="s">
        <v>10023</v>
      </c>
      <c r="F4336" s="7"/>
      <c r="G4336" s="7"/>
      <c r="H4336" s="7">
        <f>IF('Раздел 2.1.3.3'!AC30&gt;='Раздел 2.1.3.3'!AC36,0,1)</f>
        <v>0</v>
      </c>
    </row>
    <row r="4337" spans="1:8" x14ac:dyDescent="0.2">
      <c r="A4337" s="6">
        <f t="shared" si="57"/>
        <v>609562</v>
      </c>
      <c r="B4337" s="6">
        <v>13</v>
      </c>
      <c r="C4337" s="113">
        <v>6</v>
      </c>
      <c r="D4337" s="109">
        <v>90</v>
      </c>
      <c r="E4337" s="109" t="s">
        <v>10024</v>
      </c>
      <c r="F4337" s="109"/>
      <c r="G4337" s="109"/>
      <c r="H4337" s="109">
        <f>IF('Раздел 2.1.3.3'!AD30&gt;='Раздел 2.1.3.3'!AD36,0,1)</f>
        <v>0</v>
      </c>
    </row>
    <row r="4338" spans="1:8" x14ac:dyDescent="0.2">
      <c r="A4338" s="6">
        <f t="shared" si="57"/>
        <v>609562</v>
      </c>
      <c r="B4338" s="6">
        <v>13</v>
      </c>
      <c r="C4338" s="114">
        <v>7</v>
      </c>
      <c r="D4338" s="115">
        <v>91</v>
      </c>
      <c r="E4338" s="115" t="s">
        <v>10025</v>
      </c>
      <c r="F4338" s="115"/>
      <c r="G4338" s="115"/>
      <c r="H4338" s="115">
        <f>IF('Раздел 2.1.3.3'!P30&gt;='Раздел 2.1.3.3'!P37,0,1)</f>
        <v>0</v>
      </c>
    </row>
    <row r="4339" spans="1:8" x14ac:dyDescent="0.2">
      <c r="A4339" s="6">
        <f t="shared" si="57"/>
        <v>609562</v>
      </c>
      <c r="B4339" s="6">
        <v>13</v>
      </c>
      <c r="C4339" s="112">
        <v>7</v>
      </c>
      <c r="D4339" s="7">
        <v>92</v>
      </c>
      <c r="E4339" s="7" t="s">
        <v>10367</v>
      </c>
      <c r="F4339" s="7"/>
      <c r="G4339" s="7"/>
      <c r="H4339" s="7">
        <f>IF('Раздел 2.1.3.3'!Q30&gt;='Раздел 2.1.3.3'!Q37,0,1)</f>
        <v>0</v>
      </c>
    </row>
    <row r="4340" spans="1:8" x14ac:dyDescent="0.2">
      <c r="A4340" s="6">
        <f t="shared" si="57"/>
        <v>609562</v>
      </c>
      <c r="B4340" s="6">
        <v>13</v>
      </c>
      <c r="C4340" s="112">
        <v>7</v>
      </c>
      <c r="D4340" s="7">
        <v>93</v>
      </c>
      <c r="E4340" s="7" t="s">
        <v>10368</v>
      </c>
      <c r="F4340" s="7"/>
      <c r="G4340" s="7"/>
      <c r="H4340" s="7">
        <f>IF('Раздел 2.1.3.3'!R30&gt;='Раздел 2.1.3.3'!R37,0,1)</f>
        <v>0</v>
      </c>
    </row>
    <row r="4341" spans="1:8" x14ac:dyDescent="0.2">
      <c r="A4341" s="6">
        <f t="shared" si="57"/>
        <v>609562</v>
      </c>
      <c r="B4341" s="6">
        <v>13</v>
      </c>
      <c r="C4341" s="112">
        <v>7</v>
      </c>
      <c r="D4341" s="7">
        <v>94</v>
      </c>
      <c r="E4341" s="7" t="s">
        <v>10369</v>
      </c>
      <c r="F4341" s="7"/>
      <c r="G4341" s="7"/>
      <c r="H4341" s="7">
        <f>IF('Раздел 2.1.3.3'!S30&gt;='Раздел 2.1.3.3'!S37,0,1)</f>
        <v>0</v>
      </c>
    </row>
    <row r="4342" spans="1:8" x14ac:dyDescent="0.2">
      <c r="A4342" s="6">
        <f t="shared" si="57"/>
        <v>609562</v>
      </c>
      <c r="B4342" s="6">
        <v>13</v>
      </c>
      <c r="C4342" s="112">
        <v>7</v>
      </c>
      <c r="D4342" s="7">
        <v>95</v>
      </c>
      <c r="E4342" s="7" t="s">
        <v>10370</v>
      </c>
      <c r="F4342" s="7"/>
      <c r="G4342" s="7"/>
      <c r="H4342" s="7">
        <f>IF('Раздел 2.1.3.3'!T30&gt;='Раздел 2.1.3.3'!T37,0,1)</f>
        <v>0</v>
      </c>
    </row>
    <row r="4343" spans="1:8" x14ac:dyDescent="0.2">
      <c r="A4343" s="6">
        <f t="shared" si="57"/>
        <v>609562</v>
      </c>
      <c r="B4343" s="6">
        <v>13</v>
      </c>
      <c r="C4343" s="112">
        <v>7</v>
      </c>
      <c r="D4343" s="7">
        <v>96</v>
      </c>
      <c r="E4343" s="7" t="s">
        <v>10371</v>
      </c>
      <c r="F4343" s="7"/>
      <c r="G4343" s="7"/>
      <c r="H4343" s="7">
        <f>IF('Раздел 2.1.3.3'!U30&gt;='Раздел 2.1.3.3'!U37,0,1)</f>
        <v>0</v>
      </c>
    </row>
    <row r="4344" spans="1:8" x14ac:dyDescent="0.2">
      <c r="A4344" s="6">
        <f t="shared" si="57"/>
        <v>609562</v>
      </c>
      <c r="B4344" s="6">
        <v>13</v>
      </c>
      <c r="C4344" s="112">
        <v>7</v>
      </c>
      <c r="D4344" s="7">
        <v>97</v>
      </c>
      <c r="E4344" s="7" t="s">
        <v>10372</v>
      </c>
      <c r="F4344" s="7"/>
      <c r="G4344" s="7"/>
      <c r="H4344" s="7">
        <f>IF('Раздел 2.1.3.3'!V30&gt;='Раздел 2.1.3.3'!V37,0,1)</f>
        <v>0</v>
      </c>
    </row>
    <row r="4345" spans="1:8" x14ac:dyDescent="0.2">
      <c r="A4345" s="6">
        <f t="shared" si="57"/>
        <v>609562</v>
      </c>
      <c r="B4345" s="6">
        <v>13</v>
      </c>
      <c r="C4345" s="112">
        <v>7</v>
      </c>
      <c r="D4345" s="7">
        <v>98</v>
      </c>
      <c r="E4345" s="7" t="s">
        <v>10373</v>
      </c>
      <c r="F4345" s="7"/>
      <c r="G4345" s="7"/>
      <c r="H4345" s="7">
        <f>IF('Раздел 2.1.3.3'!W30&gt;='Раздел 2.1.3.3'!W37,0,1)</f>
        <v>0</v>
      </c>
    </row>
    <row r="4346" spans="1:8" x14ac:dyDescent="0.2">
      <c r="A4346" s="6">
        <f t="shared" si="57"/>
        <v>609562</v>
      </c>
      <c r="B4346" s="6">
        <v>13</v>
      </c>
      <c r="C4346" s="112">
        <v>7</v>
      </c>
      <c r="D4346" s="7">
        <v>99</v>
      </c>
      <c r="E4346" s="7" t="s">
        <v>10374</v>
      </c>
      <c r="F4346" s="7"/>
      <c r="G4346" s="7"/>
      <c r="H4346" s="7">
        <f>IF('Раздел 2.1.3.3'!X30&gt;='Раздел 2.1.3.3'!X37,0,1)</f>
        <v>0</v>
      </c>
    </row>
    <row r="4347" spans="1:8" x14ac:dyDescent="0.2">
      <c r="A4347" s="6">
        <f t="shared" si="57"/>
        <v>609562</v>
      </c>
      <c r="B4347" s="6">
        <v>13</v>
      </c>
      <c r="C4347" s="112">
        <v>7</v>
      </c>
      <c r="D4347" s="7">
        <v>100</v>
      </c>
      <c r="E4347" s="7" t="s">
        <v>10375</v>
      </c>
      <c r="F4347" s="7"/>
      <c r="G4347" s="7"/>
      <c r="H4347" s="7">
        <f>IF('Раздел 2.1.3.3'!Y30&gt;='Раздел 2.1.3.3'!Y37,0,1)</f>
        <v>0</v>
      </c>
    </row>
    <row r="4348" spans="1:8" x14ac:dyDescent="0.2">
      <c r="A4348" s="6">
        <f t="shared" si="57"/>
        <v>609562</v>
      </c>
      <c r="B4348" s="6">
        <v>13</v>
      </c>
      <c r="C4348" s="112">
        <v>7</v>
      </c>
      <c r="D4348" s="7">
        <v>101</v>
      </c>
      <c r="E4348" s="7" t="s">
        <v>10376</v>
      </c>
      <c r="F4348" s="7"/>
      <c r="G4348" s="7"/>
      <c r="H4348" s="7">
        <f>IF('Раздел 2.1.3.3'!Z30&gt;='Раздел 2.1.3.3'!Z37,0,1)</f>
        <v>0</v>
      </c>
    </row>
    <row r="4349" spans="1:8" x14ac:dyDescent="0.2">
      <c r="A4349" s="6">
        <f t="shared" si="57"/>
        <v>609562</v>
      </c>
      <c r="B4349" s="6">
        <v>13</v>
      </c>
      <c r="C4349" s="112">
        <v>7</v>
      </c>
      <c r="D4349" s="7">
        <v>102</v>
      </c>
      <c r="E4349" s="7" t="s">
        <v>10377</v>
      </c>
      <c r="F4349" s="7"/>
      <c r="G4349" s="7"/>
      <c r="H4349" s="7">
        <f>IF('Раздел 2.1.3.3'!AA30&gt;='Раздел 2.1.3.3'!AA37,0,1)</f>
        <v>0</v>
      </c>
    </row>
    <row r="4350" spans="1:8" x14ac:dyDescent="0.2">
      <c r="A4350" s="6">
        <f t="shared" si="57"/>
        <v>609562</v>
      </c>
      <c r="B4350" s="6">
        <v>13</v>
      </c>
      <c r="C4350" s="112">
        <v>7</v>
      </c>
      <c r="D4350" s="7">
        <v>103</v>
      </c>
      <c r="E4350" s="7" t="s">
        <v>10378</v>
      </c>
      <c r="F4350" s="7"/>
      <c r="G4350" s="7"/>
      <c r="H4350" s="7">
        <f>IF('Раздел 2.1.3.3'!AB30&gt;='Раздел 2.1.3.3'!AB37,0,1)</f>
        <v>0</v>
      </c>
    </row>
    <row r="4351" spans="1:8" x14ac:dyDescent="0.2">
      <c r="A4351" s="6">
        <f t="shared" si="57"/>
        <v>609562</v>
      </c>
      <c r="B4351" s="6">
        <v>13</v>
      </c>
      <c r="C4351" s="112">
        <v>7</v>
      </c>
      <c r="D4351" s="7">
        <v>104</v>
      </c>
      <c r="E4351" s="7" t="s">
        <v>10379</v>
      </c>
      <c r="F4351" s="7"/>
      <c r="G4351" s="7"/>
      <c r="H4351" s="7">
        <f>IF('Раздел 2.1.3.3'!AC30&gt;='Раздел 2.1.3.3'!AC37,0,1)</f>
        <v>0</v>
      </c>
    </row>
    <row r="4352" spans="1:8" x14ac:dyDescent="0.2">
      <c r="A4352" s="6">
        <f t="shared" si="57"/>
        <v>609562</v>
      </c>
      <c r="B4352" s="6">
        <v>13</v>
      </c>
      <c r="C4352" s="113">
        <v>7</v>
      </c>
      <c r="D4352" s="109">
        <v>105</v>
      </c>
      <c r="E4352" s="109" t="s">
        <v>10380</v>
      </c>
      <c r="F4352" s="109"/>
      <c r="G4352" s="109"/>
      <c r="H4352" s="109">
        <f>IF('Раздел 2.1.3.3'!AD30&gt;='Раздел 2.1.3.3'!AD37,0,1)</f>
        <v>0</v>
      </c>
    </row>
    <row r="4353" spans="1:8" x14ac:dyDescent="0.2">
      <c r="A4353" s="6">
        <f t="shared" si="57"/>
        <v>609562</v>
      </c>
      <c r="B4353" s="6">
        <v>13</v>
      </c>
      <c r="C4353" s="112">
        <v>8</v>
      </c>
      <c r="D4353" s="6">
        <v>106</v>
      </c>
      <c r="E4353" s="6" t="s">
        <v>10381</v>
      </c>
      <c r="H4353" s="6">
        <f>IF('Раздел 2.1.3.3'!P30&gt;='Раздел 2.1.3.3'!P38,0,1)</f>
        <v>0</v>
      </c>
    </row>
    <row r="4354" spans="1:8" x14ac:dyDescent="0.2">
      <c r="A4354" s="6">
        <f t="shared" si="57"/>
        <v>609562</v>
      </c>
      <c r="B4354" s="6">
        <v>13</v>
      </c>
      <c r="C4354" s="112">
        <v>8</v>
      </c>
      <c r="D4354" s="6">
        <v>107</v>
      </c>
      <c r="E4354" s="6" t="s">
        <v>10382</v>
      </c>
      <c r="H4354" s="6">
        <f>IF('Раздел 2.1.3.3'!Q30&gt;='Раздел 2.1.3.3'!Q38,0,1)</f>
        <v>0</v>
      </c>
    </row>
    <row r="4355" spans="1:8" x14ac:dyDescent="0.2">
      <c r="A4355" s="6">
        <f t="shared" si="57"/>
        <v>609562</v>
      </c>
      <c r="B4355" s="6">
        <v>13</v>
      </c>
      <c r="C4355" s="112">
        <v>8</v>
      </c>
      <c r="D4355" s="6">
        <v>108</v>
      </c>
      <c r="E4355" s="6" t="s">
        <v>10383</v>
      </c>
      <c r="H4355" s="6">
        <f>IF('Раздел 2.1.3.3'!R30&gt;='Раздел 2.1.3.3'!R38,0,1)</f>
        <v>0</v>
      </c>
    </row>
    <row r="4356" spans="1:8" x14ac:dyDescent="0.2">
      <c r="A4356" s="6">
        <f t="shared" si="57"/>
        <v>609562</v>
      </c>
      <c r="B4356" s="6">
        <v>13</v>
      </c>
      <c r="C4356" s="112">
        <v>8</v>
      </c>
      <c r="D4356" s="6">
        <v>109</v>
      </c>
      <c r="E4356" s="6" t="s">
        <v>10384</v>
      </c>
      <c r="H4356" s="6">
        <f>IF('Раздел 2.1.3.3'!S30&gt;='Раздел 2.1.3.3'!S38,0,1)</f>
        <v>0</v>
      </c>
    </row>
    <row r="4357" spans="1:8" x14ac:dyDescent="0.2">
      <c r="A4357" s="6">
        <f t="shared" si="57"/>
        <v>609562</v>
      </c>
      <c r="B4357" s="6">
        <v>13</v>
      </c>
      <c r="C4357" s="112">
        <v>8</v>
      </c>
      <c r="D4357" s="6">
        <v>110</v>
      </c>
      <c r="E4357" s="6" t="s">
        <v>10385</v>
      </c>
      <c r="H4357" s="6">
        <f>IF('Раздел 2.1.3.3'!T30&gt;='Раздел 2.1.3.3'!T38,0,1)</f>
        <v>0</v>
      </c>
    </row>
    <row r="4358" spans="1:8" x14ac:dyDescent="0.2">
      <c r="A4358" s="6">
        <f t="shared" si="57"/>
        <v>609562</v>
      </c>
      <c r="B4358" s="6">
        <v>13</v>
      </c>
      <c r="C4358" s="112">
        <v>8</v>
      </c>
      <c r="D4358" s="6">
        <v>111</v>
      </c>
      <c r="E4358" s="6" t="s">
        <v>10386</v>
      </c>
      <c r="H4358" s="6">
        <f>IF('Раздел 2.1.3.3'!U30&gt;='Раздел 2.1.3.3'!U38,0,1)</f>
        <v>0</v>
      </c>
    </row>
    <row r="4359" spans="1:8" x14ac:dyDescent="0.2">
      <c r="A4359" s="6">
        <f t="shared" si="57"/>
        <v>609562</v>
      </c>
      <c r="B4359" s="6">
        <v>13</v>
      </c>
      <c r="C4359" s="112">
        <v>8</v>
      </c>
      <c r="D4359" s="6">
        <v>112</v>
      </c>
      <c r="E4359" s="6" t="s">
        <v>10387</v>
      </c>
      <c r="H4359" s="6">
        <f>IF('Раздел 2.1.3.3'!V30&gt;='Раздел 2.1.3.3'!V38,0,1)</f>
        <v>0</v>
      </c>
    </row>
    <row r="4360" spans="1:8" x14ac:dyDescent="0.2">
      <c r="A4360" s="6">
        <f t="shared" si="57"/>
        <v>609562</v>
      </c>
      <c r="B4360" s="6">
        <v>13</v>
      </c>
      <c r="C4360" s="112">
        <v>8</v>
      </c>
      <c r="D4360" s="6">
        <v>113</v>
      </c>
      <c r="E4360" s="6" t="s">
        <v>10388</v>
      </c>
      <c r="H4360" s="6">
        <f>IF('Раздел 2.1.3.3'!W30&gt;='Раздел 2.1.3.3'!W38,0,1)</f>
        <v>0</v>
      </c>
    </row>
    <row r="4361" spans="1:8" x14ac:dyDescent="0.2">
      <c r="A4361" s="6">
        <f t="shared" si="57"/>
        <v>609562</v>
      </c>
      <c r="B4361" s="6">
        <v>13</v>
      </c>
      <c r="C4361" s="112">
        <v>8</v>
      </c>
      <c r="D4361" s="6">
        <v>114</v>
      </c>
      <c r="E4361" s="6" t="s">
        <v>10389</v>
      </c>
      <c r="H4361" s="6">
        <f>IF('Раздел 2.1.3.3'!X30&gt;='Раздел 2.1.3.3'!X38,0,1)</f>
        <v>0</v>
      </c>
    </row>
    <row r="4362" spans="1:8" x14ac:dyDescent="0.2">
      <c r="A4362" s="6">
        <f t="shared" si="57"/>
        <v>609562</v>
      </c>
      <c r="B4362" s="6">
        <v>13</v>
      </c>
      <c r="C4362" s="112">
        <v>8</v>
      </c>
      <c r="D4362" s="6">
        <v>115</v>
      </c>
      <c r="E4362" s="6" t="s">
        <v>10390</v>
      </c>
      <c r="H4362" s="6">
        <f>IF('Раздел 2.1.3.3'!Y30&gt;='Раздел 2.1.3.3'!Y38,0,1)</f>
        <v>0</v>
      </c>
    </row>
    <row r="4363" spans="1:8" x14ac:dyDescent="0.2">
      <c r="A4363" s="6">
        <f t="shared" si="57"/>
        <v>609562</v>
      </c>
      <c r="B4363" s="6">
        <v>13</v>
      </c>
      <c r="C4363" s="112">
        <v>8</v>
      </c>
      <c r="D4363" s="6">
        <v>116</v>
      </c>
      <c r="E4363" s="6" t="s">
        <v>10391</v>
      </c>
      <c r="H4363" s="6">
        <f>IF('Раздел 2.1.3.3'!Z30&gt;='Раздел 2.1.3.3'!Z38,0,1)</f>
        <v>0</v>
      </c>
    </row>
    <row r="4364" spans="1:8" x14ac:dyDescent="0.2">
      <c r="A4364" s="6">
        <f t="shared" si="57"/>
        <v>609562</v>
      </c>
      <c r="B4364" s="6">
        <v>13</v>
      </c>
      <c r="C4364" s="112">
        <v>8</v>
      </c>
      <c r="D4364" s="6">
        <v>117</v>
      </c>
      <c r="E4364" s="6" t="s">
        <v>10392</v>
      </c>
      <c r="H4364" s="6">
        <f>IF('Раздел 2.1.3.3'!AA30&gt;='Раздел 2.1.3.3'!AA38,0,1)</f>
        <v>0</v>
      </c>
    </row>
    <row r="4365" spans="1:8" x14ac:dyDescent="0.2">
      <c r="A4365" s="6">
        <f t="shared" si="57"/>
        <v>609562</v>
      </c>
      <c r="B4365" s="6">
        <v>13</v>
      </c>
      <c r="C4365" s="112">
        <v>8</v>
      </c>
      <c r="D4365" s="6">
        <v>118</v>
      </c>
      <c r="E4365" s="6" t="s">
        <v>10393</v>
      </c>
      <c r="H4365" s="6">
        <f>IF('Раздел 2.1.3.3'!AB30&gt;='Раздел 2.1.3.3'!AB38,0,1)</f>
        <v>0</v>
      </c>
    </row>
    <row r="4366" spans="1:8" x14ac:dyDescent="0.2">
      <c r="A4366" s="6">
        <f t="shared" si="57"/>
        <v>609562</v>
      </c>
      <c r="B4366" s="6">
        <v>13</v>
      </c>
      <c r="C4366" s="112">
        <v>8</v>
      </c>
      <c r="D4366" s="6">
        <v>119</v>
      </c>
      <c r="E4366" s="6" t="s">
        <v>10394</v>
      </c>
      <c r="H4366" s="6">
        <f>IF('Раздел 2.1.3.3'!AC30&gt;='Раздел 2.1.3.3'!AC38,0,1)</f>
        <v>0</v>
      </c>
    </row>
    <row r="4367" spans="1:8" x14ac:dyDescent="0.2">
      <c r="A4367" s="6">
        <f t="shared" si="57"/>
        <v>609562</v>
      </c>
      <c r="B4367" s="6">
        <v>13</v>
      </c>
      <c r="C4367" s="113">
        <v>8</v>
      </c>
      <c r="D4367" s="109">
        <v>120</v>
      </c>
      <c r="E4367" s="109" t="s">
        <v>10395</v>
      </c>
      <c r="F4367" s="109"/>
      <c r="G4367" s="109"/>
      <c r="H4367" s="109">
        <f>IF('Раздел 2.1.3.3'!AD30&gt;='Раздел 2.1.3.3'!AD38,0,1)</f>
        <v>0</v>
      </c>
    </row>
    <row r="4368" spans="1:8" x14ac:dyDescent="0.2">
      <c r="A4368" s="6">
        <f t="shared" si="57"/>
        <v>609562</v>
      </c>
      <c r="B4368" s="6">
        <v>13</v>
      </c>
      <c r="C4368" s="112">
        <v>9</v>
      </c>
      <c r="D4368" s="6">
        <v>121</v>
      </c>
      <c r="E4368" s="6" t="s">
        <v>12214</v>
      </c>
      <c r="H4368" s="6">
        <f>IF('Раздел 2.1.3.3'!P33&gt;='Раздел 2.1.3.3'!P34,0,1)</f>
        <v>0</v>
      </c>
    </row>
    <row r="4369" spans="1:8" x14ac:dyDescent="0.2">
      <c r="A4369" s="6">
        <f t="shared" si="57"/>
        <v>609562</v>
      </c>
      <c r="B4369" s="6">
        <v>13</v>
      </c>
      <c r="C4369" s="112">
        <v>9</v>
      </c>
      <c r="D4369" s="6">
        <v>122</v>
      </c>
      <c r="E4369" s="6" t="s">
        <v>12215</v>
      </c>
      <c r="H4369" s="6">
        <f>IF('Раздел 2.1.3.3'!Q33&gt;='Раздел 2.1.3.3'!Q34,0,1)</f>
        <v>0</v>
      </c>
    </row>
    <row r="4370" spans="1:8" x14ac:dyDescent="0.2">
      <c r="A4370" s="6">
        <f t="shared" si="57"/>
        <v>609562</v>
      </c>
      <c r="B4370" s="6">
        <v>13</v>
      </c>
      <c r="C4370" s="112">
        <v>9</v>
      </c>
      <c r="D4370" s="6">
        <v>123</v>
      </c>
      <c r="E4370" s="6" t="s">
        <v>12216</v>
      </c>
      <c r="H4370" s="6">
        <f>IF('Раздел 2.1.3.3'!R33&gt;='Раздел 2.1.3.3'!R34,0,1)</f>
        <v>0</v>
      </c>
    </row>
    <row r="4371" spans="1:8" x14ac:dyDescent="0.2">
      <c r="A4371" s="6">
        <f t="shared" si="57"/>
        <v>609562</v>
      </c>
      <c r="B4371" s="6">
        <v>13</v>
      </c>
      <c r="C4371" s="112">
        <v>9</v>
      </c>
      <c r="D4371" s="6">
        <v>124</v>
      </c>
      <c r="E4371" s="6" t="s">
        <v>12217</v>
      </c>
      <c r="H4371" s="6">
        <f>IF('Раздел 2.1.3.3'!S33&gt;='Раздел 2.1.3.3'!S34,0,1)</f>
        <v>0</v>
      </c>
    </row>
    <row r="4372" spans="1:8" x14ac:dyDescent="0.2">
      <c r="A4372" s="6">
        <f t="shared" si="57"/>
        <v>609562</v>
      </c>
      <c r="B4372" s="6">
        <v>13</v>
      </c>
      <c r="C4372" s="112">
        <v>9</v>
      </c>
      <c r="D4372" s="6">
        <v>125</v>
      </c>
      <c r="E4372" s="6" t="s">
        <v>12218</v>
      </c>
      <c r="H4372" s="6">
        <f>IF('Раздел 2.1.3.3'!T33&gt;='Раздел 2.1.3.3'!T34,0,1)</f>
        <v>0</v>
      </c>
    </row>
    <row r="4373" spans="1:8" x14ac:dyDescent="0.2">
      <c r="A4373" s="6">
        <f t="shared" si="57"/>
        <v>609562</v>
      </c>
      <c r="B4373" s="6">
        <v>13</v>
      </c>
      <c r="C4373" s="112">
        <v>9</v>
      </c>
      <c r="D4373" s="6">
        <v>126</v>
      </c>
      <c r="E4373" s="6" t="s">
        <v>10754</v>
      </c>
      <c r="H4373" s="6">
        <f>IF('Раздел 2.1.3.3'!U33&gt;='Раздел 2.1.3.3'!U34,0,1)</f>
        <v>0</v>
      </c>
    </row>
    <row r="4374" spans="1:8" x14ac:dyDescent="0.2">
      <c r="A4374" s="6">
        <f t="shared" si="57"/>
        <v>609562</v>
      </c>
      <c r="B4374" s="6">
        <v>13</v>
      </c>
      <c r="C4374" s="112">
        <v>9</v>
      </c>
      <c r="D4374" s="6">
        <v>127</v>
      </c>
      <c r="E4374" s="6" t="s">
        <v>10755</v>
      </c>
      <c r="H4374" s="6">
        <f>IF('Раздел 2.1.3.3'!V33&gt;='Раздел 2.1.3.3'!V34,0,1)</f>
        <v>0</v>
      </c>
    </row>
    <row r="4375" spans="1:8" x14ac:dyDescent="0.2">
      <c r="A4375" s="6">
        <f t="shared" si="57"/>
        <v>609562</v>
      </c>
      <c r="B4375" s="6">
        <v>13</v>
      </c>
      <c r="C4375" s="112">
        <v>9</v>
      </c>
      <c r="D4375" s="6">
        <v>128</v>
      </c>
      <c r="E4375" s="6" t="s">
        <v>10756</v>
      </c>
      <c r="H4375" s="6">
        <f>IF('Раздел 2.1.3.3'!W33&gt;='Раздел 2.1.3.3'!W34,0,1)</f>
        <v>0</v>
      </c>
    </row>
    <row r="4376" spans="1:8" x14ac:dyDescent="0.2">
      <c r="A4376" s="6">
        <f t="shared" si="57"/>
        <v>609562</v>
      </c>
      <c r="B4376" s="6">
        <v>13</v>
      </c>
      <c r="C4376" s="112">
        <v>9</v>
      </c>
      <c r="D4376" s="6">
        <v>129</v>
      </c>
      <c r="E4376" s="6" t="s">
        <v>10757</v>
      </c>
      <c r="H4376" s="6">
        <f>IF('Раздел 2.1.3.3'!X33&gt;='Раздел 2.1.3.3'!X34,0,1)</f>
        <v>0</v>
      </c>
    </row>
    <row r="4377" spans="1:8" x14ac:dyDescent="0.2">
      <c r="A4377" s="6">
        <f t="shared" si="57"/>
        <v>609562</v>
      </c>
      <c r="B4377" s="6">
        <v>13</v>
      </c>
      <c r="C4377" s="112">
        <v>9</v>
      </c>
      <c r="D4377" s="6">
        <v>130</v>
      </c>
      <c r="E4377" s="6" t="s">
        <v>10758</v>
      </c>
      <c r="H4377" s="6">
        <f>IF('Раздел 2.1.3.3'!Y33&gt;='Раздел 2.1.3.3'!Y34,0,1)</f>
        <v>0</v>
      </c>
    </row>
    <row r="4378" spans="1:8" x14ac:dyDescent="0.2">
      <c r="A4378" s="6">
        <f t="shared" si="57"/>
        <v>609562</v>
      </c>
      <c r="B4378" s="6">
        <v>13</v>
      </c>
      <c r="C4378" s="112">
        <v>9</v>
      </c>
      <c r="D4378" s="6">
        <v>131</v>
      </c>
      <c r="E4378" s="6" t="s">
        <v>9165</v>
      </c>
      <c r="H4378" s="6">
        <f>IF('Раздел 2.1.3.3'!Z33&gt;='Раздел 2.1.3.3'!Z34,0,1)</f>
        <v>0</v>
      </c>
    </row>
    <row r="4379" spans="1:8" x14ac:dyDescent="0.2">
      <c r="A4379" s="6">
        <f t="shared" si="57"/>
        <v>609562</v>
      </c>
      <c r="B4379" s="6">
        <v>13</v>
      </c>
      <c r="C4379" s="112">
        <v>9</v>
      </c>
      <c r="D4379" s="6">
        <v>132</v>
      </c>
      <c r="E4379" s="6" t="s">
        <v>10118</v>
      </c>
      <c r="H4379" s="6">
        <f>IF('Раздел 2.1.3.3'!AA33&gt;='Раздел 2.1.3.3'!AA34,0,1)</f>
        <v>0</v>
      </c>
    </row>
    <row r="4380" spans="1:8" x14ac:dyDescent="0.2">
      <c r="A4380" s="6">
        <f t="shared" si="57"/>
        <v>609562</v>
      </c>
      <c r="B4380" s="6">
        <v>13</v>
      </c>
      <c r="C4380" s="112">
        <v>9</v>
      </c>
      <c r="D4380" s="6">
        <v>133</v>
      </c>
      <c r="E4380" s="6" t="s">
        <v>10119</v>
      </c>
      <c r="H4380" s="6">
        <f>IF('Раздел 2.1.3.3'!AB33&gt;='Раздел 2.1.3.3'!AB34,0,1)</f>
        <v>0</v>
      </c>
    </row>
    <row r="4381" spans="1:8" x14ac:dyDescent="0.2">
      <c r="A4381" s="6">
        <f t="shared" si="57"/>
        <v>609562</v>
      </c>
      <c r="B4381" s="6">
        <v>13</v>
      </c>
      <c r="C4381" s="112">
        <v>9</v>
      </c>
      <c r="D4381" s="6">
        <v>134</v>
      </c>
      <c r="E4381" s="6" t="s">
        <v>10120</v>
      </c>
      <c r="H4381" s="6">
        <f>IF('Раздел 2.1.3.3'!AC33&gt;='Раздел 2.1.3.3'!AC34,0,1)</f>
        <v>0</v>
      </c>
    </row>
    <row r="4382" spans="1:8" x14ac:dyDescent="0.2">
      <c r="A4382" s="6">
        <f t="shared" si="57"/>
        <v>609562</v>
      </c>
      <c r="B4382" s="6">
        <v>13</v>
      </c>
      <c r="C4382" s="113">
        <v>9</v>
      </c>
      <c r="D4382" s="109">
        <v>135</v>
      </c>
      <c r="E4382" s="109" t="s">
        <v>10121</v>
      </c>
      <c r="F4382" s="109"/>
      <c r="G4382" s="109"/>
      <c r="H4382" s="109">
        <f>IF('Раздел 2.1.3.3'!AD33&gt;='Раздел 2.1.3.3'!AD34,0,1)</f>
        <v>0</v>
      </c>
    </row>
    <row r="4383" spans="1:8" x14ac:dyDescent="0.2">
      <c r="A4383" s="6">
        <f t="shared" si="57"/>
        <v>609562</v>
      </c>
      <c r="B4383" s="6">
        <v>13</v>
      </c>
      <c r="C4383" s="114">
        <v>10</v>
      </c>
      <c r="D4383" s="115">
        <v>136</v>
      </c>
      <c r="E4383" s="115" t="s">
        <v>10122</v>
      </c>
      <c r="F4383" s="115"/>
      <c r="G4383" s="115"/>
      <c r="H4383" s="115">
        <f>IF('Раздел 2.1.3.3'!P33&gt;='Раздел 2.1.3.3'!P35,0,1)</f>
        <v>0</v>
      </c>
    </row>
    <row r="4384" spans="1:8" x14ac:dyDescent="0.2">
      <c r="A4384" s="6">
        <f t="shared" si="57"/>
        <v>609562</v>
      </c>
      <c r="B4384" s="6">
        <v>13</v>
      </c>
      <c r="C4384" s="112">
        <v>10</v>
      </c>
      <c r="D4384" s="7">
        <v>137</v>
      </c>
      <c r="E4384" s="7" t="s">
        <v>10123</v>
      </c>
      <c r="F4384" s="7"/>
      <c r="G4384" s="7"/>
      <c r="H4384" s="7">
        <f>IF('Раздел 2.1.3.3'!Q33&gt;='Раздел 2.1.3.3'!Q35,0,1)</f>
        <v>0</v>
      </c>
    </row>
    <row r="4385" spans="1:8" x14ac:dyDescent="0.2">
      <c r="A4385" s="6">
        <f t="shared" si="57"/>
        <v>609562</v>
      </c>
      <c r="B4385" s="6">
        <v>13</v>
      </c>
      <c r="C4385" s="112">
        <v>10</v>
      </c>
      <c r="D4385" s="7">
        <v>138</v>
      </c>
      <c r="E4385" s="7" t="s">
        <v>10124</v>
      </c>
      <c r="F4385" s="7"/>
      <c r="G4385" s="7"/>
      <c r="H4385" s="7">
        <f>IF('Раздел 2.1.3.3'!R33&gt;='Раздел 2.1.3.3'!R35,0,1)</f>
        <v>0</v>
      </c>
    </row>
    <row r="4386" spans="1:8" x14ac:dyDescent="0.2">
      <c r="A4386" s="6">
        <f t="shared" ref="A4386:A4494" si="58">P_3</f>
        <v>609562</v>
      </c>
      <c r="B4386" s="6">
        <v>13</v>
      </c>
      <c r="C4386" s="112">
        <v>10</v>
      </c>
      <c r="D4386" s="7">
        <v>139</v>
      </c>
      <c r="E4386" s="7" t="s">
        <v>10769</v>
      </c>
      <c r="F4386" s="7"/>
      <c r="G4386" s="7"/>
      <c r="H4386" s="7">
        <f>IF('Раздел 2.1.3.3'!S33&gt;='Раздел 2.1.3.3'!S35,0,1)</f>
        <v>0</v>
      </c>
    </row>
    <row r="4387" spans="1:8" x14ac:dyDescent="0.2">
      <c r="A4387" s="6">
        <f t="shared" si="58"/>
        <v>609562</v>
      </c>
      <c r="B4387" s="6">
        <v>13</v>
      </c>
      <c r="C4387" s="112">
        <v>10</v>
      </c>
      <c r="D4387" s="7">
        <v>140</v>
      </c>
      <c r="E4387" s="7" t="s">
        <v>10770</v>
      </c>
      <c r="F4387" s="7"/>
      <c r="G4387" s="7"/>
      <c r="H4387" s="7">
        <f>IF('Раздел 2.1.3.3'!T33&gt;='Раздел 2.1.3.3'!T35,0,1)</f>
        <v>0</v>
      </c>
    </row>
    <row r="4388" spans="1:8" x14ac:dyDescent="0.2">
      <c r="A4388" s="6">
        <f t="shared" si="58"/>
        <v>609562</v>
      </c>
      <c r="B4388" s="6">
        <v>13</v>
      </c>
      <c r="C4388" s="112">
        <v>10</v>
      </c>
      <c r="D4388" s="7">
        <v>141</v>
      </c>
      <c r="E4388" s="7" t="s">
        <v>10771</v>
      </c>
      <c r="F4388" s="7"/>
      <c r="G4388" s="7"/>
      <c r="H4388" s="7">
        <f>IF('Раздел 2.1.3.3'!U33&gt;='Раздел 2.1.3.3'!U35,0,1)</f>
        <v>0</v>
      </c>
    </row>
    <row r="4389" spans="1:8" x14ac:dyDescent="0.2">
      <c r="A4389" s="6">
        <f t="shared" si="58"/>
        <v>609562</v>
      </c>
      <c r="B4389" s="6">
        <v>13</v>
      </c>
      <c r="C4389" s="112">
        <v>10</v>
      </c>
      <c r="D4389" s="7">
        <v>142</v>
      </c>
      <c r="E4389" s="7" t="s">
        <v>10772</v>
      </c>
      <c r="F4389" s="7"/>
      <c r="G4389" s="7"/>
      <c r="H4389" s="7">
        <f>IF('Раздел 2.1.3.3'!V33&gt;='Раздел 2.1.3.3'!V35,0,1)</f>
        <v>0</v>
      </c>
    </row>
    <row r="4390" spans="1:8" x14ac:dyDescent="0.2">
      <c r="A4390" s="6">
        <f t="shared" si="58"/>
        <v>609562</v>
      </c>
      <c r="B4390" s="6">
        <v>13</v>
      </c>
      <c r="C4390" s="112">
        <v>10</v>
      </c>
      <c r="D4390" s="7">
        <v>143</v>
      </c>
      <c r="E4390" s="7" t="s">
        <v>10773</v>
      </c>
      <c r="F4390" s="7"/>
      <c r="G4390" s="7"/>
      <c r="H4390" s="7">
        <f>IF('Раздел 2.1.3.3'!W33&gt;='Раздел 2.1.3.3'!W35,0,1)</f>
        <v>0</v>
      </c>
    </row>
    <row r="4391" spans="1:8" x14ac:dyDescent="0.2">
      <c r="A4391" s="6">
        <f t="shared" si="58"/>
        <v>609562</v>
      </c>
      <c r="B4391" s="6">
        <v>13</v>
      </c>
      <c r="C4391" s="112">
        <v>10</v>
      </c>
      <c r="D4391" s="7">
        <v>144</v>
      </c>
      <c r="E4391" s="7" t="s">
        <v>10774</v>
      </c>
      <c r="F4391" s="7"/>
      <c r="G4391" s="7"/>
      <c r="H4391" s="7">
        <f>IF('Раздел 2.1.3.3'!X33&gt;='Раздел 2.1.3.3'!X35,0,1)</f>
        <v>0</v>
      </c>
    </row>
    <row r="4392" spans="1:8" x14ac:dyDescent="0.2">
      <c r="A4392" s="6">
        <f t="shared" si="58"/>
        <v>609562</v>
      </c>
      <c r="B4392" s="6">
        <v>13</v>
      </c>
      <c r="C4392" s="112">
        <v>10</v>
      </c>
      <c r="D4392" s="7">
        <v>145</v>
      </c>
      <c r="E4392" s="7" t="s">
        <v>10775</v>
      </c>
      <c r="F4392" s="7"/>
      <c r="G4392" s="7"/>
      <c r="H4392" s="7">
        <f>IF('Раздел 2.1.3.3'!Y33&gt;='Раздел 2.1.3.3'!Y35,0,1)</f>
        <v>0</v>
      </c>
    </row>
    <row r="4393" spans="1:8" x14ac:dyDescent="0.2">
      <c r="A4393" s="6">
        <f t="shared" si="58"/>
        <v>609562</v>
      </c>
      <c r="B4393" s="6">
        <v>13</v>
      </c>
      <c r="C4393" s="112">
        <v>10</v>
      </c>
      <c r="D4393" s="7">
        <v>146</v>
      </c>
      <c r="E4393" s="7" t="s">
        <v>10131</v>
      </c>
      <c r="F4393" s="7"/>
      <c r="G4393" s="7"/>
      <c r="H4393" s="7">
        <f>IF('Раздел 2.1.3.3'!Z33&gt;='Раздел 2.1.3.3'!Z35,0,1)</f>
        <v>0</v>
      </c>
    </row>
    <row r="4394" spans="1:8" x14ac:dyDescent="0.2">
      <c r="A4394" s="6">
        <f t="shared" si="58"/>
        <v>609562</v>
      </c>
      <c r="B4394" s="6">
        <v>13</v>
      </c>
      <c r="C4394" s="112">
        <v>10</v>
      </c>
      <c r="D4394" s="7">
        <v>147</v>
      </c>
      <c r="E4394" s="7" t="s">
        <v>10132</v>
      </c>
      <c r="F4394" s="7"/>
      <c r="G4394" s="7"/>
      <c r="H4394" s="7">
        <f>IF('Раздел 2.1.3.3'!AA33&gt;='Раздел 2.1.3.3'!AA35,0,1)</f>
        <v>0</v>
      </c>
    </row>
    <row r="4395" spans="1:8" x14ac:dyDescent="0.2">
      <c r="A4395" s="6">
        <f t="shared" si="58"/>
        <v>609562</v>
      </c>
      <c r="B4395" s="6">
        <v>13</v>
      </c>
      <c r="C4395" s="112">
        <v>10</v>
      </c>
      <c r="D4395" s="7">
        <v>148</v>
      </c>
      <c r="E4395" s="7" t="s">
        <v>10133</v>
      </c>
      <c r="F4395" s="7"/>
      <c r="G4395" s="7"/>
      <c r="H4395" s="7">
        <f>IF('Раздел 2.1.3.3'!AB33&gt;='Раздел 2.1.3.3'!AB35,0,1)</f>
        <v>0</v>
      </c>
    </row>
    <row r="4396" spans="1:8" x14ac:dyDescent="0.2">
      <c r="A4396" s="6">
        <f t="shared" si="58"/>
        <v>609562</v>
      </c>
      <c r="B4396" s="6">
        <v>13</v>
      </c>
      <c r="C4396" s="112">
        <v>10</v>
      </c>
      <c r="D4396" s="7">
        <v>149</v>
      </c>
      <c r="E4396" s="7" t="s">
        <v>9554</v>
      </c>
      <c r="F4396" s="7"/>
      <c r="G4396" s="7"/>
      <c r="H4396" s="7">
        <f>IF('Раздел 2.1.3.3'!AC33&gt;='Раздел 2.1.3.3'!AC35,0,1)</f>
        <v>0</v>
      </c>
    </row>
    <row r="4397" spans="1:8" x14ac:dyDescent="0.2">
      <c r="A4397" s="6">
        <f t="shared" si="58"/>
        <v>609562</v>
      </c>
      <c r="B4397" s="6">
        <v>13</v>
      </c>
      <c r="C4397" s="113">
        <v>10</v>
      </c>
      <c r="D4397" s="109">
        <v>150</v>
      </c>
      <c r="E4397" s="109" t="s">
        <v>9555</v>
      </c>
      <c r="F4397" s="109"/>
      <c r="G4397" s="109"/>
      <c r="H4397" s="109">
        <f>IF('Раздел 2.1.3.3'!AD33&gt;='Раздел 2.1.3.3'!AD35,0,1)</f>
        <v>0</v>
      </c>
    </row>
    <row r="4398" spans="1:8" x14ac:dyDescent="0.2">
      <c r="A4398" s="6">
        <f t="shared" si="58"/>
        <v>609562</v>
      </c>
      <c r="B4398" s="6">
        <v>13</v>
      </c>
      <c r="C4398" s="114">
        <v>11</v>
      </c>
      <c r="D4398" s="115">
        <v>151</v>
      </c>
      <c r="E4398" s="115" t="s">
        <v>9132</v>
      </c>
      <c r="F4398" s="115"/>
      <c r="G4398" s="115"/>
      <c r="H4398" s="115">
        <f>IF('Раздел 2.1.3.3'!P38&gt;='Раздел 2.1.3.3'!P39,0,1)</f>
        <v>0</v>
      </c>
    </row>
    <row r="4399" spans="1:8" x14ac:dyDescent="0.2">
      <c r="A4399" s="6">
        <f t="shared" si="58"/>
        <v>609562</v>
      </c>
      <c r="B4399" s="6">
        <v>13</v>
      </c>
      <c r="C4399" s="112">
        <v>11</v>
      </c>
      <c r="D4399" s="7">
        <v>152</v>
      </c>
      <c r="E4399" s="7" t="s">
        <v>9133</v>
      </c>
      <c r="F4399" s="7"/>
      <c r="G4399" s="7"/>
      <c r="H4399" s="7">
        <f>IF('Раздел 2.1.3.3'!Q38&gt;='Раздел 2.1.3.3'!Q39,0,1)</f>
        <v>0</v>
      </c>
    </row>
    <row r="4400" spans="1:8" x14ac:dyDescent="0.2">
      <c r="A4400" s="6">
        <f t="shared" si="58"/>
        <v>609562</v>
      </c>
      <c r="B4400" s="6">
        <v>13</v>
      </c>
      <c r="C4400" s="112">
        <v>11</v>
      </c>
      <c r="D4400" s="7">
        <v>153</v>
      </c>
      <c r="E4400" s="7" t="s">
        <v>9134</v>
      </c>
      <c r="F4400" s="7"/>
      <c r="G4400" s="7"/>
      <c r="H4400" s="7">
        <f>IF('Раздел 2.1.3.3'!R38&gt;='Раздел 2.1.3.3'!R39,0,1)</f>
        <v>0</v>
      </c>
    </row>
    <row r="4401" spans="1:8" x14ac:dyDescent="0.2">
      <c r="A4401" s="6">
        <f t="shared" si="58"/>
        <v>609562</v>
      </c>
      <c r="B4401" s="6">
        <v>13</v>
      </c>
      <c r="C4401" s="112">
        <v>11</v>
      </c>
      <c r="D4401" s="7">
        <v>154</v>
      </c>
      <c r="E4401" s="7" t="s">
        <v>9135</v>
      </c>
      <c r="F4401" s="7"/>
      <c r="G4401" s="7"/>
      <c r="H4401" s="7">
        <f>IF('Раздел 2.1.3.3'!S38&gt;='Раздел 2.1.3.3'!S39,0,1)</f>
        <v>0</v>
      </c>
    </row>
    <row r="4402" spans="1:8" x14ac:dyDescent="0.2">
      <c r="A4402" s="6">
        <f t="shared" si="58"/>
        <v>609562</v>
      </c>
      <c r="B4402" s="6">
        <v>13</v>
      </c>
      <c r="C4402" s="112">
        <v>11</v>
      </c>
      <c r="D4402" s="7">
        <v>155</v>
      </c>
      <c r="E4402" s="7" t="s">
        <v>9136</v>
      </c>
      <c r="F4402" s="7"/>
      <c r="G4402" s="7"/>
      <c r="H4402" s="7">
        <f>IF('Раздел 2.1.3.3'!T38&gt;='Раздел 2.1.3.3'!T39,0,1)</f>
        <v>0</v>
      </c>
    </row>
    <row r="4403" spans="1:8" x14ac:dyDescent="0.2">
      <c r="A4403" s="6">
        <f t="shared" si="58"/>
        <v>609562</v>
      </c>
      <c r="B4403" s="6">
        <v>13</v>
      </c>
      <c r="C4403" s="112">
        <v>11</v>
      </c>
      <c r="D4403" s="7">
        <v>156</v>
      </c>
      <c r="E4403" s="7" t="s">
        <v>9137</v>
      </c>
      <c r="F4403" s="7"/>
      <c r="G4403" s="7"/>
      <c r="H4403" s="7">
        <f>IF('Раздел 2.1.3.3'!U38&gt;='Раздел 2.1.3.3'!U39,0,1)</f>
        <v>0</v>
      </c>
    </row>
    <row r="4404" spans="1:8" x14ac:dyDescent="0.2">
      <c r="A4404" s="6">
        <f t="shared" si="58"/>
        <v>609562</v>
      </c>
      <c r="B4404" s="6">
        <v>13</v>
      </c>
      <c r="C4404" s="112">
        <v>11</v>
      </c>
      <c r="D4404" s="7">
        <v>157</v>
      </c>
      <c r="E4404" s="7" t="s">
        <v>9138</v>
      </c>
      <c r="F4404" s="7"/>
      <c r="G4404" s="7"/>
      <c r="H4404" s="7">
        <f>IF('Раздел 2.1.3.3'!V38&gt;='Раздел 2.1.3.3'!V39,0,1)</f>
        <v>0</v>
      </c>
    </row>
    <row r="4405" spans="1:8" x14ac:dyDescent="0.2">
      <c r="A4405" s="6">
        <f t="shared" si="58"/>
        <v>609562</v>
      </c>
      <c r="B4405" s="6">
        <v>13</v>
      </c>
      <c r="C4405" s="112">
        <v>11</v>
      </c>
      <c r="D4405" s="7">
        <v>158</v>
      </c>
      <c r="E4405" s="7" t="s">
        <v>9139</v>
      </c>
      <c r="F4405" s="7"/>
      <c r="G4405" s="7"/>
      <c r="H4405" s="7">
        <f>IF('Раздел 2.1.3.3'!W38&gt;='Раздел 2.1.3.3'!W39,0,1)</f>
        <v>0</v>
      </c>
    </row>
    <row r="4406" spans="1:8" x14ac:dyDescent="0.2">
      <c r="A4406" s="6">
        <f t="shared" si="58"/>
        <v>609562</v>
      </c>
      <c r="B4406" s="6">
        <v>13</v>
      </c>
      <c r="C4406" s="112">
        <v>11</v>
      </c>
      <c r="D4406" s="7">
        <v>159</v>
      </c>
      <c r="E4406" s="7" t="s">
        <v>9145</v>
      </c>
      <c r="F4406" s="7"/>
      <c r="G4406" s="7"/>
      <c r="H4406" s="7">
        <f>IF('Раздел 2.1.3.3'!X38&gt;='Раздел 2.1.3.3'!X39,0,1)</f>
        <v>0</v>
      </c>
    </row>
    <row r="4407" spans="1:8" x14ac:dyDescent="0.2">
      <c r="A4407" s="6">
        <f t="shared" si="58"/>
        <v>609562</v>
      </c>
      <c r="B4407" s="6">
        <v>13</v>
      </c>
      <c r="C4407" s="112">
        <v>11</v>
      </c>
      <c r="D4407" s="7">
        <v>160</v>
      </c>
      <c r="E4407" s="7" t="s">
        <v>9146</v>
      </c>
      <c r="F4407" s="7"/>
      <c r="G4407" s="7"/>
      <c r="H4407" s="7">
        <f>IF('Раздел 2.1.3.3'!Y38&gt;='Раздел 2.1.3.3'!Y39,0,1)</f>
        <v>0</v>
      </c>
    </row>
    <row r="4408" spans="1:8" x14ac:dyDescent="0.2">
      <c r="A4408" s="6">
        <f t="shared" si="58"/>
        <v>609562</v>
      </c>
      <c r="B4408" s="6">
        <v>13</v>
      </c>
      <c r="C4408" s="112">
        <v>11</v>
      </c>
      <c r="D4408" s="7">
        <v>161</v>
      </c>
      <c r="E4408" s="7" t="s">
        <v>9147</v>
      </c>
      <c r="F4408" s="7"/>
      <c r="G4408" s="7"/>
      <c r="H4408" s="7">
        <f>IF('Раздел 2.1.3.3'!Z38&gt;='Раздел 2.1.3.3'!Z39,0,1)</f>
        <v>0</v>
      </c>
    </row>
    <row r="4409" spans="1:8" x14ac:dyDescent="0.2">
      <c r="A4409" s="6">
        <f t="shared" si="58"/>
        <v>609562</v>
      </c>
      <c r="B4409" s="6">
        <v>13</v>
      </c>
      <c r="C4409" s="112">
        <v>11</v>
      </c>
      <c r="D4409" s="7">
        <v>162</v>
      </c>
      <c r="E4409" s="7" t="s">
        <v>9148</v>
      </c>
      <c r="F4409" s="7"/>
      <c r="G4409" s="7"/>
      <c r="H4409" s="7">
        <f>IF('Раздел 2.1.3.3'!AA38&gt;='Раздел 2.1.3.3'!AA39,0,1)</f>
        <v>0</v>
      </c>
    </row>
    <row r="4410" spans="1:8" x14ac:dyDescent="0.2">
      <c r="A4410" s="6">
        <f t="shared" si="58"/>
        <v>609562</v>
      </c>
      <c r="B4410" s="6">
        <v>13</v>
      </c>
      <c r="C4410" s="112">
        <v>11</v>
      </c>
      <c r="D4410" s="7">
        <v>163</v>
      </c>
      <c r="E4410" s="7" t="s">
        <v>9149</v>
      </c>
      <c r="F4410" s="7"/>
      <c r="G4410" s="7"/>
      <c r="H4410" s="7">
        <f>IF('Раздел 2.1.3.3'!AB38&gt;='Раздел 2.1.3.3'!AB39,0,1)</f>
        <v>0</v>
      </c>
    </row>
    <row r="4411" spans="1:8" x14ac:dyDescent="0.2">
      <c r="A4411" s="6">
        <f t="shared" si="58"/>
        <v>609562</v>
      </c>
      <c r="B4411" s="6">
        <v>13</v>
      </c>
      <c r="C4411" s="112">
        <v>11</v>
      </c>
      <c r="D4411" s="7">
        <v>164</v>
      </c>
      <c r="E4411" s="7" t="s">
        <v>10744</v>
      </c>
      <c r="F4411" s="7"/>
      <c r="G4411" s="7"/>
      <c r="H4411" s="7">
        <f>IF('Раздел 2.1.3.3'!AC38&gt;='Раздел 2.1.3.3'!AC39,0,1)</f>
        <v>0</v>
      </c>
    </row>
    <row r="4412" spans="1:8" x14ac:dyDescent="0.2">
      <c r="A4412" s="6">
        <f t="shared" si="58"/>
        <v>609562</v>
      </c>
      <c r="B4412" s="6">
        <v>13</v>
      </c>
      <c r="C4412" s="113">
        <v>11</v>
      </c>
      <c r="D4412" s="109">
        <v>165</v>
      </c>
      <c r="E4412" s="109" t="s">
        <v>12213</v>
      </c>
      <c r="F4412" s="109"/>
      <c r="G4412" s="109"/>
      <c r="H4412" s="109">
        <f>IF('Раздел 2.1.3.3'!AD38&gt;='Раздел 2.1.3.3'!AD39,0,1)</f>
        <v>0</v>
      </c>
    </row>
    <row r="4413" spans="1:8" x14ac:dyDescent="0.2">
      <c r="A4413" s="6">
        <f t="shared" si="58"/>
        <v>609562</v>
      </c>
      <c r="B4413" s="6">
        <v>13</v>
      </c>
      <c r="C4413" s="112">
        <v>12</v>
      </c>
      <c r="D4413" s="6">
        <v>166</v>
      </c>
      <c r="E4413" s="115" t="s">
        <v>10057</v>
      </c>
      <c r="H4413" s="6">
        <f>IF('Раздел 2.1.3.3'!P21=SUM('Раздел 2.1.3.3'!Q21:AD21),0,1)</f>
        <v>0</v>
      </c>
    </row>
    <row r="4414" spans="1:8" x14ac:dyDescent="0.2">
      <c r="A4414" s="6">
        <f t="shared" si="58"/>
        <v>609562</v>
      </c>
      <c r="B4414" s="6">
        <v>13</v>
      </c>
      <c r="C4414" s="112">
        <v>12</v>
      </c>
      <c r="D4414" s="6">
        <v>167</v>
      </c>
      <c r="E4414" s="7" t="s">
        <v>10058</v>
      </c>
      <c r="H4414" s="6">
        <f>IF('Раздел 2.1.3.3'!P22=SUM('Раздел 2.1.3.3'!Q22:AD22),0,1)</f>
        <v>0</v>
      </c>
    </row>
    <row r="4415" spans="1:8" x14ac:dyDescent="0.2">
      <c r="A4415" s="6">
        <f t="shared" si="58"/>
        <v>609562</v>
      </c>
      <c r="B4415" s="6">
        <v>13</v>
      </c>
      <c r="C4415" s="112">
        <v>12</v>
      </c>
      <c r="D4415" s="6">
        <v>168</v>
      </c>
      <c r="E4415" s="7" t="s">
        <v>10059</v>
      </c>
      <c r="H4415" s="6">
        <f>IF('Раздел 2.1.3.3'!P23=SUM('Раздел 2.1.3.3'!Q23:AD23),0,1)</f>
        <v>0</v>
      </c>
    </row>
    <row r="4416" spans="1:8" x14ac:dyDescent="0.2">
      <c r="A4416" s="6">
        <f t="shared" si="58"/>
        <v>609562</v>
      </c>
      <c r="B4416" s="6">
        <v>13</v>
      </c>
      <c r="C4416" s="112">
        <v>12</v>
      </c>
      <c r="D4416" s="6">
        <v>169</v>
      </c>
      <c r="E4416" s="7" t="s">
        <v>10060</v>
      </c>
      <c r="H4416" s="6">
        <f>IF('Раздел 2.1.3.3'!P24=SUM('Раздел 2.1.3.3'!Q24:AD24),0,1)</f>
        <v>0</v>
      </c>
    </row>
    <row r="4417" spans="1:8" x14ac:dyDescent="0.2">
      <c r="A4417" s="6">
        <f t="shared" si="58"/>
        <v>609562</v>
      </c>
      <c r="B4417" s="6">
        <v>13</v>
      </c>
      <c r="C4417" s="112">
        <v>12</v>
      </c>
      <c r="D4417" s="6">
        <v>170</v>
      </c>
      <c r="E4417" s="7" t="s">
        <v>10061</v>
      </c>
      <c r="H4417" s="6">
        <f>IF('Раздел 2.1.3.3'!P25=SUM('Раздел 2.1.3.3'!Q25:AD25),0,1)</f>
        <v>0</v>
      </c>
    </row>
    <row r="4418" spans="1:8" x14ac:dyDescent="0.2">
      <c r="A4418" s="6">
        <f t="shared" si="58"/>
        <v>609562</v>
      </c>
      <c r="B4418" s="6">
        <v>13</v>
      </c>
      <c r="C4418" s="112">
        <v>12</v>
      </c>
      <c r="D4418" s="6">
        <v>171</v>
      </c>
      <c r="E4418" s="7" t="s">
        <v>9125</v>
      </c>
      <c r="H4418" s="6">
        <f>IF('Раздел 2.1.3.3'!P26=SUM('Раздел 2.1.3.3'!Q26:AD26),0,1)</f>
        <v>0</v>
      </c>
    </row>
    <row r="4419" spans="1:8" x14ac:dyDescent="0.2">
      <c r="A4419" s="6">
        <f t="shared" si="58"/>
        <v>609562</v>
      </c>
      <c r="B4419" s="6">
        <v>13</v>
      </c>
      <c r="C4419" s="112">
        <v>12</v>
      </c>
      <c r="D4419" s="6">
        <v>172</v>
      </c>
      <c r="E4419" s="7" t="s">
        <v>9126</v>
      </c>
      <c r="H4419" s="6">
        <f>IF('Раздел 2.1.3.3'!P27=SUM('Раздел 2.1.3.3'!Q27:AD27),0,1)</f>
        <v>0</v>
      </c>
    </row>
    <row r="4420" spans="1:8" x14ac:dyDescent="0.2">
      <c r="A4420" s="6">
        <f t="shared" si="58"/>
        <v>609562</v>
      </c>
      <c r="B4420" s="6">
        <v>13</v>
      </c>
      <c r="C4420" s="112">
        <v>12</v>
      </c>
      <c r="D4420" s="6">
        <v>173</v>
      </c>
      <c r="E4420" s="7" t="s">
        <v>9127</v>
      </c>
      <c r="H4420" s="6">
        <f>IF('Раздел 2.1.3.3'!P28=SUM('Раздел 2.1.3.3'!Q28:AD28),0,1)</f>
        <v>0</v>
      </c>
    </row>
    <row r="4421" spans="1:8" x14ac:dyDescent="0.2">
      <c r="A4421" s="6">
        <f t="shared" si="58"/>
        <v>609562</v>
      </c>
      <c r="B4421" s="6">
        <v>13</v>
      </c>
      <c r="C4421" s="112">
        <v>12</v>
      </c>
      <c r="D4421" s="6">
        <v>174</v>
      </c>
      <c r="E4421" s="7" t="s">
        <v>10071</v>
      </c>
      <c r="H4421" s="6">
        <f>IF('Раздел 2.1.3.3'!P29=SUM('Раздел 2.1.3.3'!Q29:AD29),0,1)</f>
        <v>0</v>
      </c>
    </row>
    <row r="4422" spans="1:8" x14ac:dyDescent="0.2">
      <c r="A4422" s="6">
        <f t="shared" si="58"/>
        <v>609562</v>
      </c>
      <c r="B4422" s="6">
        <v>13</v>
      </c>
      <c r="C4422" s="112">
        <v>12</v>
      </c>
      <c r="D4422" s="6">
        <v>175</v>
      </c>
      <c r="E4422" s="7" t="s">
        <v>10072</v>
      </c>
      <c r="H4422" s="6">
        <f>IF('Раздел 2.1.3.3'!P30=SUM('Раздел 2.1.3.3'!Q30:AD30),0,1)</f>
        <v>0</v>
      </c>
    </row>
    <row r="4423" spans="1:8" x14ac:dyDescent="0.2">
      <c r="A4423" s="6">
        <f t="shared" si="58"/>
        <v>609562</v>
      </c>
      <c r="B4423" s="6">
        <v>13</v>
      </c>
      <c r="C4423" s="112">
        <v>12</v>
      </c>
      <c r="D4423" s="6">
        <v>176</v>
      </c>
      <c r="E4423" s="7" t="s">
        <v>10073</v>
      </c>
      <c r="H4423" s="6">
        <f>IF('Раздел 2.1.3.3'!P31=SUM('Раздел 2.1.3.3'!Q31:AD31),0,1)</f>
        <v>0</v>
      </c>
    </row>
    <row r="4424" spans="1:8" x14ac:dyDescent="0.2">
      <c r="A4424" s="6">
        <f t="shared" si="58"/>
        <v>609562</v>
      </c>
      <c r="B4424" s="6">
        <v>13</v>
      </c>
      <c r="C4424" s="112">
        <v>12</v>
      </c>
      <c r="D4424" s="6">
        <v>177</v>
      </c>
      <c r="E4424" s="7" t="s">
        <v>10074</v>
      </c>
      <c r="H4424" s="6">
        <f>IF('Раздел 2.1.3.3'!P32=SUM('Раздел 2.1.3.3'!Q32:AD32),0,1)</f>
        <v>0</v>
      </c>
    </row>
    <row r="4425" spans="1:8" x14ac:dyDescent="0.2">
      <c r="A4425" s="6">
        <f t="shared" si="58"/>
        <v>609562</v>
      </c>
      <c r="B4425" s="6">
        <v>13</v>
      </c>
      <c r="C4425" s="112">
        <v>12</v>
      </c>
      <c r="D4425" s="6">
        <v>178</v>
      </c>
      <c r="E4425" s="7" t="s">
        <v>10075</v>
      </c>
      <c r="H4425" s="6">
        <f>IF('Раздел 2.1.3.3'!P33=SUM('Раздел 2.1.3.3'!Q33:AD33),0,1)</f>
        <v>0</v>
      </c>
    </row>
    <row r="4426" spans="1:8" x14ac:dyDescent="0.2">
      <c r="A4426" s="6">
        <f t="shared" si="58"/>
        <v>609562</v>
      </c>
      <c r="B4426" s="6">
        <v>13</v>
      </c>
      <c r="C4426" s="112">
        <v>12</v>
      </c>
      <c r="D4426" s="6">
        <v>179</v>
      </c>
      <c r="E4426" s="7" t="s">
        <v>10076</v>
      </c>
      <c r="H4426" s="6">
        <f>IF('Раздел 2.1.3.3'!P34=SUM('Раздел 2.1.3.3'!Q34:AD34),0,1)</f>
        <v>0</v>
      </c>
    </row>
    <row r="4427" spans="1:8" x14ac:dyDescent="0.2">
      <c r="A4427" s="6">
        <f t="shared" si="58"/>
        <v>609562</v>
      </c>
      <c r="B4427" s="6">
        <v>13</v>
      </c>
      <c r="C4427" s="112">
        <v>12</v>
      </c>
      <c r="D4427" s="6">
        <v>180</v>
      </c>
      <c r="E4427" s="7" t="s">
        <v>9128</v>
      </c>
      <c r="H4427" s="6">
        <f>IF('Раздел 2.1.3.3'!P35=SUM('Раздел 2.1.3.3'!Q35:AD35),0,1)</f>
        <v>0</v>
      </c>
    </row>
    <row r="4428" spans="1:8" x14ac:dyDescent="0.2">
      <c r="A4428" s="6">
        <f t="shared" si="58"/>
        <v>609562</v>
      </c>
      <c r="B4428" s="6">
        <v>13</v>
      </c>
      <c r="C4428" s="112">
        <v>12</v>
      </c>
      <c r="D4428" s="6">
        <v>181</v>
      </c>
      <c r="E4428" s="7" t="s">
        <v>9129</v>
      </c>
      <c r="H4428" s="6">
        <f>IF('Раздел 2.1.3.3'!P36=SUM('Раздел 2.1.3.3'!Q36:AD36),0,1)</f>
        <v>0</v>
      </c>
    </row>
    <row r="4429" spans="1:8" x14ac:dyDescent="0.2">
      <c r="A4429" s="6">
        <f t="shared" si="58"/>
        <v>609562</v>
      </c>
      <c r="B4429" s="6">
        <v>13</v>
      </c>
      <c r="C4429" s="112">
        <v>12</v>
      </c>
      <c r="D4429" s="6">
        <v>182</v>
      </c>
      <c r="E4429" s="7" t="s">
        <v>9130</v>
      </c>
      <c r="H4429" s="6">
        <f>IF('Раздел 2.1.3.3'!P37=SUM('Раздел 2.1.3.3'!Q37:AD37),0,1)</f>
        <v>0</v>
      </c>
    </row>
    <row r="4430" spans="1:8" x14ac:dyDescent="0.2">
      <c r="A4430" s="6">
        <f t="shared" si="58"/>
        <v>609562</v>
      </c>
      <c r="B4430" s="6">
        <v>13</v>
      </c>
      <c r="C4430" s="113">
        <v>12</v>
      </c>
      <c r="D4430" s="109">
        <v>183</v>
      </c>
      <c r="E4430" s="109" t="s">
        <v>9131</v>
      </c>
      <c r="F4430" s="109"/>
      <c r="G4430" s="109"/>
      <c r="H4430" s="109">
        <f>IF('Раздел 2.1.3.3'!P38=SUM('Раздел 2.1.3.3'!Q38:AD38),0,1)</f>
        <v>0</v>
      </c>
    </row>
    <row r="4431" spans="1:8" x14ac:dyDescent="0.2">
      <c r="A4431" s="122">
        <f t="shared" si="58"/>
        <v>609562</v>
      </c>
      <c r="B4431" s="122">
        <v>13</v>
      </c>
      <c r="C4431" s="123">
        <v>13</v>
      </c>
      <c r="D4431" s="122">
        <v>184</v>
      </c>
      <c r="E4431" s="123" t="s">
        <v>5403</v>
      </c>
      <c r="F4431" s="122"/>
      <c r="G4431" s="122"/>
      <c r="H4431" s="123">
        <f>IF('Раздел 2.1.3.3'!P31&gt;='Раздел 2.1.3.3'!P39,0,1)</f>
        <v>0</v>
      </c>
    </row>
    <row r="4432" spans="1:8" x14ac:dyDescent="0.2">
      <c r="A4432" s="122">
        <f t="shared" si="58"/>
        <v>609562</v>
      </c>
      <c r="B4432" s="122">
        <v>13</v>
      </c>
      <c r="C4432" s="123">
        <v>13</v>
      </c>
      <c r="D4432" s="122">
        <v>185</v>
      </c>
      <c r="E4432" s="123" t="s">
        <v>5404</v>
      </c>
      <c r="F4432" s="122"/>
      <c r="G4432" s="122"/>
      <c r="H4432" s="123">
        <f>IF('Раздел 2.1.3.3'!Q31&gt;='Раздел 2.1.3.3'!Q39,0,1)</f>
        <v>0</v>
      </c>
    </row>
    <row r="4433" spans="1:8" x14ac:dyDescent="0.2">
      <c r="A4433" s="122">
        <f t="shared" si="58"/>
        <v>609562</v>
      </c>
      <c r="B4433" s="122">
        <v>13</v>
      </c>
      <c r="C4433" s="123">
        <v>13</v>
      </c>
      <c r="D4433" s="122">
        <v>186</v>
      </c>
      <c r="E4433" s="123" t="s">
        <v>5405</v>
      </c>
      <c r="F4433" s="122"/>
      <c r="G4433" s="122"/>
      <c r="H4433" s="123">
        <f>IF('Раздел 2.1.3.3'!R31&gt;='Раздел 2.1.3.3'!R39,0,1)</f>
        <v>0</v>
      </c>
    </row>
    <row r="4434" spans="1:8" x14ac:dyDescent="0.2">
      <c r="A4434" s="122">
        <f t="shared" si="58"/>
        <v>609562</v>
      </c>
      <c r="B4434" s="122">
        <v>13</v>
      </c>
      <c r="C4434" s="123">
        <v>13</v>
      </c>
      <c r="D4434" s="122">
        <v>187</v>
      </c>
      <c r="E4434" s="123" t="s">
        <v>5406</v>
      </c>
      <c r="F4434" s="122"/>
      <c r="G4434" s="122"/>
      <c r="H4434" s="123">
        <f>IF('Раздел 2.1.3.3'!S31&gt;='Раздел 2.1.3.3'!S39,0,1)</f>
        <v>0</v>
      </c>
    </row>
    <row r="4435" spans="1:8" x14ac:dyDescent="0.2">
      <c r="A4435" s="122">
        <f t="shared" si="58"/>
        <v>609562</v>
      </c>
      <c r="B4435" s="122">
        <v>13</v>
      </c>
      <c r="C4435" s="123">
        <v>13</v>
      </c>
      <c r="D4435" s="122">
        <v>188</v>
      </c>
      <c r="E4435" s="123" t="s">
        <v>5407</v>
      </c>
      <c r="F4435" s="122"/>
      <c r="G4435" s="122"/>
      <c r="H4435" s="123">
        <f>IF('Раздел 2.1.3.3'!T31&gt;='Раздел 2.1.3.3'!T39,0,1)</f>
        <v>0</v>
      </c>
    </row>
    <row r="4436" spans="1:8" x14ac:dyDescent="0.2">
      <c r="A4436" s="122">
        <f t="shared" si="58"/>
        <v>609562</v>
      </c>
      <c r="B4436" s="122">
        <v>13</v>
      </c>
      <c r="C4436" s="123">
        <v>13</v>
      </c>
      <c r="D4436" s="122">
        <v>189</v>
      </c>
      <c r="E4436" s="123" t="s">
        <v>5408</v>
      </c>
      <c r="F4436" s="122"/>
      <c r="G4436" s="122"/>
      <c r="H4436" s="123">
        <f>IF('Раздел 2.1.3.3'!U31&gt;='Раздел 2.1.3.3'!U39,0,1)</f>
        <v>0</v>
      </c>
    </row>
    <row r="4437" spans="1:8" x14ac:dyDescent="0.2">
      <c r="A4437" s="122">
        <f t="shared" si="58"/>
        <v>609562</v>
      </c>
      <c r="B4437" s="122">
        <v>13</v>
      </c>
      <c r="C4437" s="123">
        <v>13</v>
      </c>
      <c r="D4437" s="122">
        <v>190</v>
      </c>
      <c r="E4437" s="123" t="s">
        <v>4998</v>
      </c>
      <c r="F4437" s="122"/>
      <c r="G4437" s="122"/>
      <c r="H4437" s="123">
        <f>IF('Раздел 2.1.3.3'!V31&gt;='Раздел 2.1.3.3'!V39,0,1)</f>
        <v>0</v>
      </c>
    </row>
    <row r="4438" spans="1:8" x14ac:dyDescent="0.2">
      <c r="A4438" s="122">
        <f t="shared" si="58"/>
        <v>609562</v>
      </c>
      <c r="B4438" s="122">
        <v>13</v>
      </c>
      <c r="C4438" s="123">
        <v>13</v>
      </c>
      <c r="D4438" s="122">
        <v>191</v>
      </c>
      <c r="E4438" s="123" t="s">
        <v>4999</v>
      </c>
      <c r="F4438" s="122"/>
      <c r="G4438" s="122"/>
      <c r="H4438" s="123">
        <f>IF('Раздел 2.1.3.3'!W31&gt;='Раздел 2.1.3.3'!W39,0,1)</f>
        <v>0</v>
      </c>
    </row>
    <row r="4439" spans="1:8" x14ac:dyDescent="0.2">
      <c r="A4439" s="122">
        <f t="shared" si="58"/>
        <v>609562</v>
      </c>
      <c r="B4439" s="122">
        <v>13</v>
      </c>
      <c r="C4439" s="123">
        <v>13</v>
      </c>
      <c r="D4439" s="122">
        <v>192</v>
      </c>
      <c r="E4439" s="123" t="s">
        <v>5000</v>
      </c>
      <c r="F4439" s="122"/>
      <c r="G4439" s="122"/>
      <c r="H4439" s="123">
        <f>IF('Раздел 2.1.3.3'!X31&gt;='Раздел 2.1.3.3'!X39,0,1)</f>
        <v>0</v>
      </c>
    </row>
    <row r="4440" spans="1:8" x14ac:dyDescent="0.2">
      <c r="A4440" s="122">
        <f t="shared" si="58"/>
        <v>609562</v>
      </c>
      <c r="B4440" s="122">
        <v>13</v>
      </c>
      <c r="C4440" s="123">
        <v>13</v>
      </c>
      <c r="D4440" s="122">
        <v>193</v>
      </c>
      <c r="E4440" s="123" t="s">
        <v>5001</v>
      </c>
      <c r="F4440" s="122"/>
      <c r="G4440" s="122"/>
      <c r="H4440" s="123">
        <f>IF('Раздел 2.1.3.3'!Y31&gt;='Раздел 2.1.3.3'!Y39,0,1)</f>
        <v>0</v>
      </c>
    </row>
    <row r="4441" spans="1:8" x14ac:dyDescent="0.2">
      <c r="A4441" s="122">
        <f t="shared" si="58"/>
        <v>609562</v>
      </c>
      <c r="B4441" s="122">
        <v>13</v>
      </c>
      <c r="C4441" s="123">
        <v>13</v>
      </c>
      <c r="D4441" s="122">
        <v>194</v>
      </c>
      <c r="E4441" s="123" t="s">
        <v>5002</v>
      </c>
      <c r="F4441" s="122"/>
      <c r="G4441" s="122"/>
      <c r="H4441" s="123">
        <f>IF('Раздел 2.1.3.3'!Z31&gt;='Раздел 2.1.3.3'!Z39,0,1)</f>
        <v>0</v>
      </c>
    </row>
    <row r="4442" spans="1:8" x14ac:dyDescent="0.2">
      <c r="A4442" s="122">
        <f t="shared" si="58"/>
        <v>609562</v>
      </c>
      <c r="B4442" s="122">
        <v>13</v>
      </c>
      <c r="C4442" s="123">
        <v>13</v>
      </c>
      <c r="D4442" s="122">
        <v>195</v>
      </c>
      <c r="E4442" s="123" t="s">
        <v>5003</v>
      </c>
      <c r="F4442" s="122"/>
      <c r="G4442" s="122"/>
      <c r="H4442" s="123">
        <f>IF('Раздел 2.1.3.3'!AA31&gt;='Раздел 2.1.3.3'!AA39,0,1)</f>
        <v>0</v>
      </c>
    </row>
    <row r="4443" spans="1:8" x14ac:dyDescent="0.2">
      <c r="A4443" s="122">
        <f t="shared" si="58"/>
        <v>609562</v>
      </c>
      <c r="B4443" s="122">
        <v>13</v>
      </c>
      <c r="C4443" s="123">
        <v>13</v>
      </c>
      <c r="D4443" s="122">
        <v>196</v>
      </c>
      <c r="E4443" s="123" t="s">
        <v>5004</v>
      </c>
      <c r="F4443" s="122"/>
      <c r="G4443" s="122"/>
      <c r="H4443" s="123">
        <f>IF('Раздел 2.1.3.3'!AB31&gt;='Раздел 2.1.3.3'!AB39,0,1)</f>
        <v>0</v>
      </c>
    </row>
    <row r="4444" spans="1:8" x14ac:dyDescent="0.2">
      <c r="A4444" s="122">
        <f t="shared" si="58"/>
        <v>609562</v>
      </c>
      <c r="B4444" s="122">
        <v>13</v>
      </c>
      <c r="C4444" s="123">
        <v>13</v>
      </c>
      <c r="D4444" s="122">
        <v>197</v>
      </c>
      <c r="E4444" s="123" t="s">
        <v>5005</v>
      </c>
      <c r="F4444" s="122"/>
      <c r="G4444" s="122"/>
      <c r="H4444" s="123">
        <f>IF('Раздел 2.1.3.3'!AC31&gt;='Раздел 2.1.3.3'!AC39,0,1)</f>
        <v>0</v>
      </c>
    </row>
    <row r="4445" spans="1:8" x14ac:dyDescent="0.2">
      <c r="A4445" s="122">
        <f t="shared" si="58"/>
        <v>609562</v>
      </c>
      <c r="B4445" s="122">
        <v>13</v>
      </c>
      <c r="C4445" s="124">
        <v>13</v>
      </c>
      <c r="D4445" s="124">
        <v>198</v>
      </c>
      <c r="E4445" s="124" t="s">
        <v>5006</v>
      </c>
      <c r="F4445" s="124"/>
      <c r="G4445" s="124"/>
      <c r="H4445" s="124">
        <f>IF('Раздел 2.1.3.3'!AD31&gt;='Раздел 2.1.3.3'!AD39,0,1)</f>
        <v>0</v>
      </c>
    </row>
    <row r="4446" spans="1:8" x14ac:dyDescent="0.2">
      <c r="A4446" s="6">
        <f t="shared" si="58"/>
        <v>609562</v>
      </c>
      <c r="B4446" s="6">
        <v>13</v>
      </c>
      <c r="C4446" s="112">
        <v>14</v>
      </c>
      <c r="D4446" s="6">
        <v>199</v>
      </c>
      <c r="E4446" s="115" t="s">
        <v>5007</v>
      </c>
      <c r="H4446" s="6">
        <f>IF('Раздел 2.1.3.3'!P30&gt;=SUM('Раздел 2.1.3.3'!P34:P37),0,1)</f>
        <v>0</v>
      </c>
    </row>
    <row r="4447" spans="1:8" x14ac:dyDescent="0.2">
      <c r="A4447" s="6">
        <f t="shared" si="58"/>
        <v>609562</v>
      </c>
      <c r="B4447" s="6">
        <v>13</v>
      </c>
      <c r="C4447" s="112">
        <v>14</v>
      </c>
      <c r="D4447" s="6">
        <v>200</v>
      </c>
      <c r="E4447" s="7" t="s">
        <v>5008</v>
      </c>
      <c r="H4447" s="6">
        <f>IF('Раздел 2.1.3.3'!Q30&gt;=SUM('Раздел 2.1.3.3'!Q34:Q37),0,1)</f>
        <v>0</v>
      </c>
    </row>
    <row r="4448" spans="1:8" x14ac:dyDescent="0.2">
      <c r="A4448" s="6">
        <f t="shared" si="58"/>
        <v>609562</v>
      </c>
      <c r="B4448" s="6">
        <v>13</v>
      </c>
      <c r="C4448" s="112">
        <v>14</v>
      </c>
      <c r="D4448" s="6">
        <v>201</v>
      </c>
      <c r="E4448" s="7" t="s">
        <v>5829</v>
      </c>
      <c r="H4448" s="6">
        <f>IF('Раздел 2.1.3.3'!R30&gt;=SUM('Раздел 2.1.3.3'!R34:R37),0,1)</f>
        <v>0</v>
      </c>
    </row>
    <row r="4449" spans="1:8" x14ac:dyDescent="0.2">
      <c r="A4449" s="6">
        <f t="shared" si="58"/>
        <v>609562</v>
      </c>
      <c r="B4449" s="6">
        <v>13</v>
      </c>
      <c r="C4449" s="112">
        <v>14</v>
      </c>
      <c r="D4449" s="6">
        <v>202</v>
      </c>
      <c r="E4449" s="7" t="s">
        <v>5830</v>
      </c>
      <c r="H4449" s="6">
        <f>IF('Раздел 2.1.3.3'!S30&gt;=SUM('Раздел 2.1.3.3'!S34:S37),0,1)</f>
        <v>0</v>
      </c>
    </row>
    <row r="4450" spans="1:8" x14ac:dyDescent="0.2">
      <c r="A4450" s="6">
        <f t="shared" si="58"/>
        <v>609562</v>
      </c>
      <c r="B4450" s="6">
        <v>13</v>
      </c>
      <c r="C4450" s="112">
        <v>14</v>
      </c>
      <c r="D4450" s="6">
        <v>203</v>
      </c>
      <c r="E4450" s="7" t="s">
        <v>5831</v>
      </c>
      <c r="H4450" s="6">
        <f>IF('Раздел 2.1.3.3'!T30&gt;=SUM('Раздел 2.1.3.3'!T34:T37),0,1)</f>
        <v>0</v>
      </c>
    </row>
    <row r="4451" spans="1:8" x14ac:dyDescent="0.2">
      <c r="A4451" s="6">
        <f t="shared" si="58"/>
        <v>609562</v>
      </c>
      <c r="B4451" s="6">
        <v>13</v>
      </c>
      <c r="C4451" s="112">
        <v>14</v>
      </c>
      <c r="D4451" s="6">
        <v>204</v>
      </c>
      <c r="E4451" s="7" t="s">
        <v>5832</v>
      </c>
      <c r="H4451" s="6">
        <f>IF('Раздел 2.1.3.3'!U30&gt;=SUM('Раздел 2.1.3.3'!U34:U37),0,1)</f>
        <v>0</v>
      </c>
    </row>
    <row r="4452" spans="1:8" x14ac:dyDescent="0.2">
      <c r="A4452" s="6">
        <f t="shared" si="58"/>
        <v>609562</v>
      </c>
      <c r="B4452" s="6">
        <v>13</v>
      </c>
      <c r="C4452" s="112">
        <v>14</v>
      </c>
      <c r="D4452" s="6">
        <v>205</v>
      </c>
      <c r="E4452" s="7" t="s">
        <v>5833</v>
      </c>
      <c r="H4452" s="6">
        <f>IF('Раздел 2.1.3.3'!V30&gt;=SUM('Раздел 2.1.3.3'!V34:V37),0,1)</f>
        <v>0</v>
      </c>
    </row>
    <row r="4453" spans="1:8" x14ac:dyDescent="0.2">
      <c r="A4453" s="6">
        <f t="shared" si="58"/>
        <v>609562</v>
      </c>
      <c r="B4453" s="6">
        <v>13</v>
      </c>
      <c r="C4453" s="112">
        <v>14</v>
      </c>
      <c r="D4453" s="6">
        <v>206</v>
      </c>
      <c r="E4453" s="7" t="s">
        <v>5834</v>
      </c>
      <c r="H4453" s="6">
        <f>IF('Раздел 2.1.3.3'!W30&gt;=SUM('Раздел 2.1.3.3'!W34:W37),0,1)</f>
        <v>0</v>
      </c>
    </row>
    <row r="4454" spans="1:8" x14ac:dyDescent="0.2">
      <c r="A4454" s="6">
        <f t="shared" si="58"/>
        <v>609562</v>
      </c>
      <c r="B4454" s="6">
        <v>13</v>
      </c>
      <c r="C4454" s="112">
        <v>14</v>
      </c>
      <c r="D4454" s="6">
        <v>207</v>
      </c>
      <c r="E4454" s="7" t="s">
        <v>5835</v>
      </c>
      <c r="H4454" s="6">
        <f>IF('Раздел 2.1.3.3'!X30&gt;=SUM('Раздел 2.1.3.3'!X34:X37),0,1)</f>
        <v>0</v>
      </c>
    </row>
    <row r="4455" spans="1:8" x14ac:dyDescent="0.2">
      <c r="A4455" s="6">
        <f t="shared" si="58"/>
        <v>609562</v>
      </c>
      <c r="B4455" s="6">
        <v>13</v>
      </c>
      <c r="C4455" s="112">
        <v>14</v>
      </c>
      <c r="D4455" s="6">
        <v>208</v>
      </c>
      <c r="E4455" s="7" t="s">
        <v>5009</v>
      </c>
      <c r="H4455" s="6">
        <f>IF('Раздел 2.1.3.3'!Y30&gt;=SUM('Раздел 2.1.3.3'!Y34:Y37),0,1)</f>
        <v>0</v>
      </c>
    </row>
    <row r="4456" spans="1:8" x14ac:dyDescent="0.2">
      <c r="A4456" s="6">
        <f t="shared" si="58"/>
        <v>609562</v>
      </c>
      <c r="B4456" s="6">
        <v>13</v>
      </c>
      <c r="C4456" s="112">
        <v>14</v>
      </c>
      <c r="D4456" s="6">
        <v>209</v>
      </c>
      <c r="E4456" s="7" t="s">
        <v>5010</v>
      </c>
      <c r="H4456" s="6">
        <f>IF('Раздел 2.1.3.3'!Z30&gt;=SUM('Раздел 2.1.3.3'!Z34:Z37),0,1)</f>
        <v>0</v>
      </c>
    </row>
    <row r="4457" spans="1:8" x14ac:dyDescent="0.2">
      <c r="A4457" s="6">
        <f t="shared" si="58"/>
        <v>609562</v>
      </c>
      <c r="B4457" s="6">
        <v>13</v>
      </c>
      <c r="C4457" s="112">
        <v>14</v>
      </c>
      <c r="D4457" s="6">
        <v>210</v>
      </c>
      <c r="E4457" s="7" t="s">
        <v>5011</v>
      </c>
      <c r="H4457" s="6">
        <f>IF('Раздел 2.1.3.3'!AA30&gt;=SUM('Раздел 2.1.3.3'!AA34:AA37),0,1)</f>
        <v>0</v>
      </c>
    </row>
    <row r="4458" spans="1:8" x14ac:dyDescent="0.2">
      <c r="A4458" s="6">
        <f t="shared" si="58"/>
        <v>609562</v>
      </c>
      <c r="B4458" s="6">
        <v>13</v>
      </c>
      <c r="C4458" s="112">
        <v>14</v>
      </c>
      <c r="D4458" s="6">
        <v>211</v>
      </c>
      <c r="E4458" s="7" t="s">
        <v>5841</v>
      </c>
      <c r="H4458" s="6">
        <f>IF('Раздел 2.1.3.3'!AB30&gt;=SUM('Раздел 2.1.3.3'!AB34:AB37),0,1)</f>
        <v>0</v>
      </c>
    </row>
    <row r="4459" spans="1:8" x14ac:dyDescent="0.2">
      <c r="A4459" s="6">
        <f t="shared" si="58"/>
        <v>609562</v>
      </c>
      <c r="B4459" s="6">
        <v>13</v>
      </c>
      <c r="C4459" s="112">
        <v>14</v>
      </c>
      <c r="D4459" s="6">
        <v>212</v>
      </c>
      <c r="E4459" s="7" t="s">
        <v>5842</v>
      </c>
      <c r="H4459" s="6">
        <f>IF('Раздел 2.1.3.3'!AC30&gt;=SUM('Раздел 2.1.3.3'!AC34:AC37),0,1)</f>
        <v>0</v>
      </c>
    </row>
    <row r="4460" spans="1:8" x14ac:dyDescent="0.2">
      <c r="A4460" s="6">
        <f t="shared" si="58"/>
        <v>609562</v>
      </c>
      <c r="B4460" s="6">
        <v>13</v>
      </c>
      <c r="C4460" s="113">
        <v>14</v>
      </c>
      <c r="D4460" s="109">
        <v>213</v>
      </c>
      <c r="E4460" s="109" t="s">
        <v>5843</v>
      </c>
      <c r="F4460" s="109"/>
      <c r="G4460" s="109"/>
      <c r="H4460" s="109">
        <f>IF('Раздел 2.1.3.3'!AD30&gt;=SUM('Раздел 2.1.3.3'!AD34:AD37),0,1)</f>
        <v>0</v>
      </c>
    </row>
    <row r="4461" spans="1:8" x14ac:dyDescent="0.2">
      <c r="A4461" s="6">
        <f t="shared" si="58"/>
        <v>609562</v>
      </c>
      <c r="B4461" s="6">
        <v>13</v>
      </c>
      <c r="C4461" s="112">
        <v>15</v>
      </c>
      <c r="D4461" s="6">
        <v>214</v>
      </c>
      <c r="E4461" s="7" t="s">
        <v>5844</v>
      </c>
      <c r="H4461" s="6">
        <f>IF('Раздел 2.1.3.3'!P33&gt;=SUM('Раздел 2.1.3.3'!P34:P35),0,1)</f>
        <v>0</v>
      </c>
    </row>
    <row r="4462" spans="1:8" x14ac:dyDescent="0.2">
      <c r="A4462" s="6">
        <f t="shared" si="58"/>
        <v>609562</v>
      </c>
      <c r="B4462" s="6">
        <v>13</v>
      </c>
      <c r="C4462" s="112">
        <v>15</v>
      </c>
      <c r="D4462" s="6">
        <v>215</v>
      </c>
      <c r="E4462" s="7" t="s">
        <v>5845</v>
      </c>
      <c r="H4462" s="6">
        <f>IF('Раздел 2.1.3.3'!Q33&gt;=SUM('Раздел 2.1.3.3'!Q34:Q35),0,1)</f>
        <v>0</v>
      </c>
    </row>
    <row r="4463" spans="1:8" x14ac:dyDescent="0.2">
      <c r="A4463" s="6">
        <f t="shared" si="58"/>
        <v>609562</v>
      </c>
      <c r="B4463" s="6">
        <v>13</v>
      </c>
      <c r="C4463" s="112">
        <v>15</v>
      </c>
      <c r="D4463" s="6">
        <v>216</v>
      </c>
      <c r="E4463" s="7" t="s">
        <v>5846</v>
      </c>
      <c r="H4463" s="6">
        <f>IF('Раздел 2.1.3.3'!R33&gt;=SUM('Раздел 2.1.3.3'!R34:R35),0,1)</f>
        <v>0</v>
      </c>
    </row>
    <row r="4464" spans="1:8" x14ac:dyDescent="0.2">
      <c r="A4464" s="6">
        <f t="shared" si="58"/>
        <v>609562</v>
      </c>
      <c r="B4464" s="6">
        <v>13</v>
      </c>
      <c r="C4464" s="112">
        <v>15</v>
      </c>
      <c r="D4464" s="6">
        <v>217</v>
      </c>
      <c r="E4464" s="7" t="s">
        <v>5847</v>
      </c>
      <c r="H4464" s="6">
        <f>IF('Раздел 2.1.3.3'!S33&gt;=SUM('Раздел 2.1.3.3'!S34:S35),0,1)</f>
        <v>0</v>
      </c>
    </row>
    <row r="4465" spans="1:8" x14ac:dyDescent="0.2">
      <c r="A4465" s="6">
        <f t="shared" si="58"/>
        <v>609562</v>
      </c>
      <c r="B4465" s="6">
        <v>13</v>
      </c>
      <c r="C4465" s="112">
        <v>15</v>
      </c>
      <c r="D4465" s="6">
        <v>218</v>
      </c>
      <c r="E4465" s="7" t="s">
        <v>5848</v>
      </c>
      <c r="H4465" s="6">
        <f>IF('Раздел 2.1.3.3'!T33&gt;=SUM('Раздел 2.1.3.3'!T34:T35),0,1)</f>
        <v>0</v>
      </c>
    </row>
    <row r="4466" spans="1:8" x14ac:dyDescent="0.2">
      <c r="A4466" s="6">
        <f t="shared" si="58"/>
        <v>609562</v>
      </c>
      <c r="B4466" s="6">
        <v>13</v>
      </c>
      <c r="C4466" s="112">
        <v>15</v>
      </c>
      <c r="D4466" s="6">
        <v>219</v>
      </c>
      <c r="E4466" s="7" t="s">
        <v>5849</v>
      </c>
      <c r="H4466" s="6">
        <f>IF('Раздел 2.1.3.3'!U33&gt;=SUM('Раздел 2.1.3.3'!U34:U35),0,1)</f>
        <v>0</v>
      </c>
    </row>
    <row r="4467" spans="1:8" x14ac:dyDescent="0.2">
      <c r="A4467" s="6">
        <f t="shared" si="58"/>
        <v>609562</v>
      </c>
      <c r="B4467" s="6">
        <v>13</v>
      </c>
      <c r="C4467" s="112">
        <v>15</v>
      </c>
      <c r="D4467" s="6">
        <v>220</v>
      </c>
      <c r="E4467" s="7" t="s">
        <v>5850</v>
      </c>
      <c r="H4467" s="6">
        <f>IF('Раздел 2.1.3.3'!V33&gt;=SUM('Раздел 2.1.3.3'!V34:V35),0,1)</f>
        <v>0</v>
      </c>
    </row>
    <row r="4468" spans="1:8" x14ac:dyDescent="0.2">
      <c r="A4468" s="6">
        <f t="shared" si="58"/>
        <v>609562</v>
      </c>
      <c r="B4468" s="6">
        <v>13</v>
      </c>
      <c r="C4468" s="112">
        <v>15</v>
      </c>
      <c r="D4468" s="6">
        <v>221</v>
      </c>
      <c r="E4468" s="7" t="s">
        <v>5031</v>
      </c>
      <c r="H4468" s="6">
        <f>IF('Раздел 2.1.3.3'!W33&gt;=SUM('Раздел 2.1.3.3'!W34:W35),0,1)</f>
        <v>0</v>
      </c>
    </row>
    <row r="4469" spans="1:8" x14ac:dyDescent="0.2">
      <c r="A4469" s="6">
        <f t="shared" si="58"/>
        <v>609562</v>
      </c>
      <c r="B4469" s="6">
        <v>13</v>
      </c>
      <c r="C4469" s="112">
        <v>15</v>
      </c>
      <c r="D4469" s="6">
        <v>222</v>
      </c>
      <c r="E4469" s="7" t="s">
        <v>5032</v>
      </c>
      <c r="H4469" s="6">
        <f>IF('Раздел 2.1.3.3'!X33&gt;=SUM('Раздел 2.1.3.3'!X34:X35),0,1)</f>
        <v>0</v>
      </c>
    </row>
    <row r="4470" spans="1:8" x14ac:dyDescent="0.2">
      <c r="A4470" s="6">
        <f t="shared" si="58"/>
        <v>609562</v>
      </c>
      <c r="B4470" s="6">
        <v>13</v>
      </c>
      <c r="C4470" s="112">
        <v>15</v>
      </c>
      <c r="D4470" s="6">
        <v>223</v>
      </c>
      <c r="E4470" s="7" t="s">
        <v>4219</v>
      </c>
      <c r="H4470" s="6">
        <f>IF('Раздел 2.1.3.3'!Y33&gt;=SUM('Раздел 2.1.3.3'!Y34:Y35),0,1)</f>
        <v>0</v>
      </c>
    </row>
    <row r="4471" spans="1:8" x14ac:dyDescent="0.2">
      <c r="A4471" s="6">
        <f t="shared" si="58"/>
        <v>609562</v>
      </c>
      <c r="B4471" s="6">
        <v>13</v>
      </c>
      <c r="C4471" s="112">
        <v>15</v>
      </c>
      <c r="D4471" s="6">
        <v>224</v>
      </c>
      <c r="E4471" s="7" t="s">
        <v>4220</v>
      </c>
      <c r="H4471" s="6">
        <f>IF('Раздел 2.1.3.3'!Z33&gt;=SUM('Раздел 2.1.3.3'!Z34:Z35),0,1)</f>
        <v>0</v>
      </c>
    </row>
    <row r="4472" spans="1:8" x14ac:dyDescent="0.2">
      <c r="A4472" s="6">
        <f t="shared" si="58"/>
        <v>609562</v>
      </c>
      <c r="B4472" s="6">
        <v>13</v>
      </c>
      <c r="C4472" s="112">
        <v>15</v>
      </c>
      <c r="D4472" s="6">
        <v>225</v>
      </c>
      <c r="E4472" s="7" t="s">
        <v>4221</v>
      </c>
      <c r="H4472" s="6">
        <f>IF('Раздел 2.1.3.3'!AA33&gt;=SUM('Раздел 2.1.3.3'!AA34:AA35),0,1)</f>
        <v>0</v>
      </c>
    </row>
    <row r="4473" spans="1:8" x14ac:dyDescent="0.2">
      <c r="A4473" s="6">
        <f t="shared" si="58"/>
        <v>609562</v>
      </c>
      <c r="B4473" s="6">
        <v>13</v>
      </c>
      <c r="C4473" s="112">
        <v>15</v>
      </c>
      <c r="D4473" s="6">
        <v>226</v>
      </c>
      <c r="E4473" s="7" t="s">
        <v>4222</v>
      </c>
      <c r="H4473" s="6">
        <f>IF('Раздел 2.1.3.3'!AB33&gt;=SUM('Раздел 2.1.3.3'!AB34:AB35),0,1)</f>
        <v>0</v>
      </c>
    </row>
    <row r="4474" spans="1:8" x14ac:dyDescent="0.2">
      <c r="A4474" s="6">
        <f t="shared" si="58"/>
        <v>609562</v>
      </c>
      <c r="B4474" s="6">
        <v>13</v>
      </c>
      <c r="C4474" s="112">
        <v>15</v>
      </c>
      <c r="D4474" s="6">
        <v>227</v>
      </c>
      <c r="E4474" s="7" t="s">
        <v>4223</v>
      </c>
      <c r="H4474" s="6">
        <f>IF('Раздел 2.1.3.3'!AC33&gt;=SUM('Раздел 2.1.3.3'!AC34:AC35),0,1)</f>
        <v>0</v>
      </c>
    </row>
    <row r="4475" spans="1:8" x14ac:dyDescent="0.2">
      <c r="A4475" s="6">
        <f t="shared" si="58"/>
        <v>609562</v>
      </c>
      <c r="B4475" s="109">
        <v>13</v>
      </c>
      <c r="C4475" s="113">
        <v>15</v>
      </c>
      <c r="D4475" s="109">
        <v>228</v>
      </c>
      <c r="E4475" s="109" t="s">
        <v>4224</v>
      </c>
      <c r="F4475" s="109"/>
      <c r="G4475" s="109"/>
      <c r="H4475" s="109">
        <f>IF('Раздел 2.1.3.3'!AD33&gt;=SUM('Раздел 2.1.3.3'!AD34:AD35),0,1)</f>
        <v>0</v>
      </c>
    </row>
    <row r="4476" spans="1:8" x14ac:dyDescent="0.2">
      <c r="A4476" s="107">
        <f t="shared" si="58"/>
        <v>609562</v>
      </c>
      <c r="B4476" s="107">
        <v>14</v>
      </c>
      <c r="C4476" s="107">
        <v>0</v>
      </c>
      <c r="D4476" s="107">
        <v>0</v>
      </c>
      <c r="E4476" s="107" t="str">
        <f>CONCATENATE("Количество ошибок в разделе 2.2.1: ",H4476)</f>
        <v>Количество ошибок в разделе 2.2.1: 0</v>
      </c>
      <c r="F4476" s="107"/>
      <c r="G4476" s="107"/>
      <c r="H4476" s="107">
        <f>SUM(H4477:H4546)</f>
        <v>0</v>
      </c>
    </row>
    <row r="4477" spans="1:8" x14ac:dyDescent="0.2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11754</v>
      </c>
      <c r="H4477" s="6">
        <f>IF('Раздел 2.2.1'!P22&gt;=SUM('Раздел 2.2.1'!P23:P34),0,1)</f>
        <v>0</v>
      </c>
    </row>
    <row r="4478" spans="1:8" x14ac:dyDescent="0.2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557</v>
      </c>
      <c r="H4478" s="6">
        <f>IF('Раздел 2.2.1'!Q22&gt;=SUM('Раздел 2.2.1'!Q23:Q34),0,1)</f>
        <v>0</v>
      </c>
    </row>
    <row r="4479" spans="1:8" x14ac:dyDescent="0.2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1308</v>
      </c>
      <c r="H4479" s="6">
        <f>IF('Раздел 2.2.1'!R22&gt;=SUM('Раздел 2.2.1'!R23:R34),0,1)</f>
        <v>0</v>
      </c>
    </row>
    <row r="4480" spans="1:8" x14ac:dyDescent="0.2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1309</v>
      </c>
      <c r="H4480" s="6">
        <f>IF('Раздел 2.2.1'!S22&gt;=SUM('Раздел 2.2.1'!S23:S34),0,1)</f>
        <v>0</v>
      </c>
    </row>
    <row r="4481" spans="1:8" x14ac:dyDescent="0.2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1310</v>
      </c>
      <c r="H4481" s="6">
        <f>IF('Раздел 2.2.1'!T22&gt;=SUM('Раздел 2.2.1'!T23:T34),0,1)</f>
        <v>0</v>
      </c>
    </row>
    <row r="4482" spans="1:8" x14ac:dyDescent="0.2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1311</v>
      </c>
      <c r="H4482" s="6">
        <f>IF('Раздел 2.2.1'!U22&gt;=SUM('Раздел 2.2.1'!U23:U34),0,1)</f>
        <v>0</v>
      </c>
    </row>
    <row r="4483" spans="1:8" x14ac:dyDescent="0.2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1312</v>
      </c>
      <c r="H4483" s="6">
        <f>IF('Раздел 2.2.1'!V22&gt;=SUM('Раздел 2.2.1'!V23:V34),0,1)</f>
        <v>0</v>
      </c>
    </row>
    <row r="4484" spans="1:8" x14ac:dyDescent="0.2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1313</v>
      </c>
      <c r="H4484" s="6">
        <f>IF('Раздел 2.2.1'!W22&gt;=SUM('Раздел 2.2.1'!W23:W34),0,1)</f>
        <v>0</v>
      </c>
    </row>
    <row r="4485" spans="1:8" x14ac:dyDescent="0.2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1314</v>
      </c>
      <c r="H4485" s="6">
        <f>IF('Раздел 2.2.1'!X22&gt;=SUM('Раздел 2.2.1'!X23:X34),0,1)</f>
        <v>0</v>
      </c>
    </row>
    <row r="4486" spans="1:8" x14ac:dyDescent="0.2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1315</v>
      </c>
      <c r="H4486" s="6">
        <f>IF('Раздел 2.2.1'!Y22&gt;=SUM('Раздел 2.2.1'!Y23:Y34),0,1)</f>
        <v>0</v>
      </c>
    </row>
    <row r="4487" spans="1:8" x14ac:dyDescent="0.2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1316</v>
      </c>
      <c r="H4487" s="6">
        <f>IF('Раздел 2.2.1'!Z22&gt;=SUM('Раздел 2.2.1'!Z23:Z34),0,1)</f>
        <v>0</v>
      </c>
    </row>
    <row r="4488" spans="1:8" x14ac:dyDescent="0.2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1317</v>
      </c>
      <c r="H4488" s="6">
        <f>IF('Раздел 2.2.1'!AA22&gt;=SUM('Раздел 2.2.1'!AA23:AA34),0,1)</f>
        <v>0</v>
      </c>
    </row>
    <row r="4489" spans="1:8" x14ac:dyDescent="0.2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2090</v>
      </c>
      <c r="H4489" s="6">
        <f>IF('Раздел 2.2.1'!AB22&gt;=SUM('Раздел 2.2.1'!AB23:AB34),0,1)</f>
        <v>0</v>
      </c>
    </row>
    <row r="4490" spans="1:8" x14ac:dyDescent="0.2">
      <c r="A4490" s="6">
        <f t="shared" si="58"/>
        <v>609562</v>
      </c>
      <c r="B4490" s="6">
        <v>14</v>
      </c>
      <c r="C4490" s="109">
        <v>1</v>
      </c>
      <c r="D4490" s="109">
        <v>14</v>
      </c>
      <c r="E4490" s="109" t="s">
        <v>2091</v>
      </c>
      <c r="F4490" s="109"/>
      <c r="G4490" s="109"/>
      <c r="H4490" s="109">
        <f>IF('Раздел 2.2.1'!AC22&gt;=SUM('Раздел 2.2.1'!AC23:AC34),0,1)</f>
        <v>0</v>
      </c>
    </row>
    <row r="4491" spans="1:8" x14ac:dyDescent="0.2">
      <c r="A4491" s="6">
        <f t="shared" si="58"/>
        <v>609562</v>
      </c>
      <c r="B4491" s="6">
        <v>14</v>
      </c>
      <c r="C4491" s="112">
        <v>2</v>
      </c>
      <c r="D4491" s="6">
        <v>15</v>
      </c>
      <c r="E4491" s="6" t="s">
        <v>11755</v>
      </c>
      <c r="H4491" s="6">
        <f>IF('Раздел 2.2.1'!P21=SUM('Раздел 2.2.1'!Q21:AC21),0,1)</f>
        <v>0</v>
      </c>
    </row>
    <row r="4492" spans="1:8" x14ac:dyDescent="0.2">
      <c r="A4492" s="6">
        <f t="shared" si="58"/>
        <v>609562</v>
      </c>
      <c r="B4492" s="6">
        <v>14</v>
      </c>
      <c r="C4492" s="112">
        <v>2</v>
      </c>
      <c r="D4492" s="6">
        <v>16</v>
      </c>
      <c r="E4492" s="6" t="s">
        <v>11756</v>
      </c>
      <c r="H4492" s="6">
        <f>IF('Раздел 2.2.1'!P22=SUM('Раздел 2.2.1'!Q22:AC22),0,1)</f>
        <v>0</v>
      </c>
    </row>
    <row r="4493" spans="1:8" x14ac:dyDescent="0.2">
      <c r="A4493" s="6">
        <f t="shared" si="58"/>
        <v>609562</v>
      </c>
      <c r="B4493" s="6">
        <v>14</v>
      </c>
      <c r="C4493" s="112">
        <v>2</v>
      </c>
      <c r="D4493" s="6">
        <v>17</v>
      </c>
      <c r="E4493" s="6" t="s">
        <v>11757</v>
      </c>
      <c r="H4493" s="6">
        <f>IF('Раздел 2.2.1'!P23=SUM('Раздел 2.2.1'!Q23:AC23),0,1)</f>
        <v>0</v>
      </c>
    </row>
    <row r="4494" spans="1:8" x14ac:dyDescent="0.2">
      <c r="A4494" s="6">
        <f t="shared" si="58"/>
        <v>609562</v>
      </c>
      <c r="B4494" s="6">
        <v>14</v>
      </c>
      <c r="C4494" s="112">
        <v>2</v>
      </c>
      <c r="D4494" s="6">
        <v>18</v>
      </c>
      <c r="E4494" s="6" t="s">
        <v>11758</v>
      </c>
      <c r="H4494" s="6">
        <f>IF('Раздел 2.2.1'!P24=SUM('Раздел 2.2.1'!Q24:AC24),0,1)</f>
        <v>0</v>
      </c>
    </row>
    <row r="4495" spans="1:8" x14ac:dyDescent="0.2">
      <c r="A4495" s="6">
        <f t="shared" ref="A4495:A4572" si="59">P_3</f>
        <v>609562</v>
      </c>
      <c r="B4495" s="6">
        <v>14</v>
      </c>
      <c r="C4495" s="112">
        <v>2</v>
      </c>
      <c r="D4495" s="6">
        <v>19</v>
      </c>
      <c r="E4495" s="6" t="s">
        <v>11759</v>
      </c>
      <c r="H4495" s="6">
        <f>IF('Раздел 2.2.1'!P25=SUM('Раздел 2.2.1'!Q25:AC25),0,1)</f>
        <v>0</v>
      </c>
    </row>
    <row r="4496" spans="1:8" x14ac:dyDescent="0.2">
      <c r="A4496" s="6">
        <f t="shared" si="59"/>
        <v>609562</v>
      </c>
      <c r="B4496" s="6">
        <v>14</v>
      </c>
      <c r="C4496" s="112">
        <v>2</v>
      </c>
      <c r="D4496" s="6">
        <v>20</v>
      </c>
      <c r="E4496" s="6" t="s">
        <v>11105</v>
      </c>
      <c r="H4496" s="6">
        <f>IF('Раздел 2.2.1'!P26=SUM('Раздел 2.2.1'!Q26:AC26),0,1)</f>
        <v>0</v>
      </c>
    </row>
    <row r="4497" spans="1:8" x14ac:dyDescent="0.2">
      <c r="A4497" s="6">
        <f t="shared" si="59"/>
        <v>609562</v>
      </c>
      <c r="B4497" s="6">
        <v>14</v>
      </c>
      <c r="C4497" s="112">
        <v>2</v>
      </c>
      <c r="D4497" s="6">
        <v>21</v>
      </c>
      <c r="E4497" s="6" t="s">
        <v>11106</v>
      </c>
      <c r="H4497" s="6">
        <f>IF('Раздел 2.2.1'!P27=SUM('Раздел 2.2.1'!Q27:AC27),0,1)</f>
        <v>0</v>
      </c>
    </row>
    <row r="4498" spans="1:8" x14ac:dyDescent="0.2">
      <c r="A4498" s="6">
        <f t="shared" si="59"/>
        <v>609562</v>
      </c>
      <c r="B4498" s="6">
        <v>14</v>
      </c>
      <c r="C4498" s="112">
        <v>2</v>
      </c>
      <c r="D4498" s="6">
        <v>22</v>
      </c>
      <c r="E4498" s="6" t="s">
        <v>11107</v>
      </c>
      <c r="H4498" s="6">
        <f>IF('Раздел 2.2.1'!P28=SUM('Раздел 2.2.1'!Q28:AC28),0,1)</f>
        <v>0</v>
      </c>
    </row>
    <row r="4499" spans="1:8" x14ac:dyDescent="0.2">
      <c r="A4499" s="6">
        <f t="shared" si="59"/>
        <v>609562</v>
      </c>
      <c r="B4499" s="6">
        <v>14</v>
      </c>
      <c r="C4499" s="112">
        <v>2</v>
      </c>
      <c r="D4499" s="6">
        <v>23</v>
      </c>
      <c r="E4499" s="6" t="s">
        <v>11108</v>
      </c>
      <c r="H4499" s="6">
        <f>IF('Раздел 2.2.1'!P29=SUM('Раздел 2.2.1'!Q29:AC29),0,1)</f>
        <v>0</v>
      </c>
    </row>
    <row r="4500" spans="1:8" x14ac:dyDescent="0.2">
      <c r="A4500" s="6">
        <f t="shared" si="59"/>
        <v>609562</v>
      </c>
      <c r="B4500" s="6">
        <v>14</v>
      </c>
      <c r="C4500" s="112">
        <v>2</v>
      </c>
      <c r="D4500" s="6">
        <v>24</v>
      </c>
      <c r="E4500" s="6" t="s">
        <v>11109</v>
      </c>
      <c r="H4500" s="6">
        <f>IF('Раздел 2.2.1'!P30=SUM('Раздел 2.2.1'!Q30:AC30),0,1)</f>
        <v>0</v>
      </c>
    </row>
    <row r="4501" spans="1:8" x14ac:dyDescent="0.2">
      <c r="A4501" s="6">
        <f t="shared" si="59"/>
        <v>609562</v>
      </c>
      <c r="B4501" s="6">
        <v>14</v>
      </c>
      <c r="C4501" s="112">
        <v>2</v>
      </c>
      <c r="D4501" s="6">
        <v>25</v>
      </c>
      <c r="E4501" s="6" t="s">
        <v>9890</v>
      </c>
      <c r="H4501" s="6">
        <f>IF('Раздел 2.2.1'!P31=SUM('Раздел 2.2.1'!Q31:AC31),0,1)</f>
        <v>0</v>
      </c>
    </row>
    <row r="4502" spans="1:8" x14ac:dyDescent="0.2">
      <c r="A4502" s="6">
        <f t="shared" si="59"/>
        <v>609562</v>
      </c>
      <c r="B4502" s="6">
        <v>14</v>
      </c>
      <c r="C4502" s="112">
        <v>2</v>
      </c>
      <c r="D4502" s="6">
        <v>26</v>
      </c>
      <c r="E4502" s="6" t="s">
        <v>9891</v>
      </c>
      <c r="H4502" s="6">
        <f>IF('Раздел 2.2.1'!P32=SUM('Раздел 2.2.1'!Q32:AC32),0,1)</f>
        <v>0</v>
      </c>
    </row>
    <row r="4503" spans="1:8" x14ac:dyDescent="0.2">
      <c r="A4503" s="6">
        <f t="shared" si="59"/>
        <v>609562</v>
      </c>
      <c r="B4503" s="6">
        <v>14</v>
      </c>
      <c r="C4503" s="112">
        <v>2</v>
      </c>
      <c r="D4503" s="6">
        <v>27</v>
      </c>
      <c r="E4503" s="6" t="s">
        <v>9892</v>
      </c>
      <c r="H4503" s="6">
        <f>IF('Раздел 2.2.1'!P33=SUM('Раздел 2.2.1'!Q33:AC33),0,1)</f>
        <v>0</v>
      </c>
    </row>
    <row r="4504" spans="1:8" x14ac:dyDescent="0.2">
      <c r="A4504" s="6">
        <f t="shared" si="59"/>
        <v>609562</v>
      </c>
      <c r="B4504" s="6">
        <v>14</v>
      </c>
      <c r="C4504" s="113">
        <v>2</v>
      </c>
      <c r="D4504" s="109">
        <v>28</v>
      </c>
      <c r="E4504" s="109" t="s">
        <v>9893</v>
      </c>
      <c r="F4504" s="109"/>
      <c r="G4504" s="109"/>
      <c r="H4504" s="109">
        <f>IF('Раздел 2.2.1'!P34=SUM('Раздел 2.2.1'!Q34:AC34),0,1)</f>
        <v>0</v>
      </c>
    </row>
    <row r="4505" spans="1:8" x14ac:dyDescent="0.2">
      <c r="A4505" s="6">
        <f t="shared" si="59"/>
        <v>609562</v>
      </c>
      <c r="B4505" s="6">
        <v>14</v>
      </c>
      <c r="C4505" s="112">
        <v>3</v>
      </c>
      <c r="D4505" s="6">
        <v>29</v>
      </c>
      <c r="E4505" s="6" t="s">
        <v>9894</v>
      </c>
      <c r="H4505" s="6">
        <f>IF('Раздел 2.2.1'!P21&gt;='Раздел 2.2.1'!AD21,0,1)</f>
        <v>0</v>
      </c>
    </row>
    <row r="4506" spans="1:8" x14ac:dyDescent="0.2">
      <c r="A4506" s="6">
        <f t="shared" si="59"/>
        <v>609562</v>
      </c>
      <c r="B4506" s="6">
        <v>14</v>
      </c>
      <c r="C4506" s="112">
        <v>3</v>
      </c>
      <c r="D4506" s="6">
        <v>30</v>
      </c>
      <c r="E4506" s="6" t="s">
        <v>8990</v>
      </c>
      <c r="H4506" s="6">
        <f>IF('Раздел 2.2.1'!P22&gt;='Раздел 2.2.1'!AD22,0,1)</f>
        <v>0</v>
      </c>
    </row>
    <row r="4507" spans="1:8" x14ac:dyDescent="0.2">
      <c r="A4507" s="6">
        <f t="shared" si="59"/>
        <v>609562</v>
      </c>
      <c r="B4507" s="6">
        <v>14</v>
      </c>
      <c r="C4507" s="112">
        <v>3</v>
      </c>
      <c r="D4507" s="6">
        <v>31</v>
      </c>
      <c r="E4507" s="6" t="s">
        <v>8991</v>
      </c>
      <c r="H4507" s="6">
        <f>IF('Раздел 2.2.1'!P23&gt;='Раздел 2.2.1'!AD23,0,1)</f>
        <v>0</v>
      </c>
    </row>
    <row r="4508" spans="1:8" x14ac:dyDescent="0.2">
      <c r="A4508" s="6">
        <f t="shared" si="59"/>
        <v>609562</v>
      </c>
      <c r="B4508" s="6">
        <v>14</v>
      </c>
      <c r="C4508" s="112">
        <v>3</v>
      </c>
      <c r="D4508" s="6">
        <v>32</v>
      </c>
      <c r="E4508" s="6" t="s">
        <v>9437</v>
      </c>
      <c r="H4508" s="6">
        <f>IF('Раздел 2.2.1'!P24&gt;='Раздел 2.2.1'!AD24,0,1)</f>
        <v>0</v>
      </c>
    </row>
    <row r="4509" spans="1:8" x14ac:dyDescent="0.2">
      <c r="A4509" s="6">
        <f t="shared" si="59"/>
        <v>609562</v>
      </c>
      <c r="B4509" s="6">
        <v>14</v>
      </c>
      <c r="C4509" s="112">
        <v>3</v>
      </c>
      <c r="D4509" s="6">
        <v>33</v>
      </c>
      <c r="E4509" s="6" t="s">
        <v>9438</v>
      </c>
      <c r="H4509" s="6">
        <f>IF('Раздел 2.2.1'!P25&gt;='Раздел 2.2.1'!AD25,0,1)</f>
        <v>0</v>
      </c>
    </row>
    <row r="4510" spans="1:8" x14ac:dyDescent="0.2">
      <c r="A4510" s="6">
        <f t="shared" si="59"/>
        <v>609562</v>
      </c>
      <c r="B4510" s="6">
        <v>14</v>
      </c>
      <c r="C4510" s="112">
        <v>3</v>
      </c>
      <c r="D4510" s="6">
        <v>34</v>
      </c>
      <c r="E4510" s="6" t="s">
        <v>8562</v>
      </c>
      <c r="H4510" s="6">
        <f>IF('Раздел 2.2.1'!P26&gt;='Раздел 2.2.1'!AD26,0,1)</f>
        <v>0</v>
      </c>
    </row>
    <row r="4511" spans="1:8" x14ac:dyDescent="0.2">
      <c r="A4511" s="6">
        <f t="shared" si="59"/>
        <v>609562</v>
      </c>
      <c r="B4511" s="6">
        <v>14</v>
      </c>
      <c r="C4511" s="112">
        <v>3</v>
      </c>
      <c r="D4511" s="6">
        <v>35</v>
      </c>
      <c r="E4511" s="6" t="s">
        <v>8565</v>
      </c>
      <c r="H4511" s="6">
        <f>IF('Раздел 2.2.1'!P27&gt;='Раздел 2.2.1'!AD27,0,1)</f>
        <v>0</v>
      </c>
    </row>
    <row r="4512" spans="1:8" x14ac:dyDescent="0.2">
      <c r="A4512" s="6">
        <f t="shared" si="59"/>
        <v>609562</v>
      </c>
      <c r="B4512" s="6">
        <v>14</v>
      </c>
      <c r="C4512" s="112">
        <v>3</v>
      </c>
      <c r="D4512" s="6">
        <v>36</v>
      </c>
      <c r="E4512" s="6" t="s">
        <v>8566</v>
      </c>
      <c r="H4512" s="6">
        <f>IF('Раздел 2.2.1'!P28&gt;='Раздел 2.2.1'!AD28,0,1)</f>
        <v>0</v>
      </c>
    </row>
    <row r="4513" spans="1:8" x14ac:dyDescent="0.2">
      <c r="A4513" s="6">
        <f t="shared" si="59"/>
        <v>609562</v>
      </c>
      <c r="B4513" s="6">
        <v>14</v>
      </c>
      <c r="C4513" s="112">
        <v>3</v>
      </c>
      <c r="D4513" s="6">
        <v>37</v>
      </c>
      <c r="E4513" s="6" t="s">
        <v>8567</v>
      </c>
      <c r="H4513" s="6">
        <f>IF('Раздел 2.2.1'!P29&gt;='Раздел 2.2.1'!AD29,0,1)</f>
        <v>0</v>
      </c>
    </row>
    <row r="4514" spans="1:8" x14ac:dyDescent="0.2">
      <c r="A4514" s="6">
        <f t="shared" si="59"/>
        <v>609562</v>
      </c>
      <c r="B4514" s="6">
        <v>14</v>
      </c>
      <c r="C4514" s="112">
        <v>3</v>
      </c>
      <c r="D4514" s="6">
        <v>38</v>
      </c>
      <c r="E4514" s="6" t="s">
        <v>8568</v>
      </c>
      <c r="H4514" s="6">
        <f>IF('Раздел 2.2.1'!P30&gt;='Раздел 2.2.1'!AD30,0,1)</f>
        <v>0</v>
      </c>
    </row>
    <row r="4515" spans="1:8" x14ac:dyDescent="0.2">
      <c r="A4515" s="6">
        <f t="shared" si="59"/>
        <v>609562</v>
      </c>
      <c r="B4515" s="6">
        <v>14</v>
      </c>
      <c r="C4515" s="112">
        <v>3</v>
      </c>
      <c r="D4515" s="6">
        <v>39</v>
      </c>
      <c r="E4515" s="6" t="s">
        <v>8569</v>
      </c>
      <c r="H4515" s="6">
        <f>IF('Раздел 2.2.1'!P31&gt;='Раздел 2.2.1'!AD31,0,1)</f>
        <v>0</v>
      </c>
    </row>
    <row r="4516" spans="1:8" x14ac:dyDescent="0.2">
      <c r="A4516" s="6">
        <f t="shared" si="59"/>
        <v>609562</v>
      </c>
      <c r="B4516" s="6">
        <v>14</v>
      </c>
      <c r="C4516" s="112">
        <v>3</v>
      </c>
      <c r="D4516" s="6">
        <v>40</v>
      </c>
      <c r="E4516" s="6" t="s">
        <v>8570</v>
      </c>
      <c r="H4516" s="6">
        <f>IF('Раздел 2.2.1'!P32&gt;='Раздел 2.2.1'!AD32,0,1)</f>
        <v>0</v>
      </c>
    </row>
    <row r="4517" spans="1:8" x14ac:dyDescent="0.2">
      <c r="A4517" s="6">
        <f t="shared" si="59"/>
        <v>609562</v>
      </c>
      <c r="B4517" s="6">
        <v>14</v>
      </c>
      <c r="C4517" s="112">
        <v>3</v>
      </c>
      <c r="D4517" s="6">
        <v>41</v>
      </c>
      <c r="E4517" s="6" t="s">
        <v>8571</v>
      </c>
      <c r="H4517" s="6">
        <f>IF('Раздел 2.2.1'!P33&gt;='Раздел 2.2.1'!AD33,0,1)</f>
        <v>0</v>
      </c>
    </row>
    <row r="4518" spans="1:8" x14ac:dyDescent="0.2">
      <c r="A4518" s="6">
        <f t="shared" si="59"/>
        <v>609562</v>
      </c>
      <c r="B4518" s="6">
        <v>14</v>
      </c>
      <c r="C4518" s="113">
        <v>3</v>
      </c>
      <c r="D4518" s="109">
        <v>42</v>
      </c>
      <c r="E4518" s="109" t="s">
        <v>8572</v>
      </c>
      <c r="F4518" s="109"/>
      <c r="G4518" s="109"/>
      <c r="H4518" s="109">
        <f>IF('Раздел 2.2.1'!P34&gt;='Раздел 2.2.1'!AD34,0,1)</f>
        <v>0</v>
      </c>
    </row>
    <row r="4519" spans="1:8" x14ac:dyDescent="0.2">
      <c r="A4519" s="6">
        <f t="shared" si="59"/>
        <v>609562</v>
      </c>
      <c r="B4519" s="6">
        <v>14</v>
      </c>
      <c r="C4519" s="112">
        <v>4</v>
      </c>
      <c r="D4519" s="6">
        <v>43</v>
      </c>
      <c r="E4519" s="6" t="s">
        <v>8992</v>
      </c>
      <c r="H4519" s="6">
        <f>IF('Раздел 2.2.1'!P21&gt;='Раздел 2.2.1'!AE21,0,1)</f>
        <v>0</v>
      </c>
    </row>
    <row r="4520" spans="1:8" x14ac:dyDescent="0.2">
      <c r="A4520" s="6">
        <f t="shared" si="59"/>
        <v>609562</v>
      </c>
      <c r="B4520" s="6">
        <v>14</v>
      </c>
      <c r="C4520" s="112">
        <v>4</v>
      </c>
      <c r="D4520" s="6">
        <v>44</v>
      </c>
      <c r="E4520" s="6" t="s">
        <v>8993</v>
      </c>
      <c r="H4520" s="6">
        <f>IF('Раздел 2.2.1'!P22&gt;='Раздел 2.2.1'!AE22,0,1)</f>
        <v>0</v>
      </c>
    </row>
    <row r="4521" spans="1:8" x14ac:dyDescent="0.2">
      <c r="A4521" s="6">
        <f t="shared" si="59"/>
        <v>609562</v>
      </c>
      <c r="B4521" s="6">
        <v>14</v>
      </c>
      <c r="C4521" s="112">
        <v>4</v>
      </c>
      <c r="D4521" s="6">
        <v>45</v>
      </c>
      <c r="E4521" s="6" t="s">
        <v>8996</v>
      </c>
      <c r="H4521" s="6">
        <f>IF('Раздел 2.2.1'!P23&gt;='Раздел 2.2.1'!AE23,0,1)</f>
        <v>0</v>
      </c>
    </row>
    <row r="4522" spans="1:8" x14ac:dyDescent="0.2">
      <c r="A4522" s="6">
        <f t="shared" si="59"/>
        <v>609562</v>
      </c>
      <c r="B4522" s="6">
        <v>14</v>
      </c>
      <c r="C4522" s="112">
        <v>4</v>
      </c>
      <c r="D4522" s="6">
        <v>46</v>
      </c>
      <c r="E4522" s="6" t="s">
        <v>8997</v>
      </c>
      <c r="H4522" s="6">
        <f>IF('Раздел 2.2.1'!P24&gt;='Раздел 2.2.1'!AE24,0,1)</f>
        <v>0</v>
      </c>
    </row>
    <row r="4523" spans="1:8" x14ac:dyDescent="0.2">
      <c r="A4523" s="6">
        <f t="shared" si="59"/>
        <v>609562</v>
      </c>
      <c r="B4523" s="6">
        <v>14</v>
      </c>
      <c r="C4523" s="112">
        <v>4</v>
      </c>
      <c r="D4523" s="6">
        <v>47</v>
      </c>
      <c r="E4523" s="6" t="s">
        <v>8998</v>
      </c>
      <c r="H4523" s="6">
        <f>IF('Раздел 2.2.1'!P25&gt;='Раздел 2.2.1'!AE25,0,1)</f>
        <v>0</v>
      </c>
    </row>
    <row r="4524" spans="1:8" x14ac:dyDescent="0.2">
      <c r="A4524" s="6">
        <f t="shared" si="59"/>
        <v>609562</v>
      </c>
      <c r="B4524" s="6">
        <v>14</v>
      </c>
      <c r="C4524" s="112">
        <v>4</v>
      </c>
      <c r="D4524" s="6">
        <v>48</v>
      </c>
      <c r="E4524" s="6" t="s">
        <v>8999</v>
      </c>
      <c r="H4524" s="6">
        <f>IF('Раздел 2.2.1'!P26&gt;='Раздел 2.2.1'!AE26,0,1)</f>
        <v>0</v>
      </c>
    </row>
    <row r="4525" spans="1:8" x14ac:dyDescent="0.2">
      <c r="A4525" s="6">
        <f t="shared" si="59"/>
        <v>609562</v>
      </c>
      <c r="B4525" s="6">
        <v>14</v>
      </c>
      <c r="C4525" s="112">
        <v>4</v>
      </c>
      <c r="D4525" s="6">
        <v>49</v>
      </c>
      <c r="E4525" s="6" t="s">
        <v>9000</v>
      </c>
      <c r="H4525" s="6">
        <f>IF('Раздел 2.2.1'!P27&gt;='Раздел 2.2.1'!AE27,0,1)</f>
        <v>0</v>
      </c>
    </row>
    <row r="4526" spans="1:8" x14ac:dyDescent="0.2">
      <c r="A4526" s="6">
        <f t="shared" si="59"/>
        <v>609562</v>
      </c>
      <c r="B4526" s="6">
        <v>14</v>
      </c>
      <c r="C4526" s="112">
        <v>4</v>
      </c>
      <c r="D4526" s="6">
        <v>50</v>
      </c>
      <c r="E4526" s="6" t="s">
        <v>9455</v>
      </c>
      <c r="H4526" s="6">
        <f>IF('Раздел 2.2.1'!P28&gt;='Раздел 2.2.1'!AE28,0,1)</f>
        <v>0</v>
      </c>
    </row>
    <row r="4527" spans="1:8" x14ac:dyDescent="0.2">
      <c r="A4527" s="6">
        <f t="shared" si="59"/>
        <v>609562</v>
      </c>
      <c r="B4527" s="6">
        <v>14</v>
      </c>
      <c r="C4527" s="112">
        <v>4</v>
      </c>
      <c r="D4527" s="6">
        <v>51</v>
      </c>
      <c r="E4527" s="6" t="s">
        <v>9456</v>
      </c>
      <c r="H4527" s="6">
        <f>IF('Раздел 2.2.1'!P29&gt;='Раздел 2.2.1'!AE29,0,1)</f>
        <v>0</v>
      </c>
    </row>
    <row r="4528" spans="1:8" x14ac:dyDescent="0.2">
      <c r="A4528" s="6">
        <f t="shared" si="59"/>
        <v>609562</v>
      </c>
      <c r="B4528" s="6">
        <v>14</v>
      </c>
      <c r="C4528" s="112">
        <v>4</v>
      </c>
      <c r="D4528" s="6">
        <v>52</v>
      </c>
      <c r="E4528" s="6" t="s">
        <v>9457</v>
      </c>
      <c r="H4528" s="6">
        <f>IF('Раздел 2.2.1'!P30&gt;='Раздел 2.2.1'!AE30,0,1)</f>
        <v>0</v>
      </c>
    </row>
    <row r="4529" spans="1:8" x14ac:dyDescent="0.2">
      <c r="A4529" s="6">
        <f t="shared" si="59"/>
        <v>609562</v>
      </c>
      <c r="B4529" s="6">
        <v>14</v>
      </c>
      <c r="C4529" s="112">
        <v>4</v>
      </c>
      <c r="D4529" s="6">
        <v>53</v>
      </c>
      <c r="E4529" s="6" t="s">
        <v>9458</v>
      </c>
      <c r="H4529" s="6">
        <f>IF('Раздел 2.2.1'!P31&gt;='Раздел 2.2.1'!AE31,0,1)</f>
        <v>0</v>
      </c>
    </row>
    <row r="4530" spans="1:8" x14ac:dyDescent="0.2">
      <c r="A4530" s="6">
        <f t="shared" si="59"/>
        <v>609562</v>
      </c>
      <c r="B4530" s="6">
        <v>14</v>
      </c>
      <c r="C4530" s="112">
        <v>4</v>
      </c>
      <c r="D4530" s="6">
        <v>54</v>
      </c>
      <c r="E4530" s="6" t="s">
        <v>9459</v>
      </c>
      <c r="H4530" s="6">
        <f>IF('Раздел 2.2.1'!P32&gt;='Раздел 2.2.1'!AE32,0,1)</f>
        <v>0</v>
      </c>
    </row>
    <row r="4531" spans="1:8" x14ac:dyDescent="0.2">
      <c r="A4531" s="6">
        <f t="shared" si="59"/>
        <v>609562</v>
      </c>
      <c r="B4531" s="6">
        <v>14</v>
      </c>
      <c r="C4531" s="112">
        <v>4</v>
      </c>
      <c r="D4531" s="6">
        <v>55</v>
      </c>
      <c r="E4531" s="6" t="s">
        <v>9460</v>
      </c>
      <c r="H4531" s="6">
        <f>IF('Раздел 2.2.1'!P33&gt;='Раздел 2.2.1'!AE33,0,1)</f>
        <v>0</v>
      </c>
    </row>
    <row r="4532" spans="1:8" x14ac:dyDescent="0.2">
      <c r="A4532" s="6">
        <f t="shared" si="59"/>
        <v>609562</v>
      </c>
      <c r="B4532" s="6">
        <v>14</v>
      </c>
      <c r="C4532" s="113">
        <v>4</v>
      </c>
      <c r="D4532" s="109">
        <v>56</v>
      </c>
      <c r="E4532" s="109" t="s">
        <v>9461</v>
      </c>
      <c r="F4532" s="109"/>
      <c r="G4532" s="109"/>
      <c r="H4532" s="109">
        <f>IF('Раздел 2.2.1'!P34&gt;='Раздел 2.2.1'!AE34,0,1)</f>
        <v>0</v>
      </c>
    </row>
    <row r="4533" spans="1:8" x14ac:dyDescent="0.2">
      <c r="A4533" s="122">
        <f t="shared" si="59"/>
        <v>609562</v>
      </c>
      <c r="B4533" s="122">
        <v>14</v>
      </c>
      <c r="C4533" s="123">
        <v>5</v>
      </c>
      <c r="D4533" s="122">
        <v>57</v>
      </c>
      <c r="E4533" s="122" t="s">
        <v>5035</v>
      </c>
      <c r="F4533" s="123"/>
      <c r="G4533" s="123"/>
      <c r="H4533" s="123">
        <f>IF('Раздел 2.2.1'!P21&gt;=SUM('Раздел 2.2.1'!AD21:AE21),0,1)</f>
        <v>0</v>
      </c>
    </row>
    <row r="4534" spans="1:8" x14ac:dyDescent="0.2">
      <c r="A4534" s="122">
        <f t="shared" si="59"/>
        <v>609562</v>
      </c>
      <c r="B4534" s="122">
        <v>14</v>
      </c>
      <c r="C4534" s="123">
        <v>5</v>
      </c>
      <c r="D4534" s="122">
        <v>58</v>
      </c>
      <c r="E4534" s="122" t="s">
        <v>5915</v>
      </c>
      <c r="F4534" s="123"/>
      <c r="G4534" s="123"/>
      <c r="H4534" s="123">
        <f>IF('Раздел 2.2.1'!P22&gt;=SUM('Раздел 2.2.1'!AD22:AE22),0,1)</f>
        <v>0</v>
      </c>
    </row>
    <row r="4535" spans="1:8" x14ac:dyDescent="0.2">
      <c r="A4535" s="122">
        <f t="shared" si="59"/>
        <v>609562</v>
      </c>
      <c r="B4535" s="122">
        <v>14</v>
      </c>
      <c r="C4535" s="123">
        <v>5</v>
      </c>
      <c r="D4535" s="122">
        <v>59</v>
      </c>
      <c r="E4535" s="122" t="s">
        <v>5916</v>
      </c>
      <c r="F4535" s="123"/>
      <c r="G4535" s="123"/>
      <c r="H4535" s="123">
        <f>IF('Раздел 2.2.1'!P23&gt;=SUM('Раздел 2.2.1'!AD23:AE23),0,1)</f>
        <v>0</v>
      </c>
    </row>
    <row r="4536" spans="1:8" x14ac:dyDescent="0.2">
      <c r="A4536" s="122">
        <f t="shared" si="59"/>
        <v>609562</v>
      </c>
      <c r="B4536" s="122">
        <v>14</v>
      </c>
      <c r="C4536" s="123">
        <v>5</v>
      </c>
      <c r="D4536" s="122">
        <v>60</v>
      </c>
      <c r="E4536" s="122" t="s">
        <v>5917</v>
      </c>
      <c r="F4536" s="123"/>
      <c r="G4536" s="123"/>
      <c r="H4536" s="123">
        <f>IF('Раздел 2.2.1'!P24&gt;=SUM('Раздел 2.2.1'!AD24:AE24),0,1)</f>
        <v>0</v>
      </c>
    </row>
    <row r="4537" spans="1:8" x14ac:dyDescent="0.2">
      <c r="A4537" s="122">
        <f t="shared" si="59"/>
        <v>609562</v>
      </c>
      <c r="B4537" s="122">
        <v>14</v>
      </c>
      <c r="C4537" s="123">
        <v>5</v>
      </c>
      <c r="D4537" s="122">
        <v>61</v>
      </c>
      <c r="E4537" s="122" t="s">
        <v>5918</v>
      </c>
      <c r="F4537" s="123"/>
      <c r="G4537" s="123"/>
      <c r="H4537" s="123">
        <f>IF('Раздел 2.2.1'!P25&gt;=SUM('Раздел 2.2.1'!AD25:AE25),0,1)</f>
        <v>0</v>
      </c>
    </row>
    <row r="4538" spans="1:8" x14ac:dyDescent="0.2">
      <c r="A4538" s="122">
        <f t="shared" si="59"/>
        <v>609562</v>
      </c>
      <c r="B4538" s="122">
        <v>14</v>
      </c>
      <c r="C4538" s="123">
        <v>5</v>
      </c>
      <c r="D4538" s="122">
        <v>62</v>
      </c>
      <c r="E4538" s="122" t="s">
        <v>5123</v>
      </c>
      <c r="F4538" s="123"/>
      <c r="G4538" s="123"/>
      <c r="H4538" s="123">
        <f>IF('Раздел 2.2.1'!P26&gt;=SUM('Раздел 2.2.1'!AD26:AE26),0,1)</f>
        <v>0</v>
      </c>
    </row>
    <row r="4539" spans="1:8" x14ac:dyDescent="0.2">
      <c r="A4539" s="122">
        <f t="shared" si="59"/>
        <v>609562</v>
      </c>
      <c r="B4539" s="122">
        <v>14</v>
      </c>
      <c r="C4539" s="123">
        <v>5</v>
      </c>
      <c r="D4539" s="122">
        <v>63</v>
      </c>
      <c r="E4539" s="122" t="s">
        <v>5124</v>
      </c>
      <c r="F4539" s="123"/>
      <c r="G4539" s="123"/>
      <c r="H4539" s="123">
        <f>IF('Раздел 2.2.1'!P27&gt;=SUM('Раздел 2.2.1'!AD27:AE27),0,1)</f>
        <v>0</v>
      </c>
    </row>
    <row r="4540" spans="1:8" x14ac:dyDescent="0.2">
      <c r="A4540" s="122">
        <f t="shared" si="59"/>
        <v>609562</v>
      </c>
      <c r="B4540" s="122">
        <v>14</v>
      </c>
      <c r="C4540" s="123">
        <v>5</v>
      </c>
      <c r="D4540" s="122">
        <v>64</v>
      </c>
      <c r="E4540" s="122" t="s">
        <v>2891</v>
      </c>
      <c r="F4540" s="123"/>
      <c r="G4540" s="123"/>
      <c r="H4540" s="123">
        <f>IF('Раздел 2.2.1'!P28&gt;=SUM('Раздел 2.2.1'!AD28:AE28),0,1)</f>
        <v>0</v>
      </c>
    </row>
    <row r="4541" spans="1:8" x14ac:dyDescent="0.2">
      <c r="A4541" s="122">
        <f t="shared" si="59"/>
        <v>609562</v>
      </c>
      <c r="B4541" s="122">
        <v>14</v>
      </c>
      <c r="C4541" s="123">
        <v>5</v>
      </c>
      <c r="D4541" s="122">
        <v>65</v>
      </c>
      <c r="E4541" s="122" t="s">
        <v>2892</v>
      </c>
      <c r="F4541" s="123"/>
      <c r="G4541" s="123"/>
      <c r="H4541" s="123">
        <f>IF('Раздел 2.2.1'!P29&gt;=SUM('Раздел 2.2.1'!AD29:AE29),0,1)</f>
        <v>0</v>
      </c>
    </row>
    <row r="4542" spans="1:8" x14ac:dyDescent="0.2">
      <c r="A4542" s="122">
        <f t="shared" si="59"/>
        <v>609562</v>
      </c>
      <c r="B4542" s="122">
        <v>14</v>
      </c>
      <c r="C4542" s="123">
        <v>5</v>
      </c>
      <c r="D4542" s="122">
        <v>66</v>
      </c>
      <c r="E4542" s="122" t="s">
        <v>2893</v>
      </c>
      <c r="F4542" s="123"/>
      <c r="G4542" s="123"/>
      <c r="H4542" s="123">
        <f>IF('Раздел 2.2.1'!P30&gt;=SUM('Раздел 2.2.1'!AD30:AE30),0,1)</f>
        <v>0</v>
      </c>
    </row>
    <row r="4543" spans="1:8" x14ac:dyDescent="0.2">
      <c r="A4543" s="122">
        <f t="shared" si="59"/>
        <v>609562</v>
      </c>
      <c r="B4543" s="122">
        <v>14</v>
      </c>
      <c r="C4543" s="123">
        <v>5</v>
      </c>
      <c r="D4543" s="122">
        <v>67</v>
      </c>
      <c r="E4543" s="122" t="s">
        <v>2894</v>
      </c>
      <c r="F4543" s="123"/>
      <c r="G4543" s="123"/>
      <c r="H4543" s="123">
        <f>IF('Раздел 2.2.1'!P31&gt;=SUM('Раздел 2.2.1'!AD31:AE31),0,1)</f>
        <v>0</v>
      </c>
    </row>
    <row r="4544" spans="1:8" x14ac:dyDescent="0.2">
      <c r="A4544" s="122">
        <f t="shared" si="59"/>
        <v>609562</v>
      </c>
      <c r="B4544" s="122">
        <v>14</v>
      </c>
      <c r="C4544" s="123">
        <v>5</v>
      </c>
      <c r="D4544" s="122">
        <v>68</v>
      </c>
      <c r="E4544" s="122" t="s">
        <v>2895</v>
      </c>
      <c r="F4544" s="123"/>
      <c r="G4544" s="123"/>
      <c r="H4544" s="123">
        <f>IF('Раздел 2.2.1'!P32&gt;=SUM('Раздел 2.2.1'!AD32:AE32),0,1)</f>
        <v>0</v>
      </c>
    </row>
    <row r="4545" spans="1:8" x14ac:dyDescent="0.2">
      <c r="A4545" s="122">
        <f t="shared" si="59"/>
        <v>609562</v>
      </c>
      <c r="B4545" s="122">
        <v>14</v>
      </c>
      <c r="C4545" s="123">
        <v>5</v>
      </c>
      <c r="D4545" s="122">
        <v>69</v>
      </c>
      <c r="E4545" s="122" t="s">
        <v>2896</v>
      </c>
      <c r="F4545" s="123"/>
      <c r="G4545" s="123"/>
      <c r="H4545" s="123">
        <f>IF('Раздел 2.2.1'!P33&gt;=SUM('Раздел 2.2.1'!AD33:AE33),0,1)</f>
        <v>0</v>
      </c>
    </row>
    <row r="4546" spans="1:8" x14ac:dyDescent="0.2">
      <c r="A4546" s="122">
        <f t="shared" si="59"/>
        <v>609562</v>
      </c>
      <c r="B4546" s="124">
        <v>14</v>
      </c>
      <c r="C4546" s="124">
        <v>5</v>
      </c>
      <c r="D4546" s="124">
        <v>70</v>
      </c>
      <c r="E4546" s="124" t="s">
        <v>2897</v>
      </c>
      <c r="F4546" s="124"/>
      <c r="G4546" s="124"/>
      <c r="H4546" s="124">
        <f>IF('Раздел 2.2.1'!P34&gt;=SUM('Раздел 2.2.1'!AD34:AE34),0,1)</f>
        <v>0</v>
      </c>
    </row>
    <row r="4547" spans="1:8" x14ac:dyDescent="0.2">
      <c r="A4547" s="107">
        <f t="shared" si="59"/>
        <v>609562</v>
      </c>
      <c r="B4547" s="107">
        <v>15</v>
      </c>
      <c r="C4547" s="107">
        <v>0</v>
      </c>
      <c r="D4547" s="107">
        <v>0</v>
      </c>
      <c r="E4547" s="107" t="str">
        <f>CONCATENATE("Количество ошибок в разделе 2.2.2: ",H4547)</f>
        <v>Количество ошибок в разделе 2.2.2: 0</v>
      </c>
      <c r="F4547" s="107"/>
      <c r="G4547" s="107"/>
      <c r="H4547" s="107">
        <f>SUM(H4548:H4617)</f>
        <v>0</v>
      </c>
    </row>
    <row r="4548" spans="1:8" x14ac:dyDescent="0.2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9462</v>
      </c>
      <c r="H4548" s="6">
        <f>IF('Раздел 2.2.2'!P22&gt;=SUM('Раздел 2.2.2'!P23:P34),0,1)</f>
        <v>0</v>
      </c>
    </row>
    <row r="4549" spans="1:8" x14ac:dyDescent="0.2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2092</v>
      </c>
      <c r="H4549" s="6">
        <f>IF('Раздел 2.2.2'!Q22&gt;=SUM('Раздел 2.2.2'!Q23:Q34),0,1)</f>
        <v>0</v>
      </c>
    </row>
    <row r="4550" spans="1:8" x14ac:dyDescent="0.2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2093</v>
      </c>
      <c r="H4550" s="6">
        <f>IF('Раздел 2.2.2'!R22&gt;=SUM('Раздел 2.2.2'!R23:R34),0,1)</f>
        <v>0</v>
      </c>
    </row>
    <row r="4551" spans="1:8" x14ac:dyDescent="0.2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2094</v>
      </c>
      <c r="H4551" s="6">
        <f>IF('Раздел 2.2.2'!S22&gt;=SUM('Раздел 2.2.2'!S23:S34),0,1)</f>
        <v>0</v>
      </c>
    </row>
    <row r="4552" spans="1:8" x14ac:dyDescent="0.2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2095</v>
      </c>
      <c r="H4552" s="6">
        <f>IF('Раздел 2.2.2'!T22&gt;=SUM('Раздел 2.2.2'!T23:T34),0,1)</f>
        <v>0</v>
      </c>
    </row>
    <row r="4553" spans="1:8" x14ac:dyDescent="0.2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2096</v>
      </c>
      <c r="H4553" s="6">
        <f>IF('Раздел 2.2.2'!U22&gt;=SUM('Раздел 2.2.2'!U23:U34),0,1)</f>
        <v>0</v>
      </c>
    </row>
    <row r="4554" spans="1:8" x14ac:dyDescent="0.2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2097</v>
      </c>
      <c r="H4554" s="6">
        <f>IF('Раздел 2.2.2'!V22&gt;=SUM('Раздел 2.2.2'!V23:V34),0,1)</f>
        <v>0</v>
      </c>
    </row>
    <row r="4555" spans="1:8" x14ac:dyDescent="0.2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2098</v>
      </c>
      <c r="H4555" s="6">
        <f>IF('Раздел 2.2.2'!W22&gt;=SUM('Раздел 2.2.2'!W23:W34),0,1)</f>
        <v>0</v>
      </c>
    </row>
    <row r="4556" spans="1:8" x14ac:dyDescent="0.2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2099</v>
      </c>
      <c r="H4556" s="6">
        <f>IF('Раздел 2.2.2'!X22&gt;=SUM('Раздел 2.2.2'!X23:X34),0,1)</f>
        <v>0</v>
      </c>
    </row>
    <row r="4557" spans="1:8" x14ac:dyDescent="0.2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2100</v>
      </c>
      <c r="H4557" s="6">
        <f>IF('Раздел 2.2.2'!Y22&gt;=SUM('Раздел 2.2.2'!Y23:Y34),0,1)</f>
        <v>0</v>
      </c>
    </row>
    <row r="4558" spans="1:8" x14ac:dyDescent="0.2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2104</v>
      </c>
      <c r="H4558" s="6">
        <f>IF('Раздел 2.2.2'!Z22&gt;=SUM('Раздел 2.2.2'!Z23:Z34),0,1)</f>
        <v>0</v>
      </c>
    </row>
    <row r="4559" spans="1:8" x14ac:dyDescent="0.2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2105</v>
      </c>
      <c r="H4559" s="6">
        <f>IF('Раздел 2.2.2'!AA22&gt;=SUM('Раздел 2.2.2'!AA23:AA34),0,1)</f>
        <v>0</v>
      </c>
    </row>
    <row r="4560" spans="1:8" x14ac:dyDescent="0.2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2106</v>
      </c>
      <c r="H4560" s="6">
        <f>IF('Раздел 2.2.2'!AB22&gt;=SUM('Раздел 2.2.2'!AB23:AB34),0,1)</f>
        <v>0</v>
      </c>
    </row>
    <row r="4561" spans="1:8" x14ac:dyDescent="0.2">
      <c r="A4561" s="6">
        <f t="shared" si="59"/>
        <v>609562</v>
      </c>
      <c r="B4561" s="6">
        <v>15</v>
      </c>
      <c r="C4561" s="109">
        <v>1</v>
      </c>
      <c r="D4561" s="109">
        <v>14</v>
      </c>
      <c r="E4561" s="109" t="s">
        <v>2107</v>
      </c>
      <c r="F4561" s="109"/>
      <c r="G4561" s="109"/>
      <c r="H4561" s="109">
        <f>IF('Раздел 2.2.2'!AC22&gt;=SUM('Раздел 2.2.2'!AC23:AC34),0,1)</f>
        <v>0</v>
      </c>
    </row>
    <row r="4562" spans="1:8" x14ac:dyDescent="0.2">
      <c r="A4562" s="6">
        <f t="shared" si="59"/>
        <v>609562</v>
      </c>
      <c r="B4562" s="6">
        <v>15</v>
      </c>
      <c r="C4562" s="112">
        <v>2</v>
      </c>
      <c r="D4562" s="6">
        <v>15</v>
      </c>
      <c r="E4562" s="6" t="s">
        <v>9830</v>
      </c>
      <c r="H4562" s="6">
        <f>IF('Раздел 2.2.2'!P21=SUM('Раздел 2.2.2'!Q21:AC21),0,1)</f>
        <v>0</v>
      </c>
    </row>
    <row r="4563" spans="1:8" x14ac:dyDescent="0.2">
      <c r="A4563" s="6">
        <f t="shared" si="59"/>
        <v>609562</v>
      </c>
      <c r="B4563" s="6">
        <v>15</v>
      </c>
      <c r="C4563" s="112">
        <v>2</v>
      </c>
      <c r="D4563" s="6">
        <v>16</v>
      </c>
      <c r="E4563" s="6" t="s">
        <v>9831</v>
      </c>
      <c r="H4563" s="6">
        <f>IF('Раздел 2.2.2'!P22=SUM('Раздел 2.2.2'!Q22:AC22),0,1)</f>
        <v>0</v>
      </c>
    </row>
    <row r="4564" spans="1:8" x14ac:dyDescent="0.2">
      <c r="A4564" s="6">
        <f t="shared" si="59"/>
        <v>609562</v>
      </c>
      <c r="B4564" s="6">
        <v>15</v>
      </c>
      <c r="C4564" s="112">
        <v>2</v>
      </c>
      <c r="D4564" s="6">
        <v>17</v>
      </c>
      <c r="E4564" s="6" t="s">
        <v>9832</v>
      </c>
      <c r="H4564" s="6">
        <f>IF('Раздел 2.2.2'!P23=SUM('Раздел 2.2.2'!Q23:AC23),0,1)</f>
        <v>0</v>
      </c>
    </row>
    <row r="4565" spans="1:8" x14ac:dyDescent="0.2">
      <c r="A4565" s="6">
        <f t="shared" si="59"/>
        <v>609562</v>
      </c>
      <c r="B4565" s="6">
        <v>15</v>
      </c>
      <c r="C4565" s="112">
        <v>2</v>
      </c>
      <c r="D4565" s="6">
        <v>18</v>
      </c>
      <c r="E4565" s="6" t="s">
        <v>9833</v>
      </c>
      <c r="H4565" s="6">
        <f>IF('Раздел 2.2.2'!P24=SUM('Раздел 2.2.2'!Q24:AC24),0,1)</f>
        <v>0</v>
      </c>
    </row>
    <row r="4566" spans="1:8" x14ac:dyDescent="0.2">
      <c r="A4566" s="6">
        <f t="shared" si="59"/>
        <v>609562</v>
      </c>
      <c r="B4566" s="6">
        <v>15</v>
      </c>
      <c r="C4566" s="112">
        <v>2</v>
      </c>
      <c r="D4566" s="6">
        <v>19</v>
      </c>
      <c r="E4566" s="6" t="s">
        <v>9834</v>
      </c>
      <c r="H4566" s="6">
        <f>IF('Раздел 2.2.2'!P25=SUM('Раздел 2.2.2'!Q25:AC25),0,1)</f>
        <v>0</v>
      </c>
    </row>
    <row r="4567" spans="1:8" x14ac:dyDescent="0.2">
      <c r="A4567" s="6">
        <f t="shared" si="59"/>
        <v>609562</v>
      </c>
      <c r="B4567" s="6">
        <v>15</v>
      </c>
      <c r="C4567" s="112">
        <v>2</v>
      </c>
      <c r="D4567" s="6">
        <v>20</v>
      </c>
      <c r="E4567" s="6" t="s">
        <v>9835</v>
      </c>
      <c r="H4567" s="6">
        <f>IF('Раздел 2.2.2'!P26=SUM('Раздел 2.2.2'!Q26:AC26),0,1)</f>
        <v>0</v>
      </c>
    </row>
    <row r="4568" spans="1:8" x14ac:dyDescent="0.2">
      <c r="A4568" s="6">
        <f t="shared" si="59"/>
        <v>609562</v>
      </c>
      <c r="B4568" s="6">
        <v>15</v>
      </c>
      <c r="C4568" s="112">
        <v>2</v>
      </c>
      <c r="D4568" s="6">
        <v>21</v>
      </c>
      <c r="E4568" s="6" t="s">
        <v>9836</v>
      </c>
      <c r="H4568" s="6">
        <f>IF('Раздел 2.2.2'!P27=SUM('Раздел 2.2.2'!Q27:AC27),0,1)</f>
        <v>0</v>
      </c>
    </row>
    <row r="4569" spans="1:8" x14ac:dyDescent="0.2">
      <c r="A4569" s="6">
        <f t="shared" si="59"/>
        <v>609562</v>
      </c>
      <c r="B4569" s="6">
        <v>15</v>
      </c>
      <c r="C4569" s="112">
        <v>2</v>
      </c>
      <c r="D4569" s="6">
        <v>22</v>
      </c>
      <c r="E4569" s="6" t="s">
        <v>11051</v>
      </c>
      <c r="H4569" s="6">
        <f>IF('Раздел 2.2.2'!P28=SUM('Раздел 2.2.2'!Q28:AC28),0,1)</f>
        <v>0</v>
      </c>
    </row>
    <row r="4570" spans="1:8" x14ac:dyDescent="0.2">
      <c r="A4570" s="6">
        <f t="shared" si="59"/>
        <v>609562</v>
      </c>
      <c r="B4570" s="6">
        <v>15</v>
      </c>
      <c r="C4570" s="112">
        <v>2</v>
      </c>
      <c r="D4570" s="6">
        <v>23</v>
      </c>
      <c r="E4570" s="6" t="s">
        <v>11052</v>
      </c>
      <c r="H4570" s="6">
        <f>IF('Раздел 2.2.2'!P29=SUM('Раздел 2.2.2'!Q29:AC29),0,1)</f>
        <v>0</v>
      </c>
    </row>
    <row r="4571" spans="1:8" x14ac:dyDescent="0.2">
      <c r="A4571" s="6">
        <f t="shared" si="59"/>
        <v>609562</v>
      </c>
      <c r="B4571" s="6">
        <v>15</v>
      </c>
      <c r="C4571" s="112">
        <v>2</v>
      </c>
      <c r="D4571" s="6">
        <v>24</v>
      </c>
      <c r="E4571" s="6" t="s">
        <v>11053</v>
      </c>
      <c r="H4571" s="6">
        <f>IF('Раздел 2.2.2'!P30=SUM('Раздел 2.2.2'!Q30:AC30),0,1)</f>
        <v>0</v>
      </c>
    </row>
    <row r="4572" spans="1:8" x14ac:dyDescent="0.2">
      <c r="A4572" s="6">
        <f t="shared" si="59"/>
        <v>609562</v>
      </c>
      <c r="B4572" s="6">
        <v>15</v>
      </c>
      <c r="C4572" s="112">
        <v>2</v>
      </c>
      <c r="D4572" s="6">
        <v>25</v>
      </c>
      <c r="E4572" s="6" t="s">
        <v>11054</v>
      </c>
      <c r="H4572" s="6">
        <f>IF('Раздел 2.2.2'!P31=SUM('Раздел 2.2.2'!Q31:AC31),0,1)</f>
        <v>0</v>
      </c>
    </row>
    <row r="4573" spans="1:8" x14ac:dyDescent="0.2">
      <c r="A4573" s="6">
        <f t="shared" ref="A4573:A4650" si="60">P_3</f>
        <v>609562</v>
      </c>
      <c r="B4573" s="6">
        <v>15</v>
      </c>
      <c r="C4573" s="112">
        <v>2</v>
      </c>
      <c r="D4573" s="6">
        <v>26</v>
      </c>
      <c r="E4573" s="6" t="s">
        <v>11055</v>
      </c>
      <c r="H4573" s="6">
        <f>IF('Раздел 2.2.2'!P32=SUM('Раздел 2.2.2'!Q32:AC32),0,1)</f>
        <v>0</v>
      </c>
    </row>
    <row r="4574" spans="1:8" x14ac:dyDescent="0.2">
      <c r="A4574" s="6">
        <f t="shared" si="60"/>
        <v>609562</v>
      </c>
      <c r="B4574" s="6">
        <v>15</v>
      </c>
      <c r="C4574" s="112">
        <v>2</v>
      </c>
      <c r="D4574" s="6">
        <v>27</v>
      </c>
      <c r="E4574" s="6" t="s">
        <v>11056</v>
      </c>
      <c r="H4574" s="6">
        <f>IF('Раздел 2.2.2'!P33=SUM('Раздел 2.2.2'!Q33:AC33),0,1)</f>
        <v>0</v>
      </c>
    </row>
    <row r="4575" spans="1:8" x14ac:dyDescent="0.2">
      <c r="A4575" s="6">
        <f t="shared" si="60"/>
        <v>609562</v>
      </c>
      <c r="B4575" s="6">
        <v>15</v>
      </c>
      <c r="C4575" s="113">
        <v>2</v>
      </c>
      <c r="D4575" s="109">
        <v>28</v>
      </c>
      <c r="E4575" s="109" t="s">
        <v>11057</v>
      </c>
      <c r="F4575" s="109"/>
      <c r="G4575" s="109"/>
      <c r="H4575" s="109">
        <f>IF('Раздел 2.2.2'!P34=SUM('Раздел 2.2.2'!Q34:AC34),0,1)</f>
        <v>0</v>
      </c>
    </row>
    <row r="4576" spans="1:8" x14ac:dyDescent="0.2">
      <c r="A4576" s="6">
        <f t="shared" si="60"/>
        <v>609562</v>
      </c>
      <c r="B4576" s="6">
        <v>15</v>
      </c>
      <c r="C4576" s="112">
        <v>3</v>
      </c>
      <c r="D4576" s="6">
        <v>29</v>
      </c>
      <c r="E4576" s="6" t="s">
        <v>11058</v>
      </c>
      <c r="H4576" s="6">
        <f>IF('Раздел 2.2.2'!P21&gt;='Раздел 2.2.2'!AD21,0,1)</f>
        <v>0</v>
      </c>
    </row>
    <row r="4577" spans="1:8" x14ac:dyDescent="0.2">
      <c r="A4577" s="6">
        <f t="shared" si="60"/>
        <v>609562</v>
      </c>
      <c r="B4577" s="6">
        <v>15</v>
      </c>
      <c r="C4577" s="112">
        <v>3</v>
      </c>
      <c r="D4577" s="6">
        <v>30</v>
      </c>
      <c r="E4577" s="6" t="s">
        <v>11059</v>
      </c>
      <c r="H4577" s="6">
        <f>IF('Раздел 2.2.2'!P22&gt;='Раздел 2.2.2'!AD22,0,1)</f>
        <v>0</v>
      </c>
    </row>
    <row r="4578" spans="1:8" x14ac:dyDescent="0.2">
      <c r="A4578" s="6">
        <f t="shared" si="60"/>
        <v>609562</v>
      </c>
      <c r="B4578" s="6">
        <v>15</v>
      </c>
      <c r="C4578" s="112">
        <v>3</v>
      </c>
      <c r="D4578" s="6">
        <v>31</v>
      </c>
      <c r="E4578" s="6" t="s">
        <v>11060</v>
      </c>
      <c r="H4578" s="6">
        <f>IF('Раздел 2.2.2'!P23&gt;='Раздел 2.2.2'!AD23,0,1)</f>
        <v>0</v>
      </c>
    </row>
    <row r="4579" spans="1:8" x14ac:dyDescent="0.2">
      <c r="A4579" s="6">
        <f t="shared" si="60"/>
        <v>609562</v>
      </c>
      <c r="B4579" s="6">
        <v>15</v>
      </c>
      <c r="C4579" s="112">
        <v>3</v>
      </c>
      <c r="D4579" s="6">
        <v>32</v>
      </c>
      <c r="E4579" s="6" t="s">
        <v>11061</v>
      </c>
      <c r="H4579" s="6">
        <f>IF('Раздел 2.2.2'!P24&gt;='Раздел 2.2.2'!AD24,0,1)</f>
        <v>0</v>
      </c>
    </row>
    <row r="4580" spans="1:8" x14ac:dyDescent="0.2">
      <c r="A4580" s="6">
        <f t="shared" si="60"/>
        <v>609562</v>
      </c>
      <c r="B4580" s="6">
        <v>15</v>
      </c>
      <c r="C4580" s="112">
        <v>3</v>
      </c>
      <c r="D4580" s="6">
        <v>33</v>
      </c>
      <c r="E4580" s="6" t="s">
        <v>11062</v>
      </c>
      <c r="H4580" s="6">
        <f>IF('Раздел 2.2.2'!P25&gt;='Раздел 2.2.2'!AD25,0,1)</f>
        <v>0</v>
      </c>
    </row>
    <row r="4581" spans="1:8" x14ac:dyDescent="0.2">
      <c r="A4581" s="6">
        <f t="shared" si="60"/>
        <v>609562</v>
      </c>
      <c r="B4581" s="6">
        <v>15</v>
      </c>
      <c r="C4581" s="112">
        <v>3</v>
      </c>
      <c r="D4581" s="6">
        <v>34</v>
      </c>
      <c r="E4581" s="6" t="s">
        <v>11063</v>
      </c>
      <c r="H4581" s="6">
        <f>IF('Раздел 2.2.2'!P26&gt;='Раздел 2.2.2'!AD26,0,1)</f>
        <v>0</v>
      </c>
    </row>
    <row r="4582" spans="1:8" x14ac:dyDescent="0.2">
      <c r="A4582" s="6">
        <f t="shared" si="60"/>
        <v>609562</v>
      </c>
      <c r="B4582" s="6">
        <v>15</v>
      </c>
      <c r="C4582" s="112">
        <v>3</v>
      </c>
      <c r="D4582" s="6">
        <v>35</v>
      </c>
      <c r="E4582" s="6" t="s">
        <v>9206</v>
      </c>
      <c r="H4582" s="6">
        <f>IF('Раздел 2.2.2'!P27&gt;='Раздел 2.2.2'!AD27,0,1)</f>
        <v>0</v>
      </c>
    </row>
    <row r="4583" spans="1:8" x14ac:dyDescent="0.2">
      <c r="A4583" s="6">
        <f t="shared" si="60"/>
        <v>609562</v>
      </c>
      <c r="B4583" s="6">
        <v>15</v>
      </c>
      <c r="C4583" s="112">
        <v>3</v>
      </c>
      <c r="D4583" s="6">
        <v>36</v>
      </c>
      <c r="E4583" s="6" t="s">
        <v>9207</v>
      </c>
      <c r="H4583" s="6">
        <f>IF('Раздел 2.2.2'!P28&gt;='Раздел 2.2.2'!AD28,0,1)</f>
        <v>0</v>
      </c>
    </row>
    <row r="4584" spans="1:8" x14ac:dyDescent="0.2">
      <c r="A4584" s="6">
        <f t="shared" si="60"/>
        <v>609562</v>
      </c>
      <c r="B4584" s="6">
        <v>15</v>
      </c>
      <c r="C4584" s="112">
        <v>3</v>
      </c>
      <c r="D4584" s="6">
        <v>37</v>
      </c>
      <c r="E4584" s="6" t="s">
        <v>9208</v>
      </c>
      <c r="H4584" s="6">
        <f>IF('Раздел 2.2.2'!P29&gt;='Раздел 2.2.2'!AD29,0,1)</f>
        <v>0</v>
      </c>
    </row>
    <row r="4585" spans="1:8" x14ac:dyDescent="0.2">
      <c r="A4585" s="6">
        <f t="shared" si="60"/>
        <v>609562</v>
      </c>
      <c r="B4585" s="6">
        <v>15</v>
      </c>
      <c r="C4585" s="112">
        <v>3</v>
      </c>
      <c r="D4585" s="6">
        <v>38</v>
      </c>
      <c r="E4585" s="6" t="s">
        <v>9209</v>
      </c>
      <c r="H4585" s="6">
        <f>IF('Раздел 2.2.2'!P30&gt;='Раздел 2.2.2'!AD30,0,1)</f>
        <v>0</v>
      </c>
    </row>
    <row r="4586" spans="1:8" x14ac:dyDescent="0.2">
      <c r="A4586" s="6">
        <f t="shared" si="60"/>
        <v>609562</v>
      </c>
      <c r="B4586" s="6">
        <v>15</v>
      </c>
      <c r="C4586" s="112">
        <v>3</v>
      </c>
      <c r="D4586" s="6">
        <v>39</v>
      </c>
      <c r="E4586" s="6" t="s">
        <v>9210</v>
      </c>
      <c r="H4586" s="6">
        <f>IF('Раздел 2.2.2'!P31&gt;='Раздел 2.2.2'!AD31,0,1)</f>
        <v>0</v>
      </c>
    </row>
    <row r="4587" spans="1:8" x14ac:dyDescent="0.2">
      <c r="A4587" s="6">
        <f t="shared" si="60"/>
        <v>609562</v>
      </c>
      <c r="B4587" s="6">
        <v>15</v>
      </c>
      <c r="C4587" s="112">
        <v>3</v>
      </c>
      <c r="D4587" s="6">
        <v>40</v>
      </c>
      <c r="E4587" s="6" t="s">
        <v>6011</v>
      </c>
      <c r="H4587" s="6">
        <f>IF('Раздел 2.2.2'!P32&gt;='Раздел 2.2.2'!AD32,0,1)</f>
        <v>0</v>
      </c>
    </row>
    <row r="4588" spans="1:8" x14ac:dyDescent="0.2">
      <c r="A4588" s="6">
        <f t="shared" si="60"/>
        <v>609562</v>
      </c>
      <c r="B4588" s="6">
        <v>15</v>
      </c>
      <c r="C4588" s="112">
        <v>3</v>
      </c>
      <c r="D4588" s="6">
        <v>41</v>
      </c>
      <c r="E4588" s="6" t="s">
        <v>6012</v>
      </c>
      <c r="H4588" s="6">
        <f>IF('Раздел 2.2.2'!P33&gt;='Раздел 2.2.2'!AD33,0,1)</f>
        <v>0</v>
      </c>
    </row>
    <row r="4589" spans="1:8" x14ac:dyDescent="0.2">
      <c r="A4589" s="6">
        <f t="shared" si="60"/>
        <v>609562</v>
      </c>
      <c r="B4589" s="6">
        <v>15</v>
      </c>
      <c r="C4589" s="113">
        <v>3</v>
      </c>
      <c r="D4589" s="109">
        <v>42</v>
      </c>
      <c r="E4589" s="109" t="s">
        <v>6013</v>
      </c>
      <c r="F4589" s="109"/>
      <c r="G4589" s="109"/>
      <c r="H4589" s="109">
        <f>IF('Раздел 2.2.2'!P34&gt;='Раздел 2.2.2'!AD34,0,1)</f>
        <v>0</v>
      </c>
    </row>
    <row r="4590" spans="1:8" x14ac:dyDescent="0.2">
      <c r="A4590" s="6">
        <f t="shared" si="60"/>
        <v>609562</v>
      </c>
      <c r="B4590" s="6">
        <v>15</v>
      </c>
      <c r="C4590" s="112">
        <v>4</v>
      </c>
      <c r="D4590" s="6">
        <v>43</v>
      </c>
      <c r="E4590" s="6" t="s">
        <v>6014</v>
      </c>
      <c r="H4590" s="6">
        <f>IF('Раздел 2.2.2'!P21&gt;='Раздел 2.2.2'!AE21,0,1)</f>
        <v>0</v>
      </c>
    </row>
    <row r="4591" spans="1:8" x14ac:dyDescent="0.2">
      <c r="A4591" s="6">
        <f t="shared" si="60"/>
        <v>609562</v>
      </c>
      <c r="B4591" s="6">
        <v>15</v>
      </c>
      <c r="C4591" s="112">
        <v>4</v>
      </c>
      <c r="D4591" s="6">
        <v>44</v>
      </c>
      <c r="E4591" s="6" t="s">
        <v>7624</v>
      </c>
      <c r="H4591" s="6">
        <f>IF('Раздел 2.2.2'!P22&gt;='Раздел 2.2.2'!AE22,0,1)</f>
        <v>0</v>
      </c>
    </row>
    <row r="4592" spans="1:8" x14ac:dyDescent="0.2">
      <c r="A4592" s="6">
        <f t="shared" si="60"/>
        <v>609562</v>
      </c>
      <c r="B4592" s="6">
        <v>15</v>
      </c>
      <c r="C4592" s="112">
        <v>4</v>
      </c>
      <c r="D4592" s="6">
        <v>45</v>
      </c>
      <c r="E4592" s="6" t="s">
        <v>7625</v>
      </c>
      <c r="H4592" s="6">
        <f>IF('Раздел 2.2.2'!P23&gt;='Раздел 2.2.2'!AE23,0,1)</f>
        <v>0</v>
      </c>
    </row>
    <row r="4593" spans="1:8" x14ac:dyDescent="0.2">
      <c r="A4593" s="6">
        <f t="shared" si="60"/>
        <v>609562</v>
      </c>
      <c r="B4593" s="6">
        <v>15</v>
      </c>
      <c r="C4593" s="112">
        <v>4</v>
      </c>
      <c r="D4593" s="6">
        <v>46</v>
      </c>
      <c r="E4593" s="6" t="s">
        <v>7626</v>
      </c>
      <c r="H4593" s="6">
        <f>IF('Раздел 2.2.2'!P24&gt;='Раздел 2.2.2'!AE24,0,1)</f>
        <v>0</v>
      </c>
    </row>
    <row r="4594" spans="1:8" x14ac:dyDescent="0.2">
      <c r="A4594" s="6">
        <f t="shared" si="60"/>
        <v>609562</v>
      </c>
      <c r="B4594" s="6">
        <v>15</v>
      </c>
      <c r="C4594" s="112">
        <v>4</v>
      </c>
      <c r="D4594" s="6">
        <v>47</v>
      </c>
      <c r="E4594" s="6" t="s">
        <v>7627</v>
      </c>
      <c r="H4594" s="6">
        <f>IF('Раздел 2.2.2'!P25&gt;='Раздел 2.2.2'!AE25,0,1)</f>
        <v>0</v>
      </c>
    </row>
    <row r="4595" spans="1:8" x14ac:dyDescent="0.2">
      <c r="A4595" s="6">
        <f t="shared" si="60"/>
        <v>609562</v>
      </c>
      <c r="B4595" s="6">
        <v>15</v>
      </c>
      <c r="C4595" s="112">
        <v>4</v>
      </c>
      <c r="D4595" s="6">
        <v>48</v>
      </c>
      <c r="E4595" s="6" t="s">
        <v>7628</v>
      </c>
      <c r="H4595" s="6">
        <f>IF('Раздел 2.2.2'!P26&gt;='Раздел 2.2.2'!AE26,0,1)</f>
        <v>0</v>
      </c>
    </row>
    <row r="4596" spans="1:8" x14ac:dyDescent="0.2">
      <c r="A4596" s="6">
        <f t="shared" si="60"/>
        <v>609562</v>
      </c>
      <c r="B4596" s="6">
        <v>15</v>
      </c>
      <c r="C4596" s="112">
        <v>4</v>
      </c>
      <c r="D4596" s="6">
        <v>49</v>
      </c>
      <c r="E4596" s="6" t="s">
        <v>7629</v>
      </c>
      <c r="H4596" s="6">
        <f>IF('Раздел 2.2.2'!P27&gt;='Раздел 2.2.2'!AE27,0,1)</f>
        <v>0</v>
      </c>
    </row>
    <row r="4597" spans="1:8" x14ac:dyDescent="0.2">
      <c r="A4597" s="6">
        <f t="shared" si="60"/>
        <v>609562</v>
      </c>
      <c r="B4597" s="6">
        <v>15</v>
      </c>
      <c r="C4597" s="112">
        <v>4</v>
      </c>
      <c r="D4597" s="6">
        <v>50</v>
      </c>
      <c r="E4597" s="6" t="s">
        <v>7630</v>
      </c>
      <c r="H4597" s="6">
        <f>IF('Раздел 2.2.2'!P28&gt;='Раздел 2.2.2'!AE28,0,1)</f>
        <v>0</v>
      </c>
    </row>
    <row r="4598" spans="1:8" x14ac:dyDescent="0.2">
      <c r="A4598" s="6">
        <f t="shared" si="60"/>
        <v>609562</v>
      </c>
      <c r="B4598" s="6">
        <v>15</v>
      </c>
      <c r="C4598" s="112">
        <v>4</v>
      </c>
      <c r="D4598" s="6">
        <v>51</v>
      </c>
      <c r="E4598" s="6" t="s">
        <v>7631</v>
      </c>
      <c r="H4598" s="6">
        <f>IF('Раздел 2.2.2'!P29&gt;='Раздел 2.2.2'!AE29,0,1)</f>
        <v>0</v>
      </c>
    </row>
    <row r="4599" spans="1:8" x14ac:dyDescent="0.2">
      <c r="A4599" s="6">
        <f t="shared" si="60"/>
        <v>609562</v>
      </c>
      <c r="B4599" s="6">
        <v>15</v>
      </c>
      <c r="C4599" s="112">
        <v>4</v>
      </c>
      <c r="D4599" s="6">
        <v>52</v>
      </c>
      <c r="E4599" s="6" t="s">
        <v>6799</v>
      </c>
      <c r="H4599" s="6">
        <f>IF('Раздел 2.2.2'!P30&gt;='Раздел 2.2.2'!AE30,0,1)</f>
        <v>0</v>
      </c>
    </row>
    <row r="4600" spans="1:8" x14ac:dyDescent="0.2">
      <c r="A4600" s="6">
        <f t="shared" si="60"/>
        <v>609562</v>
      </c>
      <c r="B4600" s="6">
        <v>15</v>
      </c>
      <c r="C4600" s="112">
        <v>4</v>
      </c>
      <c r="D4600" s="6">
        <v>53</v>
      </c>
      <c r="E4600" s="6" t="s">
        <v>6800</v>
      </c>
      <c r="H4600" s="6">
        <f>IF('Раздел 2.2.2'!P31&gt;='Раздел 2.2.2'!AE31,0,1)</f>
        <v>0</v>
      </c>
    </row>
    <row r="4601" spans="1:8" x14ac:dyDescent="0.2">
      <c r="A4601" s="6">
        <f t="shared" si="60"/>
        <v>609562</v>
      </c>
      <c r="B4601" s="6">
        <v>15</v>
      </c>
      <c r="C4601" s="112">
        <v>4</v>
      </c>
      <c r="D4601" s="6">
        <v>54</v>
      </c>
      <c r="E4601" s="6" t="s">
        <v>6801</v>
      </c>
      <c r="H4601" s="6">
        <f>IF('Раздел 2.2.2'!P32&gt;='Раздел 2.2.2'!AE32,0,1)</f>
        <v>0</v>
      </c>
    </row>
    <row r="4602" spans="1:8" x14ac:dyDescent="0.2">
      <c r="A4602" s="6">
        <f t="shared" si="60"/>
        <v>609562</v>
      </c>
      <c r="B4602" s="6">
        <v>15</v>
      </c>
      <c r="C4602" s="112">
        <v>4</v>
      </c>
      <c r="D4602" s="6">
        <v>55</v>
      </c>
      <c r="E4602" s="6" t="s">
        <v>6802</v>
      </c>
      <c r="H4602" s="6">
        <f>IF('Раздел 2.2.2'!P33&gt;='Раздел 2.2.2'!AE33,0,1)</f>
        <v>0</v>
      </c>
    </row>
    <row r="4603" spans="1:8" x14ac:dyDescent="0.2">
      <c r="A4603" s="6">
        <f t="shared" si="60"/>
        <v>609562</v>
      </c>
      <c r="B4603" s="6">
        <v>15</v>
      </c>
      <c r="C4603" s="113">
        <v>4</v>
      </c>
      <c r="D4603" s="109">
        <v>56</v>
      </c>
      <c r="E4603" s="109" t="s">
        <v>8482</v>
      </c>
      <c r="F4603" s="109"/>
      <c r="G4603" s="109"/>
      <c r="H4603" s="109">
        <f>IF('Раздел 2.2.2'!P34&gt;='Раздел 2.2.2'!AE34,0,1)</f>
        <v>0</v>
      </c>
    </row>
    <row r="4604" spans="1:8" x14ac:dyDescent="0.2">
      <c r="A4604" s="122">
        <f t="shared" si="60"/>
        <v>609562</v>
      </c>
      <c r="B4604" s="122">
        <v>15</v>
      </c>
      <c r="C4604" s="123">
        <v>5</v>
      </c>
      <c r="D4604" s="122">
        <v>57</v>
      </c>
      <c r="E4604" s="122" t="s">
        <v>2898</v>
      </c>
      <c r="F4604" s="123"/>
      <c r="G4604" s="123"/>
      <c r="H4604" s="123">
        <f>IF('Раздел 2.2.2'!P21&gt;=SUM('Раздел 2.2.2'!AD21:AE21),0,1)</f>
        <v>0</v>
      </c>
    </row>
    <row r="4605" spans="1:8" x14ac:dyDescent="0.2">
      <c r="A4605" s="122">
        <f t="shared" si="60"/>
        <v>609562</v>
      </c>
      <c r="B4605" s="122">
        <v>15</v>
      </c>
      <c r="C4605" s="123">
        <v>5</v>
      </c>
      <c r="D4605" s="122">
        <v>58</v>
      </c>
      <c r="E4605" s="122" t="s">
        <v>2899</v>
      </c>
      <c r="F4605" s="123"/>
      <c r="G4605" s="123"/>
      <c r="H4605" s="123">
        <f>IF('Раздел 2.2.2'!P22&gt;=SUM('Раздел 2.2.2'!AD22:AE22),0,1)</f>
        <v>0</v>
      </c>
    </row>
    <row r="4606" spans="1:8" x14ac:dyDescent="0.2">
      <c r="A4606" s="122">
        <f t="shared" si="60"/>
        <v>609562</v>
      </c>
      <c r="B4606" s="122">
        <v>15</v>
      </c>
      <c r="C4606" s="123">
        <v>5</v>
      </c>
      <c r="D4606" s="122">
        <v>59</v>
      </c>
      <c r="E4606" s="122" t="s">
        <v>2900</v>
      </c>
      <c r="F4606" s="123"/>
      <c r="G4606" s="123"/>
      <c r="H4606" s="123">
        <f>IF('Раздел 2.2.2'!P23&gt;=SUM('Раздел 2.2.2'!AD23:AE23),0,1)</f>
        <v>0</v>
      </c>
    </row>
    <row r="4607" spans="1:8" x14ac:dyDescent="0.2">
      <c r="A4607" s="122">
        <f t="shared" si="60"/>
        <v>609562</v>
      </c>
      <c r="B4607" s="122">
        <v>15</v>
      </c>
      <c r="C4607" s="123">
        <v>5</v>
      </c>
      <c r="D4607" s="122">
        <v>60</v>
      </c>
      <c r="E4607" s="122" t="s">
        <v>4510</v>
      </c>
      <c r="F4607" s="123"/>
      <c r="G4607" s="123"/>
      <c r="H4607" s="123">
        <f>IF('Раздел 2.2.2'!P24&gt;=SUM('Раздел 2.2.2'!AD24:AE24),0,1)</f>
        <v>0</v>
      </c>
    </row>
    <row r="4608" spans="1:8" x14ac:dyDescent="0.2">
      <c r="A4608" s="122">
        <f t="shared" si="60"/>
        <v>609562</v>
      </c>
      <c r="B4608" s="122">
        <v>15</v>
      </c>
      <c r="C4608" s="123">
        <v>5</v>
      </c>
      <c r="D4608" s="122">
        <v>61</v>
      </c>
      <c r="E4608" s="122" t="s">
        <v>2137</v>
      </c>
      <c r="F4608" s="123"/>
      <c r="G4608" s="123"/>
      <c r="H4608" s="123">
        <f>IF('Раздел 2.2.2'!P25&gt;=SUM('Раздел 2.2.2'!AD25:AE25),0,1)</f>
        <v>0</v>
      </c>
    </row>
    <row r="4609" spans="1:8" x14ac:dyDescent="0.2">
      <c r="A4609" s="122">
        <f t="shared" si="60"/>
        <v>609562</v>
      </c>
      <c r="B4609" s="122">
        <v>15</v>
      </c>
      <c r="C4609" s="123">
        <v>5</v>
      </c>
      <c r="D4609" s="122">
        <v>62</v>
      </c>
      <c r="E4609" s="122" t="s">
        <v>2138</v>
      </c>
      <c r="F4609" s="123"/>
      <c r="G4609" s="123"/>
      <c r="H4609" s="123">
        <f>IF('Раздел 2.2.2'!P26&gt;=SUM('Раздел 2.2.2'!AD26:AE26),0,1)</f>
        <v>0</v>
      </c>
    </row>
    <row r="4610" spans="1:8" x14ac:dyDescent="0.2">
      <c r="A4610" s="122">
        <f t="shared" si="60"/>
        <v>609562</v>
      </c>
      <c r="B4610" s="122">
        <v>15</v>
      </c>
      <c r="C4610" s="123">
        <v>5</v>
      </c>
      <c r="D4610" s="122">
        <v>63</v>
      </c>
      <c r="E4610" s="122" t="s">
        <v>2901</v>
      </c>
      <c r="F4610" s="123"/>
      <c r="G4610" s="123"/>
      <c r="H4610" s="123">
        <f>IF('Раздел 2.2.2'!P27&gt;=SUM('Раздел 2.2.2'!AD27:AE27),0,1)</f>
        <v>0</v>
      </c>
    </row>
    <row r="4611" spans="1:8" x14ac:dyDescent="0.2">
      <c r="A4611" s="122">
        <f t="shared" si="60"/>
        <v>609562</v>
      </c>
      <c r="B4611" s="122">
        <v>15</v>
      </c>
      <c r="C4611" s="123">
        <v>5</v>
      </c>
      <c r="D4611" s="122">
        <v>64</v>
      </c>
      <c r="E4611" s="122" t="s">
        <v>2902</v>
      </c>
      <c r="F4611" s="123"/>
      <c r="G4611" s="123"/>
      <c r="H4611" s="123">
        <f>IF('Раздел 2.2.2'!P28&gt;=SUM('Раздел 2.2.2'!AD28:AE28),0,1)</f>
        <v>0</v>
      </c>
    </row>
    <row r="4612" spans="1:8" x14ac:dyDescent="0.2">
      <c r="A4612" s="122">
        <f t="shared" si="60"/>
        <v>609562</v>
      </c>
      <c r="B4612" s="122">
        <v>15</v>
      </c>
      <c r="C4612" s="123">
        <v>5</v>
      </c>
      <c r="D4612" s="122">
        <v>65</v>
      </c>
      <c r="E4612" s="122" t="s">
        <v>3695</v>
      </c>
      <c r="F4612" s="123"/>
      <c r="G4612" s="123"/>
      <c r="H4612" s="123">
        <f>IF('Раздел 2.2.2'!P29&gt;=SUM('Раздел 2.2.2'!AD29:AE29),0,1)</f>
        <v>0</v>
      </c>
    </row>
    <row r="4613" spans="1:8" x14ac:dyDescent="0.2">
      <c r="A4613" s="122">
        <f t="shared" si="60"/>
        <v>609562</v>
      </c>
      <c r="B4613" s="122">
        <v>15</v>
      </c>
      <c r="C4613" s="123">
        <v>5</v>
      </c>
      <c r="D4613" s="122">
        <v>66</v>
      </c>
      <c r="E4613" s="122" t="s">
        <v>3696</v>
      </c>
      <c r="F4613" s="123"/>
      <c r="G4613" s="123"/>
      <c r="H4613" s="123">
        <f>IF('Раздел 2.2.2'!P30&gt;=SUM('Раздел 2.2.2'!AD30:AE30),0,1)</f>
        <v>0</v>
      </c>
    </row>
    <row r="4614" spans="1:8" x14ac:dyDescent="0.2">
      <c r="A4614" s="122">
        <f t="shared" si="60"/>
        <v>609562</v>
      </c>
      <c r="B4614" s="122">
        <v>15</v>
      </c>
      <c r="C4614" s="123">
        <v>5</v>
      </c>
      <c r="D4614" s="122">
        <v>67</v>
      </c>
      <c r="E4614" s="122" t="s">
        <v>3697</v>
      </c>
      <c r="F4614" s="123"/>
      <c r="G4614" s="123"/>
      <c r="H4614" s="123">
        <f>IF('Раздел 2.2.2'!P31&gt;=SUM('Раздел 2.2.2'!AD31:AE31),0,1)</f>
        <v>0</v>
      </c>
    </row>
    <row r="4615" spans="1:8" x14ac:dyDescent="0.2">
      <c r="A4615" s="122">
        <f t="shared" si="60"/>
        <v>609562</v>
      </c>
      <c r="B4615" s="122">
        <v>15</v>
      </c>
      <c r="C4615" s="123">
        <v>5</v>
      </c>
      <c r="D4615" s="122">
        <v>68</v>
      </c>
      <c r="E4615" s="122" t="s">
        <v>3698</v>
      </c>
      <c r="F4615" s="123"/>
      <c r="G4615" s="123"/>
      <c r="H4615" s="123">
        <f>IF('Раздел 2.2.2'!P32&gt;=SUM('Раздел 2.2.2'!AD32:AE32),0,1)</f>
        <v>0</v>
      </c>
    </row>
    <row r="4616" spans="1:8" x14ac:dyDescent="0.2">
      <c r="A4616" s="122">
        <f t="shared" si="60"/>
        <v>609562</v>
      </c>
      <c r="B4616" s="122">
        <v>15</v>
      </c>
      <c r="C4616" s="123">
        <v>5</v>
      </c>
      <c r="D4616" s="122">
        <v>69</v>
      </c>
      <c r="E4616" s="122" t="s">
        <v>3699</v>
      </c>
      <c r="F4616" s="123"/>
      <c r="G4616" s="123"/>
      <c r="H4616" s="123">
        <f>IF('Раздел 2.2.2'!P33&gt;=SUM('Раздел 2.2.2'!AD33:AE33),0,1)</f>
        <v>0</v>
      </c>
    </row>
    <row r="4617" spans="1:8" x14ac:dyDescent="0.2">
      <c r="A4617" s="122">
        <f t="shared" si="60"/>
        <v>609562</v>
      </c>
      <c r="B4617" s="124">
        <v>15</v>
      </c>
      <c r="C4617" s="124">
        <v>5</v>
      </c>
      <c r="D4617" s="124">
        <v>70</v>
      </c>
      <c r="E4617" s="124" t="s">
        <v>3700</v>
      </c>
      <c r="F4617" s="124"/>
      <c r="G4617" s="124"/>
      <c r="H4617" s="124">
        <f>IF('Раздел 2.2.2'!P34&gt;=SUM('Раздел 2.2.2'!AD34:AE34),0,1)</f>
        <v>0</v>
      </c>
    </row>
    <row r="4618" spans="1:8" x14ac:dyDescent="0.2">
      <c r="A4618" s="107">
        <f t="shared" si="60"/>
        <v>609562</v>
      </c>
      <c r="B4618" s="107">
        <v>16</v>
      </c>
      <c r="C4618" s="107">
        <v>0</v>
      </c>
      <c r="D4618" s="107">
        <v>0</v>
      </c>
      <c r="E4618" s="107" t="str">
        <f>CONCATENATE("Количество ошибок в разделе 2.2.3: ",H4618)</f>
        <v>Количество ошибок в разделе 2.2.3: 0</v>
      </c>
      <c r="F4618" s="107"/>
      <c r="G4618" s="107"/>
      <c r="H4618" s="107">
        <f>SUM(H4619:H4688)</f>
        <v>0</v>
      </c>
    </row>
    <row r="4619" spans="1:8" x14ac:dyDescent="0.2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8483</v>
      </c>
      <c r="H4619" s="6">
        <f>IF('Раздел 2.2.3'!P22&gt;=SUM('Раздел 2.2.3'!P23:P34),0,1)</f>
        <v>0</v>
      </c>
    </row>
    <row r="4620" spans="1:8" x14ac:dyDescent="0.2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2108</v>
      </c>
      <c r="H4620" s="6">
        <f>IF('Раздел 2.2.3'!Q22&gt;=SUM('Раздел 2.2.3'!Q23:Q34),0,1)</f>
        <v>0</v>
      </c>
    </row>
    <row r="4621" spans="1:8" x14ac:dyDescent="0.2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2109</v>
      </c>
      <c r="H4621" s="6">
        <f>IF('Раздел 2.2.3'!R22&gt;=SUM('Раздел 2.2.3'!R23:R34),0,1)</f>
        <v>0</v>
      </c>
    </row>
    <row r="4622" spans="1:8" x14ac:dyDescent="0.2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2110</v>
      </c>
      <c r="H4622" s="6">
        <f>IF('Раздел 2.2.3'!S22&gt;=SUM('Раздел 2.2.3'!S23:S34),0,1)</f>
        <v>0</v>
      </c>
    </row>
    <row r="4623" spans="1:8" x14ac:dyDescent="0.2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2111</v>
      </c>
      <c r="H4623" s="6">
        <f>IF('Раздел 2.2.3'!T22&gt;=SUM('Раздел 2.2.3'!T23:T34),0,1)</f>
        <v>0</v>
      </c>
    </row>
    <row r="4624" spans="1:8" x14ac:dyDescent="0.2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2112</v>
      </c>
      <c r="H4624" s="6">
        <f>IF('Раздел 2.2.3'!U22&gt;=SUM('Раздел 2.2.3'!U23:U34),0,1)</f>
        <v>0</v>
      </c>
    </row>
    <row r="4625" spans="1:8" x14ac:dyDescent="0.2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2113</v>
      </c>
      <c r="H4625" s="6">
        <f>IF('Раздел 2.2.3'!V22&gt;=SUM('Раздел 2.2.3'!V23:V34),0,1)</f>
        <v>0</v>
      </c>
    </row>
    <row r="4626" spans="1:8" x14ac:dyDescent="0.2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2114</v>
      </c>
      <c r="H4626" s="6">
        <f>IF('Раздел 2.2.3'!W22&gt;=SUM('Раздел 2.2.3'!W23:W34),0,1)</f>
        <v>0</v>
      </c>
    </row>
    <row r="4627" spans="1:8" x14ac:dyDescent="0.2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2115</v>
      </c>
      <c r="H4627" s="6">
        <f>IF('Раздел 2.2.3'!X22&gt;=SUM('Раздел 2.2.3'!X23:X34),0,1)</f>
        <v>0</v>
      </c>
    </row>
    <row r="4628" spans="1:8" x14ac:dyDescent="0.2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2116</v>
      </c>
      <c r="H4628" s="6">
        <f>IF('Раздел 2.2.3'!Y22&gt;=SUM('Раздел 2.2.3'!Y23:Y34),0,1)</f>
        <v>0</v>
      </c>
    </row>
    <row r="4629" spans="1:8" x14ac:dyDescent="0.2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2117</v>
      </c>
      <c r="H4629" s="6">
        <f>IF('Раздел 2.2.3'!Z22&gt;=SUM('Раздел 2.2.3'!Z23:Z34),0,1)</f>
        <v>0</v>
      </c>
    </row>
    <row r="4630" spans="1:8" x14ac:dyDescent="0.2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1354</v>
      </c>
      <c r="H4630" s="6">
        <f>IF('Раздел 2.2.3'!AA22&gt;=SUM('Раздел 2.2.3'!AA23:AA34),0,1)</f>
        <v>0</v>
      </c>
    </row>
    <row r="4631" spans="1:8" x14ac:dyDescent="0.2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1355</v>
      </c>
      <c r="H4631" s="6">
        <f>IF('Раздел 2.2.3'!AB22&gt;=SUM('Раздел 2.2.3'!AB23:AB34),0,1)</f>
        <v>0</v>
      </c>
    </row>
    <row r="4632" spans="1:8" x14ac:dyDescent="0.2">
      <c r="A4632" s="6">
        <f t="shared" si="60"/>
        <v>609562</v>
      </c>
      <c r="B4632" s="6">
        <v>16</v>
      </c>
      <c r="C4632" s="109">
        <v>1</v>
      </c>
      <c r="D4632" s="109">
        <v>14</v>
      </c>
      <c r="E4632" s="109" t="s">
        <v>1356</v>
      </c>
      <c r="F4632" s="109"/>
      <c r="G4632" s="109"/>
      <c r="H4632" s="109">
        <f>IF('Раздел 2.2.3'!AC22&gt;=SUM('Раздел 2.2.3'!AC23:AC34),0,1)</f>
        <v>0</v>
      </c>
    </row>
    <row r="4633" spans="1:8" x14ac:dyDescent="0.2">
      <c r="A4633" s="6">
        <f t="shared" si="60"/>
        <v>609562</v>
      </c>
      <c r="B4633" s="6">
        <v>16</v>
      </c>
      <c r="C4633" s="112">
        <v>2</v>
      </c>
      <c r="D4633" s="6">
        <v>15</v>
      </c>
      <c r="E4633" s="6" t="s">
        <v>8484</v>
      </c>
      <c r="H4633" s="6">
        <f>IF('Раздел 2.2.3'!P21=SUM('Раздел 2.2.3'!Q21:AC21),0,1)</f>
        <v>0</v>
      </c>
    </row>
    <row r="4634" spans="1:8" x14ac:dyDescent="0.2">
      <c r="A4634" s="6">
        <f t="shared" si="60"/>
        <v>609562</v>
      </c>
      <c r="B4634" s="6">
        <v>16</v>
      </c>
      <c r="C4634" s="112">
        <v>2</v>
      </c>
      <c r="D4634" s="6">
        <v>16</v>
      </c>
      <c r="E4634" s="6" t="s">
        <v>8402</v>
      </c>
      <c r="H4634" s="6">
        <f>IF('Раздел 2.2.3'!P22=SUM('Раздел 2.2.3'!Q22:AC22),0,1)</f>
        <v>0</v>
      </c>
    </row>
    <row r="4635" spans="1:8" x14ac:dyDescent="0.2">
      <c r="A4635" s="6">
        <f t="shared" si="60"/>
        <v>609562</v>
      </c>
      <c r="B4635" s="6">
        <v>16</v>
      </c>
      <c r="C4635" s="112">
        <v>2</v>
      </c>
      <c r="D4635" s="6">
        <v>17</v>
      </c>
      <c r="E4635" s="6" t="s">
        <v>7575</v>
      </c>
      <c r="H4635" s="6">
        <f>IF('Раздел 2.2.3'!P23=SUM('Раздел 2.2.3'!Q23:AC23),0,1)</f>
        <v>0</v>
      </c>
    </row>
    <row r="4636" spans="1:8" x14ac:dyDescent="0.2">
      <c r="A4636" s="6">
        <f t="shared" si="60"/>
        <v>609562</v>
      </c>
      <c r="B4636" s="6">
        <v>16</v>
      </c>
      <c r="C4636" s="112">
        <v>2</v>
      </c>
      <c r="D4636" s="6">
        <v>18</v>
      </c>
      <c r="E4636" s="6" t="s">
        <v>8404</v>
      </c>
      <c r="H4636" s="6">
        <f>IF('Раздел 2.2.3'!P24=SUM('Раздел 2.2.3'!Q24:AC24),0,1)</f>
        <v>0</v>
      </c>
    </row>
    <row r="4637" spans="1:8" x14ac:dyDescent="0.2">
      <c r="A4637" s="6">
        <f t="shared" si="60"/>
        <v>609562</v>
      </c>
      <c r="B4637" s="6">
        <v>16</v>
      </c>
      <c r="C4637" s="112">
        <v>2</v>
      </c>
      <c r="D4637" s="6">
        <v>19</v>
      </c>
      <c r="E4637" s="6" t="s">
        <v>8405</v>
      </c>
      <c r="H4637" s="6">
        <f>IF('Раздел 2.2.3'!P25=SUM('Раздел 2.2.3'!Q25:AC25),0,1)</f>
        <v>0</v>
      </c>
    </row>
    <row r="4638" spans="1:8" x14ac:dyDescent="0.2">
      <c r="A4638" s="6">
        <f t="shared" si="60"/>
        <v>609562</v>
      </c>
      <c r="B4638" s="6">
        <v>16</v>
      </c>
      <c r="C4638" s="112">
        <v>2</v>
      </c>
      <c r="D4638" s="6">
        <v>20</v>
      </c>
      <c r="E4638" s="6" t="s">
        <v>8988</v>
      </c>
      <c r="H4638" s="6">
        <f>IF('Раздел 2.2.3'!P26=SUM('Раздел 2.2.3'!Q26:AC26),0,1)</f>
        <v>0</v>
      </c>
    </row>
    <row r="4639" spans="1:8" x14ac:dyDescent="0.2">
      <c r="A4639" s="6">
        <f t="shared" si="60"/>
        <v>609562</v>
      </c>
      <c r="B4639" s="6">
        <v>16</v>
      </c>
      <c r="C4639" s="112">
        <v>2</v>
      </c>
      <c r="D4639" s="6">
        <v>21</v>
      </c>
      <c r="E4639" s="6" t="s">
        <v>8989</v>
      </c>
      <c r="H4639" s="6">
        <f>IF('Раздел 2.2.3'!P27=SUM('Раздел 2.2.3'!Q27:AC27),0,1)</f>
        <v>0</v>
      </c>
    </row>
    <row r="4640" spans="1:8" x14ac:dyDescent="0.2">
      <c r="A4640" s="6">
        <f t="shared" si="60"/>
        <v>609562</v>
      </c>
      <c r="B4640" s="6">
        <v>16</v>
      </c>
      <c r="C4640" s="112">
        <v>2</v>
      </c>
      <c r="D4640" s="6">
        <v>22</v>
      </c>
      <c r="E4640" s="6" t="s">
        <v>8154</v>
      </c>
      <c r="H4640" s="6">
        <f>IF('Раздел 2.2.3'!P28=SUM('Раздел 2.2.3'!Q28:AC28),0,1)</f>
        <v>0</v>
      </c>
    </row>
    <row r="4641" spans="1:8" x14ac:dyDescent="0.2">
      <c r="A4641" s="6">
        <f t="shared" si="60"/>
        <v>609562</v>
      </c>
      <c r="B4641" s="6">
        <v>16</v>
      </c>
      <c r="C4641" s="112">
        <v>2</v>
      </c>
      <c r="D4641" s="6">
        <v>23</v>
      </c>
      <c r="E4641" s="6" t="s">
        <v>8155</v>
      </c>
      <c r="H4641" s="6">
        <f>IF('Раздел 2.2.3'!P29=SUM('Раздел 2.2.3'!Q29:AC29),0,1)</f>
        <v>0</v>
      </c>
    </row>
    <row r="4642" spans="1:8" x14ac:dyDescent="0.2">
      <c r="A4642" s="6">
        <f t="shared" si="60"/>
        <v>609562</v>
      </c>
      <c r="B4642" s="6">
        <v>16</v>
      </c>
      <c r="C4642" s="112">
        <v>2</v>
      </c>
      <c r="D4642" s="6">
        <v>24</v>
      </c>
      <c r="E4642" s="6" t="s">
        <v>8157</v>
      </c>
      <c r="H4642" s="6">
        <f>IF('Раздел 2.2.3'!P30=SUM('Раздел 2.2.3'!Q30:AC30),0,1)</f>
        <v>0</v>
      </c>
    </row>
    <row r="4643" spans="1:8" x14ac:dyDescent="0.2">
      <c r="A4643" s="6">
        <f t="shared" si="60"/>
        <v>609562</v>
      </c>
      <c r="B4643" s="6">
        <v>16</v>
      </c>
      <c r="C4643" s="112">
        <v>2</v>
      </c>
      <c r="D4643" s="6">
        <v>25</v>
      </c>
      <c r="E4643" s="6" t="s">
        <v>8158</v>
      </c>
      <c r="H4643" s="6">
        <f>IF('Раздел 2.2.3'!P31=SUM('Раздел 2.2.3'!Q31:AC31),0,1)</f>
        <v>0</v>
      </c>
    </row>
    <row r="4644" spans="1:8" x14ac:dyDescent="0.2">
      <c r="A4644" s="6">
        <f t="shared" si="60"/>
        <v>609562</v>
      </c>
      <c r="B4644" s="6">
        <v>16</v>
      </c>
      <c r="C4644" s="112">
        <v>2</v>
      </c>
      <c r="D4644" s="6">
        <v>26</v>
      </c>
      <c r="E4644" s="6" t="s">
        <v>8159</v>
      </c>
      <c r="H4644" s="6">
        <f>IF('Раздел 2.2.3'!P32=SUM('Раздел 2.2.3'!Q32:AC32),0,1)</f>
        <v>0</v>
      </c>
    </row>
    <row r="4645" spans="1:8" x14ac:dyDescent="0.2">
      <c r="A4645" s="6">
        <f t="shared" si="60"/>
        <v>609562</v>
      </c>
      <c r="B4645" s="6">
        <v>16</v>
      </c>
      <c r="C4645" s="112">
        <v>2</v>
      </c>
      <c r="D4645" s="6">
        <v>27</v>
      </c>
      <c r="E4645" s="6" t="s">
        <v>8160</v>
      </c>
      <c r="H4645" s="6">
        <f>IF('Раздел 2.2.3'!P33=SUM('Раздел 2.2.3'!Q33:AC33),0,1)</f>
        <v>0</v>
      </c>
    </row>
    <row r="4646" spans="1:8" x14ac:dyDescent="0.2">
      <c r="A4646" s="6">
        <f t="shared" si="60"/>
        <v>609562</v>
      </c>
      <c r="B4646" s="6">
        <v>16</v>
      </c>
      <c r="C4646" s="113">
        <v>2</v>
      </c>
      <c r="D4646" s="109">
        <v>28</v>
      </c>
      <c r="E4646" s="109" t="s">
        <v>8161</v>
      </c>
      <c r="F4646" s="109"/>
      <c r="G4646" s="109"/>
      <c r="H4646" s="109">
        <f>IF('Раздел 2.2.3'!P34=SUM('Раздел 2.2.3'!Q34:AC34),0,1)</f>
        <v>0</v>
      </c>
    </row>
    <row r="4647" spans="1:8" x14ac:dyDescent="0.2">
      <c r="A4647" s="6">
        <f t="shared" si="60"/>
        <v>609562</v>
      </c>
      <c r="B4647" s="6">
        <v>16</v>
      </c>
      <c r="C4647" s="112">
        <v>3</v>
      </c>
      <c r="D4647" s="6">
        <v>29</v>
      </c>
      <c r="E4647" s="6" t="s">
        <v>8162</v>
      </c>
      <c r="H4647" s="6">
        <f>IF('Раздел 2.2.3'!P21&gt;='Раздел 2.2.3'!AD21,0,1)</f>
        <v>0</v>
      </c>
    </row>
    <row r="4648" spans="1:8" x14ac:dyDescent="0.2">
      <c r="A4648" s="6">
        <f t="shared" si="60"/>
        <v>609562</v>
      </c>
      <c r="B4648" s="6">
        <v>16</v>
      </c>
      <c r="C4648" s="112">
        <v>3</v>
      </c>
      <c r="D4648" s="6">
        <v>30</v>
      </c>
      <c r="E4648" s="6" t="s">
        <v>8163</v>
      </c>
      <c r="H4648" s="6">
        <f>IF('Раздел 2.2.3'!P22&gt;='Раздел 2.2.3'!AD22,0,1)</f>
        <v>0</v>
      </c>
    </row>
    <row r="4649" spans="1:8" x14ac:dyDescent="0.2">
      <c r="A4649" s="6">
        <f t="shared" si="60"/>
        <v>609562</v>
      </c>
      <c r="B4649" s="6">
        <v>16</v>
      </c>
      <c r="C4649" s="112">
        <v>3</v>
      </c>
      <c r="D4649" s="6">
        <v>31</v>
      </c>
      <c r="E4649" s="6" t="s">
        <v>8164</v>
      </c>
      <c r="H4649" s="6">
        <f>IF('Раздел 2.2.3'!P23&gt;='Раздел 2.2.3'!AD23,0,1)</f>
        <v>0</v>
      </c>
    </row>
    <row r="4650" spans="1:8" x14ac:dyDescent="0.2">
      <c r="A4650" s="6">
        <f t="shared" si="60"/>
        <v>609562</v>
      </c>
      <c r="B4650" s="6">
        <v>16</v>
      </c>
      <c r="C4650" s="112">
        <v>3</v>
      </c>
      <c r="D4650" s="6">
        <v>32</v>
      </c>
      <c r="E4650" s="6" t="s">
        <v>9003</v>
      </c>
      <c r="H4650" s="6">
        <f>IF('Раздел 2.2.3'!P24&gt;='Раздел 2.2.3'!AD24,0,1)</f>
        <v>0</v>
      </c>
    </row>
    <row r="4651" spans="1:8" x14ac:dyDescent="0.2">
      <c r="A4651" s="6">
        <f t="shared" ref="A4651:A4728" si="61">P_3</f>
        <v>609562</v>
      </c>
      <c r="B4651" s="6">
        <v>16</v>
      </c>
      <c r="C4651" s="112">
        <v>3</v>
      </c>
      <c r="D4651" s="6">
        <v>33</v>
      </c>
      <c r="E4651" s="6" t="s">
        <v>9004</v>
      </c>
      <c r="H4651" s="6">
        <f>IF('Раздел 2.2.3'!P25&gt;='Раздел 2.2.3'!AD25,0,1)</f>
        <v>0</v>
      </c>
    </row>
    <row r="4652" spans="1:8" x14ac:dyDescent="0.2">
      <c r="A4652" s="6">
        <f t="shared" si="61"/>
        <v>609562</v>
      </c>
      <c r="B4652" s="6">
        <v>16</v>
      </c>
      <c r="C4652" s="112">
        <v>3</v>
      </c>
      <c r="D4652" s="6">
        <v>34</v>
      </c>
      <c r="E4652" s="6" t="s">
        <v>9005</v>
      </c>
      <c r="H4652" s="6">
        <f>IF('Раздел 2.2.3'!P26&gt;='Раздел 2.2.3'!AD26,0,1)</f>
        <v>0</v>
      </c>
    </row>
    <row r="4653" spans="1:8" x14ac:dyDescent="0.2">
      <c r="A4653" s="6">
        <f t="shared" si="61"/>
        <v>609562</v>
      </c>
      <c r="B4653" s="6">
        <v>16</v>
      </c>
      <c r="C4653" s="112">
        <v>3</v>
      </c>
      <c r="D4653" s="6">
        <v>35</v>
      </c>
      <c r="E4653" s="6" t="s">
        <v>9006</v>
      </c>
      <c r="H4653" s="6">
        <f>IF('Раздел 2.2.3'!P27&gt;='Раздел 2.2.3'!AD27,0,1)</f>
        <v>0</v>
      </c>
    </row>
    <row r="4654" spans="1:8" x14ac:dyDescent="0.2">
      <c r="A4654" s="6">
        <f t="shared" si="61"/>
        <v>609562</v>
      </c>
      <c r="B4654" s="6">
        <v>16</v>
      </c>
      <c r="C4654" s="112">
        <v>3</v>
      </c>
      <c r="D4654" s="6">
        <v>36</v>
      </c>
      <c r="E4654" s="6" t="s">
        <v>9007</v>
      </c>
      <c r="H4654" s="6">
        <f>IF('Раздел 2.2.3'!P28&gt;='Раздел 2.2.3'!AD28,0,1)</f>
        <v>0</v>
      </c>
    </row>
    <row r="4655" spans="1:8" x14ac:dyDescent="0.2">
      <c r="A4655" s="6">
        <f t="shared" si="61"/>
        <v>609562</v>
      </c>
      <c r="B4655" s="6">
        <v>16</v>
      </c>
      <c r="C4655" s="112">
        <v>3</v>
      </c>
      <c r="D4655" s="6">
        <v>37</v>
      </c>
      <c r="E4655" s="6" t="s">
        <v>9008</v>
      </c>
      <c r="H4655" s="6">
        <f>IF('Раздел 2.2.3'!P29&gt;='Раздел 2.2.3'!AD29,0,1)</f>
        <v>0</v>
      </c>
    </row>
    <row r="4656" spans="1:8" x14ac:dyDescent="0.2">
      <c r="A4656" s="6">
        <f t="shared" si="61"/>
        <v>609562</v>
      </c>
      <c r="B4656" s="6">
        <v>16</v>
      </c>
      <c r="C4656" s="112">
        <v>3</v>
      </c>
      <c r="D4656" s="6">
        <v>38</v>
      </c>
      <c r="E4656" s="6" t="s">
        <v>9009</v>
      </c>
      <c r="H4656" s="6">
        <f>IF('Раздел 2.2.3'!P30&gt;='Раздел 2.2.3'!AD30,0,1)</f>
        <v>0</v>
      </c>
    </row>
    <row r="4657" spans="1:8" x14ac:dyDescent="0.2">
      <c r="A4657" s="6">
        <f t="shared" si="61"/>
        <v>609562</v>
      </c>
      <c r="B4657" s="6">
        <v>16</v>
      </c>
      <c r="C4657" s="112">
        <v>3</v>
      </c>
      <c r="D4657" s="6">
        <v>39</v>
      </c>
      <c r="E4657" s="6" t="s">
        <v>9010</v>
      </c>
      <c r="H4657" s="6">
        <f>IF('Раздел 2.2.3'!P31&gt;='Раздел 2.2.3'!AD31,0,1)</f>
        <v>0</v>
      </c>
    </row>
    <row r="4658" spans="1:8" x14ac:dyDescent="0.2">
      <c r="A4658" s="6">
        <f t="shared" si="61"/>
        <v>609562</v>
      </c>
      <c r="B4658" s="6">
        <v>16</v>
      </c>
      <c r="C4658" s="112">
        <v>3</v>
      </c>
      <c r="D4658" s="6">
        <v>40</v>
      </c>
      <c r="E4658" s="6" t="s">
        <v>9011</v>
      </c>
      <c r="H4658" s="6">
        <f>IF('Раздел 2.2.3'!P32&gt;='Раздел 2.2.3'!AD32,0,1)</f>
        <v>0</v>
      </c>
    </row>
    <row r="4659" spans="1:8" x14ac:dyDescent="0.2">
      <c r="A4659" s="6">
        <f t="shared" si="61"/>
        <v>609562</v>
      </c>
      <c r="B4659" s="6">
        <v>16</v>
      </c>
      <c r="C4659" s="112">
        <v>3</v>
      </c>
      <c r="D4659" s="6">
        <v>41</v>
      </c>
      <c r="E4659" s="6" t="s">
        <v>9012</v>
      </c>
      <c r="H4659" s="6">
        <f>IF('Раздел 2.2.3'!P33&gt;='Раздел 2.2.3'!AD33,0,1)</f>
        <v>0</v>
      </c>
    </row>
    <row r="4660" spans="1:8" x14ac:dyDescent="0.2">
      <c r="A4660" s="6">
        <f t="shared" si="61"/>
        <v>609562</v>
      </c>
      <c r="B4660" s="6">
        <v>16</v>
      </c>
      <c r="C4660" s="113">
        <v>3</v>
      </c>
      <c r="D4660" s="109">
        <v>42</v>
      </c>
      <c r="E4660" s="109" t="s">
        <v>9013</v>
      </c>
      <c r="F4660" s="109"/>
      <c r="G4660" s="109"/>
      <c r="H4660" s="109">
        <f>IF('Раздел 2.2.3'!P34&gt;='Раздел 2.2.3'!AD34,0,1)</f>
        <v>0</v>
      </c>
    </row>
    <row r="4661" spans="1:8" x14ac:dyDescent="0.2">
      <c r="A4661" s="6">
        <f t="shared" si="61"/>
        <v>609562</v>
      </c>
      <c r="B4661" s="6">
        <v>16</v>
      </c>
      <c r="C4661" s="112">
        <v>4</v>
      </c>
      <c r="D4661" s="6">
        <v>43</v>
      </c>
      <c r="E4661" s="6" t="s">
        <v>9014</v>
      </c>
      <c r="H4661" s="6">
        <f>IF('Раздел 2.2.3'!P21&gt;='Раздел 2.2.3'!AE21,0,1)</f>
        <v>0</v>
      </c>
    </row>
    <row r="4662" spans="1:8" x14ac:dyDescent="0.2">
      <c r="A4662" s="6">
        <f t="shared" si="61"/>
        <v>609562</v>
      </c>
      <c r="B4662" s="6">
        <v>16</v>
      </c>
      <c r="C4662" s="112">
        <v>4</v>
      </c>
      <c r="D4662" s="6">
        <v>44</v>
      </c>
      <c r="E4662" s="6" t="s">
        <v>9015</v>
      </c>
      <c r="H4662" s="6">
        <f>IF('Раздел 2.2.3'!P22&gt;='Раздел 2.2.3'!AE22,0,1)</f>
        <v>0</v>
      </c>
    </row>
    <row r="4663" spans="1:8" x14ac:dyDescent="0.2">
      <c r="A4663" s="6">
        <f t="shared" si="61"/>
        <v>609562</v>
      </c>
      <c r="B4663" s="6">
        <v>16</v>
      </c>
      <c r="C4663" s="112">
        <v>4</v>
      </c>
      <c r="D4663" s="6">
        <v>45</v>
      </c>
      <c r="E4663" s="6" t="s">
        <v>9016</v>
      </c>
      <c r="H4663" s="6">
        <f>IF('Раздел 2.2.3'!P23&gt;='Раздел 2.2.3'!AE23,0,1)</f>
        <v>0</v>
      </c>
    </row>
    <row r="4664" spans="1:8" x14ac:dyDescent="0.2">
      <c r="A4664" s="6">
        <f t="shared" si="61"/>
        <v>609562</v>
      </c>
      <c r="B4664" s="6">
        <v>16</v>
      </c>
      <c r="C4664" s="112">
        <v>4</v>
      </c>
      <c r="D4664" s="6">
        <v>46</v>
      </c>
      <c r="E4664" s="6" t="s">
        <v>9017</v>
      </c>
      <c r="H4664" s="6">
        <f>IF('Раздел 2.2.3'!P24&gt;='Раздел 2.2.3'!AE24,0,1)</f>
        <v>0</v>
      </c>
    </row>
    <row r="4665" spans="1:8" x14ac:dyDescent="0.2">
      <c r="A4665" s="6">
        <f t="shared" si="61"/>
        <v>609562</v>
      </c>
      <c r="B4665" s="6">
        <v>16</v>
      </c>
      <c r="C4665" s="112">
        <v>4</v>
      </c>
      <c r="D4665" s="6">
        <v>47</v>
      </c>
      <c r="E4665" s="6" t="s">
        <v>9018</v>
      </c>
      <c r="H4665" s="6">
        <f>IF('Раздел 2.2.3'!P25&gt;='Раздел 2.2.3'!AE25,0,1)</f>
        <v>0</v>
      </c>
    </row>
    <row r="4666" spans="1:8" x14ac:dyDescent="0.2">
      <c r="A4666" s="6">
        <f t="shared" si="61"/>
        <v>609562</v>
      </c>
      <c r="B4666" s="6">
        <v>16</v>
      </c>
      <c r="C4666" s="112">
        <v>4</v>
      </c>
      <c r="D4666" s="6">
        <v>48</v>
      </c>
      <c r="E4666" s="6" t="s">
        <v>9019</v>
      </c>
      <c r="H4666" s="6">
        <f>IF('Раздел 2.2.3'!P26&gt;='Раздел 2.2.3'!AE26,0,1)</f>
        <v>0</v>
      </c>
    </row>
    <row r="4667" spans="1:8" x14ac:dyDescent="0.2">
      <c r="A4667" s="6">
        <f t="shared" si="61"/>
        <v>609562</v>
      </c>
      <c r="B4667" s="6">
        <v>16</v>
      </c>
      <c r="C4667" s="112">
        <v>4</v>
      </c>
      <c r="D4667" s="6">
        <v>49</v>
      </c>
      <c r="E4667" s="6" t="s">
        <v>9020</v>
      </c>
      <c r="H4667" s="6">
        <f>IF('Раздел 2.2.3'!P27&gt;='Раздел 2.2.3'!AE27,0,1)</f>
        <v>0</v>
      </c>
    </row>
    <row r="4668" spans="1:8" x14ac:dyDescent="0.2">
      <c r="A4668" s="6">
        <f t="shared" si="61"/>
        <v>609562</v>
      </c>
      <c r="B4668" s="6">
        <v>16</v>
      </c>
      <c r="C4668" s="112">
        <v>4</v>
      </c>
      <c r="D4668" s="6">
        <v>50</v>
      </c>
      <c r="E4668" s="6" t="s">
        <v>9021</v>
      </c>
      <c r="H4668" s="6">
        <f>IF('Раздел 2.2.3'!P28&gt;='Раздел 2.2.3'!AE28,0,1)</f>
        <v>0</v>
      </c>
    </row>
    <row r="4669" spans="1:8" x14ac:dyDescent="0.2">
      <c r="A4669" s="6">
        <f t="shared" si="61"/>
        <v>609562</v>
      </c>
      <c r="B4669" s="6">
        <v>16</v>
      </c>
      <c r="C4669" s="112">
        <v>4</v>
      </c>
      <c r="D4669" s="6">
        <v>51</v>
      </c>
      <c r="E4669" s="6" t="s">
        <v>9022</v>
      </c>
      <c r="H4669" s="6">
        <f>IF('Раздел 2.2.3'!P29&gt;='Раздел 2.2.3'!AE29,0,1)</f>
        <v>0</v>
      </c>
    </row>
    <row r="4670" spans="1:8" x14ac:dyDescent="0.2">
      <c r="A4670" s="6">
        <f t="shared" si="61"/>
        <v>609562</v>
      </c>
      <c r="B4670" s="6">
        <v>16</v>
      </c>
      <c r="C4670" s="112">
        <v>4</v>
      </c>
      <c r="D4670" s="6">
        <v>52</v>
      </c>
      <c r="E4670" s="6" t="s">
        <v>9023</v>
      </c>
      <c r="H4670" s="6">
        <f>IF('Раздел 2.2.3'!P30&gt;='Раздел 2.2.3'!AE30,0,1)</f>
        <v>0</v>
      </c>
    </row>
    <row r="4671" spans="1:8" x14ac:dyDescent="0.2">
      <c r="A4671" s="6">
        <f t="shared" si="61"/>
        <v>609562</v>
      </c>
      <c r="B4671" s="6">
        <v>16</v>
      </c>
      <c r="C4671" s="112">
        <v>4</v>
      </c>
      <c r="D4671" s="6">
        <v>53</v>
      </c>
      <c r="E4671" s="6" t="s">
        <v>9024</v>
      </c>
      <c r="H4671" s="6">
        <f>IF('Раздел 2.2.3'!P31&gt;='Раздел 2.2.3'!AE31,0,1)</f>
        <v>0</v>
      </c>
    </row>
    <row r="4672" spans="1:8" x14ac:dyDescent="0.2">
      <c r="A4672" s="6">
        <f t="shared" si="61"/>
        <v>609562</v>
      </c>
      <c r="B4672" s="6">
        <v>16</v>
      </c>
      <c r="C4672" s="112">
        <v>4</v>
      </c>
      <c r="D4672" s="6">
        <v>54</v>
      </c>
      <c r="E4672" s="6" t="s">
        <v>11727</v>
      </c>
      <c r="H4672" s="6">
        <f>IF('Раздел 2.2.3'!P32&gt;='Раздел 2.2.3'!AE32,0,1)</f>
        <v>0</v>
      </c>
    </row>
    <row r="4673" spans="1:8" x14ac:dyDescent="0.2">
      <c r="A4673" s="6">
        <f t="shared" si="61"/>
        <v>609562</v>
      </c>
      <c r="B4673" s="6">
        <v>16</v>
      </c>
      <c r="C4673" s="112">
        <v>4</v>
      </c>
      <c r="D4673" s="6">
        <v>55</v>
      </c>
      <c r="E4673" s="6" t="s">
        <v>11728</v>
      </c>
      <c r="H4673" s="6">
        <f>IF('Раздел 2.2.3'!P33&gt;='Раздел 2.2.3'!AE33,0,1)</f>
        <v>0</v>
      </c>
    </row>
    <row r="4674" spans="1:8" x14ac:dyDescent="0.2">
      <c r="A4674" s="6">
        <f t="shared" si="61"/>
        <v>609562</v>
      </c>
      <c r="B4674" s="6">
        <v>16</v>
      </c>
      <c r="C4674" s="113">
        <v>4</v>
      </c>
      <c r="D4674" s="109">
        <v>56</v>
      </c>
      <c r="E4674" s="109" t="s">
        <v>11729</v>
      </c>
      <c r="F4674" s="109"/>
      <c r="G4674" s="109"/>
      <c r="H4674" s="109">
        <f>IF('Раздел 2.2.3'!P34&gt;='Раздел 2.2.3'!AE34,0,1)</f>
        <v>0</v>
      </c>
    </row>
    <row r="4675" spans="1:8" x14ac:dyDescent="0.2">
      <c r="A4675" s="122">
        <f t="shared" si="61"/>
        <v>609562</v>
      </c>
      <c r="B4675" s="122">
        <v>16</v>
      </c>
      <c r="C4675" s="123">
        <v>5</v>
      </c>
      <c r="D4675" s="122">
        <v>57</v>
      </c>
      <c r="E4675" s="122" t="s">
        <v>3701</v>
      </c>
      <c r="F4675" s="123"/>
      <c r="G4675" s="123"/>
      <c r="H4675" s="123">
        <f>IF('Раздел 2.2.3'!P21&gt;=SUM('Раздел 2.2.3'!AD21:AE21),0,1)</f>
        <v>0</v>
      </c>
    </row>
    <row r="4676" spans="1:8" x14ac:dyDescent="0.2">
      <c r="A4676" s="122">
        <f t="shared" si="61"/>
        <v>609562</v>
      </c>
      <c r="B4676" s="122">
        <v>16</v>
      </c>
      <c r="C4676" s="123">
        <v>5</v>
      </c>
      <c r="D4676" s="122">
        <v>58</v>
      </c>
      <c r="E4676" s="122" t="s">
        <v>3702</v>
      </c>
      <c r="F4676" s="123"/>
      <c r="G4676" s="123"/>
      <c r="H4676" s="123">
        <f>IF('Раздел 2.2.3'!P22&gt;=SUM('Раздел 2.2.3'!AD22:AE22),0,1)</f>
        <v>0</v>
      </c>
    </row>
    <row r="4677" spans="1:8" x14ac:dyDescent="0.2">
      <c r="A4677" s="122">
        <f t="shared" si="61"/>
        <v>609562</v>
      </c>
      <c r="B4677" s="122">
        <v>16</v>
      </c>
      <c r="C4677" s="123">
        <v>5</v>
      </c>
      <c r="D4677" s="122">
        <v>59</v>
      </c>
      <c r="E4677" s="122" t="s">
        <v>3703</v>
      </c>
      <c r="F4677" s="123"/>
      <c r="G4677" s="123"/>
      <c r="H4677" s="123">
        <f>IF('Раздел 2.2.3'!P23&gt;=SUM('Раздел 2.2.3'!AD23:AE23),0,1)</f>
        <v>0</v>
      </c>
    </row>
    <row r="4678" spans="1:8" x14ac:dyDescent="0.2">
      <c r="A4678" s="122">
        <f t="shared" si="61"/>
        <v>609562</v>
      </c>
      <c r="B4678" s="122">
        <v>16</v>
      </c>
      <c r="C4678" s="123">
        <v>5</v>
      </c>
      <c r="D4678" s="122">
        <v>60</v>
      </c>
      <c r="E4678" s="122" t="s">
        <v>3704</v>
      </c>
      <c r="F4678" s="123"/>
      <c r="G4678" s="123"/>
      <c r="H4678" s="123">
        <f>IF('Раздел 2.2.3'!P24&gt;=SUM('Раздел 2.2.3'!AD24:AE24),0,1)</f>
        <v>0</v>
      </c>
    </row>
    <row r="4679" spans="1:8" x14ac:dyDescent="0.2">
      <c r="A4679" s="122">
        <f t="shared" si="61"/>
        <v>609562</v>
      </c>
      <c r="B4679" s="122">
        <v>16</v>
      </c>
      <c r="C4679" s="123">
        <v>5</v>
      </c>
      <c r="D4679" s="122">
        <v>61</v>
      </c>
      <c r="E4679" s="122" t="s">
        <v>3705</v>
      </c>
      <c r="F4679" s="123"/>
      <c r="G4679" s="123"/>
      <c r="H4679" s="123">
        <f>IF('Раздел 2.2.3'!P25&gt;=SUM('Раздел 2.2.3'!AD25:AE25),0,1)</f>
        <v>0</v>
      </c>
    </row>
    <row r="4680" spans="1:8" x14ac:dyDescent="0.2">
      <c r="A4680" s="122">
        <f t="shared" si="61"/>
        <v>609562</v>
      </c>
      <c r="B4680" s="122">
        <v>16</v>
      </c>
      <c r="C4680" s="123">
        <v>5</v>
      </c>
      <c r="D4680" s="122">
        <v>62</v>
      </c>
      <c r="E4680" s="122" t="s">
        <v>3706</v>
      </c>
      <c r="F4680" s="123"/>
      <c r="G4680" s="123"/>
      <c r="H4680" s="123">
        <f>IF('Раздел 2.2.3'!P26&gt;=SUM('Раздел 2.2.3'!AD26:AE26),0,1)</f>
        <v>0</v>
      </c>
    </row>
    <row r="4681" spans="1:8" x14ac:dyDescent="0.2">
      <c r="A4681" s="122">
        <f t="shared" si="61"/>
        <v>609562</v>
      </c>
      <c r="B4681" s="122">
        <v>16</v>
      </c>
      <c r="C4681" s="123">
        <v>5</v>
      </c>
      <c r="D4681" s="122">
        <v>63</v>
      </c>
      <c r="E4681" s="122" t="s">
        <v>3707</v>
      </c>
      <c r="F4681" s="123"/>
      <c r="G4681" s="123"/>
      <c r="H4681" s="123">
        <f>IF('Раздел 2.2.3'!P27&gt;=SUM('Раздел 2.2.3'!AD27:AE27),0,1)</f>
        <v>0</v>
      </c>
    </row>
    <row r="4682" spans="1:8" x14ac:dyDescent="0.2">
      <c r="A4682" s="122">
        <f t="shared" si="61"/>
        <v>609562</v>
      </c>
      <c r="B4682" s="122">
        <v>16</v>
      </c>
      <c r="C4682" s="123">
        <v>5</v>
      </c>
      <c r="D4682" s="122">
        <v>64</v>
      </c>
      <c r="E4682" s="122" t="s">
        <v>3708</v>
      </c>
      <c r="F4682" s="123"/>
      <c r="G4682" s="123"/>
      <c r="H4682" s="123">
        <f>IF('Раздел 2.2.3'!P28&gt;=SUM('Раздел 2.2.3'!AD28:AE28),0,1)</f>
        <v>0</v>
      </c>
    </row>
    <row r="4683" spans="1:8" x14ac:dyDescent="0.2">
      <c r="A4683" s="122">
        <f t="shared" si="61"/>
        <v>609562</v>
      </c>
      <c r="B4683" s="122">
        <v>16</v>
      </c>
      <c r="C4683" s="123">
        <v>5</v>
      </c>
      <c r="D4683" s="122">
        <v>65</v>
      </c>
      <c r="E4683" s="122" t="s">
        <v>3709</v>
      </c>
      <c r="F4683" s="123"/>
      <c r="G4683" s="123"/>
      <c r="H4683" s="123">
        <f>IF('Раздел 2.2.3'!P29&gt;=SUM('Раздел 2.2.3'!AD29:AE29),0,1)</f>
        <v>0</v>
      </c>
    </row>
    <row r="4684" spans="1:8" x14ac:dyDescent="0.2">
      <c r="A4684" s="122">
        <f t="shared" si="61"/>
        <v>609562</v>
      </c>
      <c r="B4684" s="122">
        <v>16</v>
      </c>
      <c r="C4684" s="123">
        <v>5</v>
      </c>
      <c r="D4684" s="122">
        <v>66</v>
      </c>
      <c r="E4684" s="122" t="s">
        <v>3710</v>
      </c>
      <c r="F4684" s="123"/>
      <c r="G4684" s="123"/>
      <c r="H4684" s="123">
        <f>IF('Раздел 2.2.3'!P30&gt;=SUM('Раздел 2.2.3'!AD30:AE30),0,1)</f>
        <v>0</v>
      </c>
    </row>
    <row r="4685" spans="1:8" x14ac:dyDescent="0.2">
      <c r="A4685" s="122">
        <f t="shared" si="61"/>
        <v>609562</v>
      </c>
      <c r="B4685" s="122">
        <v>16</v>
      </c>
      <c r="C4685" s="123">
        <v>5</v>
      </c>
      <c r="D4685" s="122">
        <v>67</v>
      </c>
      <c r="E4685" s="122" t="s">
        <v>3711</v>
      </c>
      <c r="F4685" s="123"/>
      <c r="G4685" s="123"/>
      <c r="H4685" s="123">
        <f>IF('Раздел 2.2.3'!P31&gt;=SUM('Раздел 2.2.3'!AD31:AE31),0,1)</f>
        <v>0</v>
      </c>
    </row>
    <row r="4686" spans="1:8" x14ac:dyDescent="0.2">
      <c r="A4686" s="122">
        <f t="shared" si="61"/>
        <v>609562</v>
      </c>
      <c r="B4686" s="122">
        <v>16</v>
      </c>
      <c r="C4686" s="123">
        <v>5</v>
      </c>
      <c r="D4686" s="122">
        <v>68</v>
      </c>
      <c r="E4686" s="122" t="s">
        <v>4527</v>
      </c>
      <c r="F4686" s="123"/>
      <c r="G4686" s="123"/>
      <c r="H4686" s="123">
        <f>IF('Раздел 2.2.3'!P32&gt;=SUM('Раздел 2.2.3'!AD32:AE32),0,1)</f>
        <v>0</v>
      </c>
    </row>
    <row r="4687" spans="1:8" x14ac:dyDescent="0.2">
      <c r="A4687" s="122">
        <f t="shared" si="61"/>
        <v>609562</v>
      </c>
      <c r="B4687" s="122">
        <v>16</v>
      </c>
      <c r="C4687" s="123">
        <v>5</v>
      </c>
      <c r="D4687" s="122">
        <v>69</v>
      </c>
      <c r="E4687" s="122" t="s">
        <v>4528</v>
      </c>
      <c r="F4687" s="123"/>
      <c r="G4687" s="123"/>
      <c r="H4687" s="123">
        <f>IF('Раздел 2.2.3'!P33&gt;=SUM('Раздел 2.2.3'!AD33:AE33),0,1)</f>
        <v>0</v>
      </c>
    </row>
    <row r="4688" spans="1:8" x14ac:dyDescent="0.2">
      <c r="A4688" s="122">
        <f t="shared" si="61"/>
        <v>609562</v>
      </c>
      <c r="B4688" s="124">
        <v>16</v>
      </c>
      <c r="C4688" s="124">
        <v>5</v>
      </c>
      <c r="D4688" s="124">
        <v>70</v>
      </c>
      <c r="E4688" s="124" t="s">
        <v>4529</v>
      </c>
      <c r="F4688" s="124"/>
      <c r="G4688" s="124"/>
      <c r="H4688" s="124">
        <f>IF('Раздел 2.2.3'!P34&gt;=SUM('Раздел 2.2.3'!AD34:AE34),0,1)</f>
        <v>0</v>
      </c>
    </row>
    <row r="4689" spans="1:8" x14ac:dyDescent="0.2">
      <c r="A4689" s="107">
        <f t="shared" si="61"/>
        <v>609562</v>
      </c>
      <c r="B4689" s="107">
        <v>17</v>
      </c>
      <c r="C4689" s="107">
        <v>0</v>
      </c>
      <c r="D4689" s="107">
        <v>0</v>
      </c>
      <c r="E4689" s="107" t="str">
        <f>CONCATENATE("Количество ошибок в разделе 2.3.1: ",H4689)</f>
        <v>Количество ошибок в разделе 2.3.1: 0</v>
      </c>
      <c r="F4689" s="107"/>
      <c r="G4689" s="107"/>
      <c r="H4689" s="107">
        <f>SUM(H4690:H4935)</f>
        <v>0</v>
      </c>
    </row>
    <row r="4690" spans="1:8" x14ac:dyDescent="0.2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11730</v>
      </c>
      <c r="H4690" s="6">
        <f>IF('Раздел 2.3.1'!P21&gt;='Раздел 2.3.1'!P22,0,1)</f>
        <v>0</v>
      </c>
    </row>
    <row r="4691" spans="1:8" x14ac:dyDescent="0.2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1357</v>
      </c>
      <c r="H4691" s="6">
        <f>IF('Раздел 2.3.1'!Q21&gt;='Раздел 2.3.1'!Q22,0,1)</f>
        <v>0</v>
      </c>
    </row>
    <row r="4692" spans="1:8" x14ac:dyDescent="0.2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613</v>
      </c>
      <c r="H4692" s="6">
        <f>IF('Раздел 2.3.1'!R21&gt;='Раздел 2.3.1'!R22,0,1)</f>
        <v>0</v>
      </c>
    </row>
    <row r="4693" spans="1:8" x14ac:dyDescent="0.2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614</v>
      </c>
      <c r="H4693" s="6">
        <f>IF('Раздел 2.3.1'!S21&gt;='Раздел 2.3.1'!S22,0,1)</f>
        <v>0</v>
      </c>
    </row>
    <row r="4694" spans="1:8" x14ac:dyDescent="0.2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615</v>
      </c>
      <c r="H4694" s="6">
        <f>IF('Раздел 2.3.1'!T21&gt;='Раздел 2.3.1'!T22,0,1)</f>
        <v>0</v>
      </c>
    </row>
    <row r="4695" spans="1:8" x14ac:dyDescent="0.2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616</v>
      </c>
      <c r="H4695" s="6">
        <f>IF('Раздел 2.3.1'!U21&gt;='Раздел 2.3.1'!U22,0,1)</f>
        <v>0</v>
      </c>
    </row>
    <row r="4696" spans="1:8" x14ac:dyDescent="0.2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617</v>
      </c>
      <c r="H4696" s="6">
        <f>IF('Раздел 2.3.1'!V21&gt;='Раздел 2.3.1'!V22,0,1)</f>
        <v>0</v>
      </c>
    </row>
    <row r="4697" spans="1:8" x14ac:dyDescent="0.2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336</v>
      </c>
      <c r="H4697" s="6">
        <f>IF('Раздел 2.3.1'!W21&gt;='Раздел 2.3.1'!W22,0,1)</f>
        <v>0</v>
      </c>
    </row>
    <row r="4698" spans="1:8" x14ac:dyDescent="0.2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337</v>
      </c>
      <c r="H4698" s="6">
        <f>IF('Раздел 2.3.1'!X21&gt;='Раздел 2.3.1'!X22,0,1)</f>
        <v>0</v>
      </c>
    </row>
    <row r="4699" spans="1:8" x14ac:dyDescent="0.2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338</v>
      </c>
      <c r="H4699" s="6">
        <f>IF('Раздел 2.3.1'!Y21&gt;='Раздел 2.3.1'!Y22,0,1)</f>
        <v>0</v>
      </c>
    </row>
    <row r="4700" spans="1:8" x14ac:dyDescent="0.2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339</v>
      </c>
      <c r="H4700" s="6">
        <f>IF('Раздел 2.3.1'!Z21&gt;='Раздел 2.3.1'!Z22,0,1)</f>
        <v>0</v>
      </c>
    </row>
    <row r="4701" spans="1:8" x14ac:dyDescent="0.2">
      <c r="A4701" s="6">
        <f t="shared" si="61"/>
        <v>609562</v>
      </c>
      <c r="B4701" s="6">
        <v>17</v>
      </c>
      <c r="C4701" s="109">
        <v>1</v>
      </c>
      <c r="D4701" s="109">
        <v>12</v>
      </c>
      <c r="E4701" s="109" t="s">
        <v>340</v>
      </c>
      <c r="F4701" s="109"/>
      <c r="G4701" s="109"/>
      <c r="H4701" s="109">
        <f>IF('Раздел 2.3.1'!AA21&gt;='Раздел 2.3.1'!AA22,0,1)</f>
        <v>0</v>
      </c>
    </row>
    <row r="4702" spans="1:8" x14ac:dyDescent="0.2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14855</v>
      </c>
      <c r="H4702" s="6">
        <f>IF('Раздел 2.3.1'!P21&gt;='Раздел 2.3.1'!P23,0,1)</f>
        <v>0</v>
      </c>
    </row>
    <row r="4703" spans="1:8" x14ac:dyDescent="0.2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341</v>
      </c>
      <c r="H4703" s="6">
        <f>IF('Раздел 2.3.1'!Q21&gt;='Раздел 2.3.1'!Q23,0,1)</f>
        <v>0</v>
      </c>
    </row>
    <row r="4704" spans="1:8" x14ac:dyDescent="0.2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342</v>
      </c>
      <c r="H4704" s="6">
        <f>IF('Раздел 2.3.1'!R21&gt;='Раздел 2.3.1'!R23,0,1)</f>
        <v>0</v>
      </c>
    </row>
    <row r="4705" spans="1:8" x14ac:dyDescent="0.2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343</v>
      </c>
      <c r="H4705" s="6">
        <f>IF('Раздел 2.3.1'!S21&gt;='Раздел 2.3.1'!S23,0,1)</f>
        <v>0</v>
      </c>
    </row>
    <row r="4706" spans="1:8" x14ac:dyDescent="0.2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344</v>
      </c>
      <c r="H4706" s="6">
        <f>IF('Раздел 2.3.1'!T21&gt;='Раздел 2.3.1'!T23,0,1)</f>
        <v>0</v>
      </c>
    </row>
    <row r="4707" spans="1:8" x14ac:dyDescent="0.2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345</v>
      </c>
      <c r="H4707" s="6">
        <f>IF('Раздел 2.3.1'!U21&gt;='Раздел 2.3.1'!U23,0,1)</f>
        <v>0</v>
      </c>
    </row>
    <row r="4708" spans="1:8" x14ac:dyDescent="0.2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346</v>
      </c>
      <c r="H4708" s="6">
        <f>IF('Раздел 2.3.1'!V21&gt;='Раздел 2.3.1'!V23,0,1)</f>
        <v>0</v>
      </c>
    </row>
    <row r="4709" spans="1:8" x14ac:dyDescent="0.2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347</v>
      </c>
      <c r="H4709" s="6">
        <f>IF('Раздел 2.3.1'!W21&gt;='Раздел 2.3.1'!W23,0,1)</f>
        <v>0</v>
      </c>
    </row>
    <row r="4710" spans="1:8" x14ac:dyDescent="0.2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348</v>
      </c>
      <c r="H4710" s="6">
        <f>IF('Раздел 2.3.1'!X21&gt;='Раздел 2.3.1'!X23,0,1)</f>
        <v>0</v>
      </c>
    </row>
    <row r="4711" spans="1:8" x14ac:dyDescent="0.2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349</v>
      </c>
      <c r="H4711" s="6">
        <f>IF('Раздел 2.3.1'!Y21&gt;='Раздел 2.3.1'!Y23,0,1)</f>
        <v>0</v>
      </c>
    </row>
    <row r="4712" spans="1:8" x14ac:dyDescent="0.2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350</v>
      </c>
      <c r="H4712" s="6">
        <f>IF('Раздел 2.3.1'!Z21&gt;='Раздел 2.3.1'!Z23,0,1)</f>
        <v>0</v>
      </c>
    </row>
    <row r="4713" spans="1:8" x14ac:dyDescent="0.2">
      <c r="A4713" s="6">
        <f t="shared" si="61"/>
        <v>609562</v>
      </c>
      <c r="B4713" s="6">
        <v>17</v>
      </c>
      <c r="C4713" s="109">
        <v>2</v>
      </c>
      <c r="D4713" s="109">
        <v>24</v>
      </c>
      <c r="E4713" s="109" t="s">
        <v>351</v>
      </c>
      <c r="F4713" s="109"/>
      <c r="G4713" s="109"/>
      <c r="H4713" s="109">
        <f>IF('Раздел 2.3.1'!AA21&gt;='Раздел 2.3.1'!AA23,0,1)</f>
        <v>0</v>
      </c>
    </row>
    <row r="4714" spans="1:8" x14ac:dyDescent="0.2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17124</v>
      </c>
      <c r="H4714" s="6">
        <f>IF('Раздел 2.3.1'!P21&gt;='Раздел 2.3.1'!P24,0,1)</f>
        <v>0</v>
      </c>
    </row>
    <row r="4715" spans="1:8" x14ac:dyDescent="0.2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352</v>
      </c>
      <c r="H4715" s="6">
        <f>IF('Раздел 2.3.1'!Q21&gt;='Раздел 2.3.1'!Q24,0,1)</f>
        <v>0</v>
      </c>
    </row>
    <row r="4716" spans="1:8" x14ac:dyDescent="0.2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353</v>
      </c>
      <c r="H4716" s="6">
        <f>IF('Раздел 2.3.1'!R21&gt;='Раздел 2.3.1'!R24,0,1)</f>
        <v>0</v>
      </c>
    </row>
    <row r="4717" spans="1:8" x14ac:dyDescent="0.2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630</v>
      </c>
      <c r="H4717" s="6">
        <f>IF('Раздел 2.3.1'!S21&gt;='Раздел 2.3.1'!S24,0,1)</f>
        <v>0</v>
      </c>
    </row>
    <row r="4718" spans="1:8" x14ac:dyDescent="0.2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631</v>
      </c>
      <c r="H4718" s="6">
        <f>IF('Раздел 2.3.1'!T21&gt;='Раздел 2.3.1'!T24,0,1)</f>
        <v>0</v>
      </c>
    </row>
    <row r="4719" spans="1:8" x14ac:dyDescent="0.2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83</v>
      </c>
      <c r="H4719" s="6">
        <f>IF('Раздел 2.3.1'!U21&gt;='Раздел 2.3.1'!U24,0,1)</f>
        <v>0</v>
      </c>
    </row>
    <row r="4720" spans="1:8" x14ac:dyDescent="0.2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84</v>
      </c>
      <c r="H4720" s="6">
        <f>IF('Раздел 2.3.1'!V21&gt;='Раздел 2.3.1'!V24,0,1)</f>
        <v>0</v>
      </c>
    </row>
    <row r="4721" spans="1:8" x14ac:dyDescent="0.2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85</v>
      </c>
      <c r="H4721" s="6">
        <f>IF('Раздел 2.3.1'!W21&gt;='Раздел 2.3.1'!W24,0,1)</f>
        <v>0</v>
      </c>
    </row>
    <row r="4722" spans="1:8" x14ac:dyDescent="0.2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86</v>
      </c>
      <c r="H4722" s="6">
        <f>IF('Раздел 2.3.1'!X21&gt;='Раздел 2.3.1'!X24,0,1)</f>
        <v>0</v>
      </c>
    </row>
    <row r="4723" spans="1:8" x14ac:dyDescent="0.2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87</v>
      </c>
      <c r="H4723" s="6">
        <f>IF('Раздел 2.3.1'!Y21&gt;='Раздел 2.3.1'!Y24,0,1)</f>
        <v>0</v>
      </c>
    </row>
    <row r="4724" spans="1:8" x14ac:dyDescent="0.2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88</v>
      </c>
      <c r="H4724" s="6">
        <f>IF('Раздел 2.3.1'!Z21&gt;='Раздел 2.3.1'!Z24,0,1)</f>
        <v>0</v>
      </c>
    </row>
    <row r="4725" spans="1:8" x14ac:dyDescent="0.2">
      <c r="A4725" s="6">
        <f t="shared" si="61"/>
        <v>609562</v>
      </c>
      <c r="B4725" s="6">
        <v>17</v>
      </c>
      <c r="C4725" s="109">
        <v>3</v>
      </c>
      <c r="D4725" s="109">
        <v>36</v>
      </c>
      <c r="E4725" s="109" t="s">
        <v>89</v>
      </c>
      <c r="F4725" s="109"/>
      <c r="G4725" s="109"/>
      <c r="H4725" s="109">
        <f>IF('Раздел 2.3.1'!AA21&gt;='Раздел 2.3.1'!AA24,0,1)</f>
        <v>0</v>
      </c>
    </row>
    <row r="4726" spans="1:8" x14ac:dyDescent="0.2">
      <c r="A4726" s="6">
        <f t="shared" si="61"/>
        <v>609562</v>
      </c>
      <c r="B4726" s="6">
        <v>17</v>
      </c>
      <c r="C4726" s="112">
        <v>4</v>
      </c>
      <c r="D4726" s="6">
        <v>37</v>
      </c>
      <c r="E4726" s="6" t="s">
        <v>17125</v>
      </c>
      <c r="F4726" s="7"/>
      <c r="G4726" s="7"/>
      <c r="H4726" s="6">
        <f>IF('Раздел 2.3.1'!P21&gt;='Раздел 2.3.1'!P25,0,1)</f>
        <v>0</v>
      </c>
    </row>
    <row r="4727" spans="1:8" x14ac:dyDescent="0.2">
      <c r="A4727" s="6">
        <f t="shared" si="61"/>
        <v>609562</v>
      </c>
      <c r="B4727" s="6">
        <v>17</v>
      </c>
      <c r="C4727" s="112">
        <v>4</v>
      </c>
      <c r="D4727" s="6">
        <v>38</v>
      </c>
      <c r="E4727" s="6" t="s">
        <v>90</v>
      </c>
      <c r="F4727" s="7"/>
      <c r="G4727" s="7"/>
      <c r="H4727" s="6">
        <f>IF('Раздел 2.3.1'!Q21&gt;='Раздел 2.3.1'!Q25,0,1)</f>
        <v>0</v>
      </c>
    </row>
    <row r="4728" spans="1:8" x14ac:dyDescent="0.2">
      <c r="A4728" s="6">
        <f t="shared" si="61"/>
        <v>609562</v>
      </c>
      <c r="B4728" s="6">
        <v>17</v>
      </c>
      <c r="C4728" s="112">
        <v>4</v>
      </c>
      <c r="D4728" s="6">
        <v>39</v>
      </c>
      <c r="E4728" s="6" t="s">
        <v>91</v>
      </c>
      <c r="F4728" s="7"/>
      <c r="G4728" s="7"/>
      <c r="H4728" s="6">
        <f>IF('Раздел 2.3.1'!R21&gt;='Раздел 2.3.1'!R25,0,1)</f>
        <v>0</v>
      </c>
    </row>
    <row r="4729" spans="1:8" x14ac:dyDescent="0.2">
      <c r="A4729" s="6">
        <f t="shared" ref="A4729:A4760" si="62">P_3</f>
        <v>609562</v>
      </c>
      <c r="B4729" s="6">
        <v>17</v>
      </c>
      <c r="C4729" s="112">
        <v>4</v>
      </c>
      <c r="D4729" s="6">
        <v>40</v>
      </c>
      <c r="E4729" s="6" t="s">
        <v>1130</v>
      </c>
      <c r="F4729" s="7"/>
      <c r="G4729" s="7"/>
      <c r="H4729" s="6">
        <f>IF('Раздел 2.3.1'!S21&gt;='Раздел 2.3.1'!S25,0,1)</f>
        <v>0</v>
      </c>
    </row>
    <row r="4730" spans="1:8" x14ac:dyDescent="0.2">
      <c r="A4730" s="6">
        <f t="shared" si="62"/>
        <v>609562</v>
      </c>
      <c r="B4730" s="6">
        <v>17</v>
      </c>
      <c r="C4730" s="112">
        <v>4</v>
      </c>
      <c r="D4730" s="6">
        <v>41</v>
      </c>
      <c r="E4730" s="6" t="s">
        <v>1131</v>
      </c>
      <c r="F4730" s="7"/>
      <c r="G4730" s="7"/>
      <c r="H4730" s="6">
        <f>IF('Раздел 2.3.1'!T21&gt;='Раздел 2.3.1'!T25,0,1)</f>
        <v>0</v>
      </c>
    </row>
    <row r="4731" spans="1:8" x14ac:dyDescent="0.2">
      <c r="A4731" s="6">
        <f t="shared" si="62"/>
        <v>609562</v>
      </c>
      <c r="B4731" s="6">
        <v>17</v>
      </c>
      <c r="C4731" s="112">
        <v>4</v>
      </c>
      <c r="D4731" s="6">
        <v>42</v>
      </c>
      <c r="E4731" s="6" t="s">
        <v>1132</v>
      </c>
      <c r="F4731" s="7"/>
      <c r="G4731" s="7"/>
      <c r="H4731" s="6">
        <f>IF('Раздел 2.3.1'!U21&gt;='Раздел 2.3.1'!U25,0,1)</f>
        <v>0</v>
      </c>
    </row>
    <row r="4732" spans="1:8" x14ac:dyDescent="0.2">
      <c r="A4732" s="6">
        <f t="shared" si="62"/>
        <v>609562</v>
      </c>
      <c r="B4732" s="6">
        <v>17</v>
      </c>
      <c r="C4732" s="112">
        <v>4</v>
      </c>
      <c r="D4732" s="6">
        <v>43</v>
      </c>
      <c r="E4732" s="6" t="s">
        <v>1133</v>
      </c>
      <c r="F4732" s="7"/>
      <c r="G4732" s="7"/>
      <c r="H4732" s="6">
        <f>IF('Раздел 2.3.1'!V21&gt;='Раздел 2.3.1'!V25,0,1)</f>
        <v>0</v>
      </c>
    </row>
    <row r="4733" spans="1:8" x14ac:dyDescent="0.2">
      <c r="A4733" s="6">
        <f t="shared" si="62"/>
        <v>609562</v>
      </c>
      <c r="B4733" s="6">
        <v>17</v>
      </c>
      <c r="C4733" s="112">
        <v>4</v>
      </c>
      <c r="D4733" s="6">
        <v>44</v>
      </c>
      <c r="E4733" s="6" t="s">
        <v>1134</v>
      </c>
      <c r="F4733" s="7"/>
      <c r="G4733" s="7"/>
      <c r="H4733" s="6">
        <f>IF('Раздел 2.3.1'!W21&gt;='Раздел 2.3.1'!W25,0,1)</f>
        <v>0</v>
      </c>
    </row>
    <row r="4734" spans="1:8" x14ac:dyDescent="0.2">
      <c r="A4734" s="6">
        <f t="shared" si="62"/>
        <v>609562</v>
      </c>
      <c r="B4734" s="6">
        <v>17</v>
      </c>
      <c r="C4734" s="112">
        <v>4</v>
      </c>
      <c r="D4734" s="6">
        <v>45</v>
      </c>
      <c r="E4734" s="6" t="s">
        <v>1135</v>
      </c>
      <c r="F4734" s="7"/>
      <c r="G4734" s="7"/>
      <c r="H4734" s="6">
        <f>IF('Раздел 2.3.1'!X21&gt;='Раздел 2.3.1'!X25,0,1)</f>
        <v>0</v>
      </c>
    </row>
    <row r="4735" spans="1:8" x14ac:dyDescent="0.2">
      <c r="A4735" s="6">
        <f t="shared" si="62"/>
        <v>609562</v>
      </c>
      <c r="B4735" s="6">
        <v>17</v>
      </c>
      <c r="C4735" s="112">
        <v>4</v>
      </c>
      <c r="D4735" s="6">
        <v>46</v>
      </c>
      <c r="E4735" s="6" t="s">
        <v>1136</v>
      </c>
      <c r="F4735" s="7"/>
      <c r="G4735" s="7"/>
      <c r="H4735" s="6">
        <f>IF('Раздел 2.3.1'!Y21&gt;='Раздел 2.3.1'!Y25,0,1)</f>
        <v>0</v>
      </c>
    </row>
    <row r="4736" spans="1:8" x14ac:dyDescent="0.2">
      <c r="A4736" s="6">
        <f t="shared" si="62"/>
        <v>609562</v>
      </c>
      <c r="B4736" s="6">
        <v>17</v>
      </c>
      <c r="C4736" s="112">
        <v>4</v>
      </c>
      <c r="D4736" s="6">
        <v>47</v>
      </c>
      <c r="E4736" s="6" t="s">
        <v>1137</v>
      </c>
      <c r="F4736" s="7"/>
      <c r="G4736" s="7"/>
      <c r="H4736" s="6">
        <f>IF('Раздел 2.3.1'!Z21&gt;='Раздел 2.3.1'!Z25,0,1)</f>
        <v>0</v>
      </c>
    </row>
    <row r="4737" spans="1:8" x14ac:dyDescent="0.2">
      <c r="A4737" s="6">
        <f t="shared" si="62"/>
        <v>609562</v>
      </c>
      <c r="B4737" s="6">
        <v>17</v>
      </c>
      <c r="C4737" s="113">
        <v>4</v>
      </c>
      <c r="D4737" s="109">
        <v>48</v>
      </c>
      <c r="E4737" s="109" t="s">
        <v>1138</v>
      </c>
      <c r="F4737" s="109"/>
      <c r="G4737" s="109"/>
      <c r="H4737" s="109">
        <f>IF('Раздел 2.3.1'!AA21&gt;='Раздел 2.3.1'!AA25,0,1)</f>
        <v>0</v>
      </c>
    </row>
    <row r="4738" spans="1:8" x14ac:dyDescent="0.2">
      <c r="A4738" s="6">
        <f t="shared" si="62"/>
        <v>609562</v>
      </c>
      <c r="B4738" s="6">
        <v>17</v>
      </c>
      <c r="C4738" s="112">
        <v>5</v>
      </c>
      <c r="D4738" s="6">
        <v>49</v>
      </c>
      <c r="E4738" s="6" t="s">
        <v>16862</v>
      </c>
      <c r="F4738" s="7"/>
      <c r="G4738" s="7"/>
      <c r="H4738" s="6">
        <f>IF('Раздел 2.3.1'!P21&gt;='Раздел 2.3.1'!P26,0,1)</f>
        <v>0</v>
      </c>
    </row>
    <row r="4739" spans="1:8" x14ac:dyDescent="0.2">
      <c r="A4739" s="6">
        <f t="shared" si="62"/>
        <v>609562</v>
      </c>
      <c r="B4739" s="6">
        <v>17</v>
      </c>
      <c r="C4739" s="112">
        <v>5</v>
      </c>
      <c r="D4739" s="6">
        <v>50</v>
      </c>
      <c r="E4739" s="6" t="s">
        <v>1139</v>
      </c>
      <c r="F4739" s="7"/>
      <c r="G4739" s="7"/>
      <c r="H4739" s="6">
        <f>IF('Раздел 2.3.1'!Q21&gt;='Раздел 2.3.1'!Q26,0,1)</f>
        <v>0</v>
      </c>
    </row>
    <row r="4740" spans="1:8" x14ac:dyDescent="0.2">
      <c r="A4740" s="6">
        <f t="shared" si="62"/>
        <v>609562</v>
      </c>
      <c r="B4740" s="6">
        <v>17</v>
      </c>
      <c r="C4740" s="112">
        <v>5</v>
      </c>
      <c r="D4740" s="6">
        <v>51</v>
      </c>
      <c r="E4740" s="6" t="s">
        <v>1140</v>
      </c>
      <c r="F4740" s="7"/>
      <c r="G4740" s="7"/>
      <c r="H4740" s="6">
        <f>IF('Раздел 2.3.1'!R21&gt;='Раздел 2.3.1'!R26,0,1)</f>
        <v>0</v>
      </c>
    </row>
    <row r="4741" spans="1:8" x14ac:dyDescent="0.2">
      <c r="A4741" s="6">
        <f t="shared" si="62"/>
        <v>609562</v>
      </c>
      <c r="B4741" s="6">
        <v>17</v>
      </c>
      <c r="C4741" s="112">
        <v>5</v>
      </c>
      <c r="D4741" s="6">
        <v>52</v>
      </c>
      <c r="E4741" s="6" t="s">
        <v>354</v>
      </c>
      <c r="F4741" s="7"/>
      <c r="G4741" s="7"/>
      <c r="H4741" s="6">
        <f>IF('Раздел 2.3.1'!S21&gt;='Раздел 2.3.1'!S26,0,1)</f>
        <v>0</v>
      </c>
    </row>
    <row r="4742" spans="1:8" x14ac:dyDescent="0.2">
      <c r="A4742" s="6">
        <f t="shared" si="62"/>
        <v>609562</v>
      </c>
      <c r="B4742" s="6">
        <v>17</v>
      </c>
      <c r="C4742" s="112">
        <v>5</v>
      </c>
      <c r="D4742" s="6">
        <v>53</v>
      </c>
      <c r="E4742" s="6" t="s">
        <v>355</v>
      </c>
      <c r="F4742" s="7"/>
      <c r="G4742" s="7"/>
      <c r="H4742" s="6">
        <f>IF('Раздел 2.3.1'!T21&gt;='Раздел 2.3.1'!T26,0,1)</f>
        <v>0</v>
      </c>
    </row>
    <row r="4743" spans="1:8" x14ac:dyDescent="0.2">
      <c r="A4743" s="6">
        <f t="shared" si="62"/>
        <v>609562</v>
      </c>
      <c r="B4743" s="6">
        <v>17</v>
      </c>
      <c r="C4743" s="112">
        <v>5</v>
      </c>
      <c r="D4743" s="6">
        <v>54</v>
      </c>
      <c r="E4743" s="6" t="s">
        <v>356</v>
      </c>
      <c r="F4743" s="7"/>
      <c r="G4743" s="7"/>
      <c r="H4743" s="6">
        <f>IF('Раздел 2.3.1'!U21&gt;='Раздел 2.3.1'!U26,0,1)</f>
        <v>0</v>
      </c>
    </row>
    <row r="4744" spans="1:8" x14ac:dyDescent="0.2">
      <c r="A4744" s="6">
        <f t="shared" si="62"/>
        <v>609562</v>
      </c>
      <c r="B4744" s="6">
        <v>17</v>
      </c>
      <c r="C4744" s="112">
        <v>5</v>
      </c>
      <c r="D4744" s="6">
        <v>55</v>
      </c>
      <c r="E4744" s="6" t="s">
        <v>357</v>
      </c>
      <c r="F4744" s="7"/>
      <c r="G4744" s="7"/>
      <c r="H4744" s="6">
        <f>IF('Раздел 2.3.1'!V21&gt;='Раздел 2.3.1'!V26,0,1)</f>
        <v>0</v>
      </c>
    </row>
    <row r="4745" spans="1:8" x14ac:dyDescent="0.2">
      <c r="A4745" s="6">
        <f t="shared" si="62"/>
        <v>609562</v>
      </c>
      <c r="B4745" s="6">
        <v>17</v>
      </c>
      <c r="C4745" s="112">
        <v>5</v>
      </c>
      <c r="D4745" s="6">
        <v>56</v>
      </c>
      <c r="E4745" s="6" t="s">
        <v>358</v>
      </c>
      <c r="F4745" s="7"/>
      <c r="G4745" s="7"/>
      <c r="H4745" s="6">
        <f>IF('Раздел 2.3.1'!W21&gt;='Раздел 2.3.1'!W26,0,1)</f>
        <v>0</v>
      </c>
    </row>
    <row r="4746" spans="1:8" x14ac:dyDescent="0.2">
      <c r="A4746" s="6">
        <f t="shared" si="62"/>
        <v>609562</v>
      </c>
      <c r="B4746" s="6">
        <v>17</v>
      </c>
      <c r="C4746" s="112">
        <v>5</v>
      </c>
      <c r="D4746" s="6">
        <v>57</v>
      </c>
      <c r="E4746" s="6" t="s">
        <v>359</v>
      </c>
      <c r="F4746" s="7"/>
      <c r="G4746" s="7"/>
      <c r="H4746" s="6">
        <f>IF('Раздел 2.3.1'!X21&gt;='Раздел 2.3.1'!X26,0,1)</f>
        <v>0</v>
      </c>
    </row>
    <row r="4747" spans="1:8" x14ac:dyDescent="0.2">
      <c r="A4747" s="6">
        <f t="shared" si="62"/>
        <v>609562</v>
      </c>
      <c r="B4747" s="6">
        <v>17</v>
      </c>
      <c r="C4747" s="112">
        <v>5</v>
      </c>
      <c r="D4747" s="6">
        <v>58</v>
      </c>
      <c r="E4747" s="6" t="s">
        <v>360</v>
      </c>
      <c r="F4747" s="7"/>
      <c r="G4747" s="7"/>
      <c r="H4747" s="6">
        <f>IF('Раздел 2.3.1'!Y21&gt;='Раздел 2.3.1'!Y26,0,1)</f>
        <v>0</v>
      </c>
    </row>
    <row r="4748" spans="1:8" x14ac:dyDescent="0.2">
      <c r="A4748" s="6">
        <f t="shared" si="62"/>
        <v>609562</v>
      </c>
      <c r="B4748" s="6">
        <v>17</v>
      </c>
      <c r="C4748" s="112">
        <v>5</v>
      </c>
      <c r="D4748" s="6">
        <v>59</v>
      </c>
      <c r="E4748" s="6" t="s">
        <v>361</v>
      </c>
      <c r="F4748" s="7"/>
      <c r="G4748" s="7"/>
      <c r="H4748" s="6">
        <f>IF('Раздел 2.3.1'!Z21&gt;='Раздел 2.3.1'!Z26,0,1)</f>
        <v>0</v>
      </c>
    </row>
    <row r="4749" spans="1:8" x14ac:dyDescent="0.2">
      <c r="A4749" s="6">
        <f t="shared" si="62"/>
        <v>609562</v>
      </c>
      <c r="B4749" s="6">
        <v>17</v>
      </c>
      <c r="C4749" s="113">
        <v>5</v>
      </c>
      <c r="D4749" s="109">
        <v>60</v>
      </c>
      <c r="E4749" s="109" t="s">
        <v>362</v>
      </c>
      <c r="F4749" s="109"/>
      <c r="G4749" s="109"/>
      <c r="H4749" s="109">
        <f>IF('Раздел 2.3.1'!AA21&gt;='Раздел 2.3.1'!AA26,0,1)</f>
        <v>0</v>
      </c>
    </row>
    <row r="4750" spans="1:8" x14ac:dyDescent="0.2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15756</v>
      </c>
      <c r="F4750" s="7"/>
      <c r="G4750" s="7"/>
      <c r="H4750" s="6">
        <f>IF('Раздел 2.3.1'!P21&gt;='Раздел 2.3.1'!P27,0,1)</f>
        <v>0</v>
      </c>
    </row>
    <row r="4751" spans="1:8" x14ac:dyDescent="0.2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363</v>
      </c>
      <c r="F4751" s="7"/>
      <c r="G4751" s="7"/>
      <c r="H4751" s="6">
        <f>IF('Раздел 2.3.1'!Q21&gt;='Раздел 2.3.1'!Q27,0,1)</f>
        <v>0</v>
      </c>
    </row>
    <row r="4752" spans="1:8" x14ac:dyDescent="0.2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364</v>
      </c>
      <c r="F4752" s="7"/>
      <c r="G4752" s="7"/>
      <c r="H4752" s="6">
        <f>IF('Раздел 2.3.1'!R21&gt;='Раздел 2.3.1'!R27,0,1)</f>
        <v>0</v>
      </c>
    </row>
    <row r="4753" spans="1:8" x14ac:dyDescent="0.2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365</v>
      </c>
      <c r="F4753" s="7"/>
      <c r="G4753" s="7"/>
      <c r="H4753" s="6">
        <f>IF('Раздел 2.3.1'!S21&gt;='Раздел 2.3.1'!S27,0,1)</f>
        <v>0</v>
      </c>
    </row>
    <row r="4754" spans="1:8" x14ac:dyDescent="0.2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366</v>
      </c>
      <c r="F4754" s="7"/>
      <c r="G4754" s="7"/>
      <c r="H4754" s="6">
        <f>IF('Раздел 2.3.1'!T21&gt;='Раздел 2.3.1'!T27,0,1)</f>
        <v>0</v>
      </c>
    </row>
    <row r="4755" spans="1:8" x14ac:dyDescent="0.2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367</v>
      </c>
      <c r="F4755" s="7"/>
      <c r="G4755" s="7"/>
      <c r="H4755" s="6">
        <f>IF('Раздел 2.3.1'!U21&gt;='Раздел 2.3.1'!U27,0,1)</f>
        <v>0</v>
      </c>
    </row>
    <row r="4756" spans="1:8" x14ac:dyDescent="0.2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368</v>
      </c>
      <c r="F4756" s="7"/>
      <c r="G4756" s="7"/>
      <c r="H4756" s="6">
        <f>IF('Раздел 2.3.1'!V21&gt;='Раздел 2.3.1'!V27,0,1)</f>
        <v>0</v>
      </c>
    </row>
    <row r="4757" spans="1:8" x14ac:dyDescent="0.2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369</v>
      </c>
      <c r="F4757" s="7"/>
      <c r="G4757" s="7"/>
      <c r="H4757" s="6">
        <f>IF('Раздел 2.3.1'!W21&gt;='Раздел 2.3.1'!W27,0,1)</f>
        <v>0</v>
      </c>
    </row>
    <row r="4758" spans="1:8" x14ac:dyDescent="0.2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370</v>
      </c>
      <c r="F4758" s="7"/>
      <c r="G4758" s="7"/>
      <c r="H4758" s="6">
        <f>IF('Раздел 2.3.1'!X21&gt;='Раздел 2.3.1'!X27,0,1)</f>
        <v>0</v>
      </c>
    </row>
    <row r="4759" spans="1:8" x14ac:dyDescent="0.2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371</v>
      </c>
      <c r="F4759" s="7"/>
      <c r="G4759" s="7"/>
      <c r="H4759" s="6">
        <f>IF('Раздел 2.3.1'!Y21&gt;='Раздел 2.3.1'!Y27,0,1)</f>
        <v>0</v>
      </c>
    </row>
    <row r="4760" spans="1:8" x14ac:dyDescent="0.2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372</v>
      </c>
      <c r="F4760" s="7"/>
      <c r="G4760" s="7"/>
      <c r="H4760" s="6">
        <f>IF('Раздел 2.3.1'!Z21&gt;='Раздел 2.3.1'!Z27,0,1)</f>
        <v>0</v>
      </c>
    </row>
    <row r="4761" spans="1:8" x14ac:dyDescent="0.2">
      <c r="A4761" s="6">
        <f t="shared" ref="A4761:A4792" si="63">P_3</f>
        <v>609562</v>
      </c>
      <c r="B4761" s="6">
        <v>17</v>
      </c>
      <c r="C4761" s="109">
        <v>6</v>
      </c>
      <c r="D4761" s="109">
        <v>72</v>
      </c>
      <c r="E4761" s="109" t="s">
        <v>643</v>
      </c>
      <c r="F4761" s="109"/>
      <c r="G4761" s="109"/>
      <c r="H4761" s="109">
        <f>IF('Раздел 2.3.1'!AA21&gt;='Раздел 2.3.1'!AA27,0,1)</f>
        <v>0</v>
      </c>
    </row>
    <row r="4762" spans="1:8" x14ac:dyDescent="0.2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15458</v>
      </c>
      <c r="H4762" s="6">
        <f>IF('Раздел 2.3.1'!P24&gt;='Раздел 2.3.1'!P28,0,1)</f>
        <v>0</v>
      </c>
    </row>
    <row r="4763" spans="1:8" x14ac:dyDescent="0.2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644</v>
      </c>
      <c r="H4763" s="6">
        <f>IF('Раздел 2.3.1'!Q24&gt;='Раздел 2.3.1'!Q28,0,1)</f>
        <v>0</v>
      </c>
    </row>
    <row r="4764" spans="1:8" x14ac:dyDescent="0.2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645</v>
      </c>
      <c r="H4764" s="6">
        <f>IF('Раздел 2.3.1'!R24&gt;='Раздел 2.3.1'!R28,0,1)</f>
        <v>0</v>
      </c>
    </row>
    <row r="4765" spans="1:8" x14ac:dyDescent="0.2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646</v>
      </c>
      <c r="H4765" s="6">
        <f>IF('Раздел 2.3.1'!S24&gt;='Раздел 2.3.1'!S28,0,1)</f>
        <v>0</v>
      </c>
    </row>
    <row r="4766" spans="1:8" x14ac:dyDescent="0.2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2932</v>
      </c>
      <c r="H4766" s="6">
        <f>IF('Раздел 2.3.1'!T24&gt;='Раздел 2.3.1'!T28,0,1)</f>
        <v>0</v>
      </c>
    </row>
    <row r="4767" spans="1:8" x14ac:dyDescent="0.2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2933</v>
      </c>
      <c r="H4767" s="6">
        <f>IF('Раздел 2.3.1'!U24&gt;='Раздел 2.3.1'!U28,0,1)</f>
        <v>0</v>
      </c>
    </row>
    <row r="4768" spans="1:8" x14ac:dyDescent="0.2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2934</v>
      </c>
      <c r="H4768" s="6">
        <f>IF('Раздел 2.3.1'!V24&gt;='Раздел 2.3.1'!V28,0,1)</f>
        <v>0</v>
      </c>
    </row>
    <row r="4769" spans="1:8" x14ac:dyDescent="0.2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2935</v>
      </c>
      <c r="H4769" s="6">
        <f>IF('Раздел 2.3.1'!W24&gt;='Раздел 2.3.1'!W28,0,1)</f>
        <v>0</v>
      </c>
    </row>
    <row r="4770" spans="1:8" x14ac:dyDescent="0.2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2936</v>
      </c>
      <c r="H4770" s="6">
        <f>IF('Раздел 2.3.1'!X24&gt;='Раздел 2.3.1'!X28,0,1)</f>
        <v>0</v>
      </c>
    </row>
    <row r="4771" spans="1:8" x14ac:dyDescent="0.2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2937</v>
      </c>
      <c r="H4771" s="6">
        <f>IF('Раздел 2.3.1'!Y24&gt;='Раздел 2.3.1'!Y28,0,1)</f>
        <v>0</v>
      </c>
    </row>
    <row r="4772" spans="1:8" x14ac:dyDescent="0.2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2938</v>
      </c>
      <c r="H4772" s="6">
        <f>IF('Раздел 2.3.1'!Z24&gt;='Раздел 2.3.1'!Z28,0,1)</f>
        <v>0</v>
      </c>
    </row>
    <row r="4773" spans="1:8" x14ac:dyDescent="0.2">
      <c r="A4773" s="6">
        <f t="shared" si="63"/>
        <v>609562</v>
      </c>
      <c r="B4773" s="6">
        <v>17</v>
      </c>
      <c r="C4773" s="109">
        <v>7</v>
      </c>
      <c r="D4773" s="109">
        <v>84</v>
      </c>
      <c r="E4773" s="109" t="s">
        <v>2939</v>
      </c>
      <c r="F4773" s="109"/>
      <c r="G4773" s="109"/>
      <c r="H4773" s="109">
        <f>IF('Раздел 2.3.1'!AA24&gt;='Раздел 2.3.1'!AA28,0,1)</f>
        <v>0</v>
      </c>
    </row>
    <row r="4774" spans="1:8" x14ac:dyDescent="0.2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14218</v>
      </c>
      <c r="H4774" s="6">
        <f>IF('Раздел 2.3.1'!P25&gt;='Раздел 2.3.1'!P29,0,1)</f>
        <v>0</v>
      </c>
    </row>
    <row r="4775" spans="1:8" x14ac:dyDescent="0.2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2940</v>
      </c>
      <c r="H4775" s="6">
        <f>IF('Раздел 2.3.1'!Q25&gt;='Раздел 2.3.1'!Q29,0,1)</f>
        <v>0</v>
      </c>
    </row>
    <row r="4776" spans="1:8" x14ac:dyDescent="0.2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2941</v>
      </c>
      <c r="H4776" s="6">
        <f>IF('Раздел 2.3.1'!R25&gt;='Раздел 2.3.1'!R29,0,1)</f>
        <v>0</v>
      </c>
    </row>
    <row r="4777" spans="1:8" x14ac:dyDescent="0.2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2942</v>
      </c>
      <c r="H4777" s="6">
        <f>IF('Раздел 2.3.1'!S25&gt;='Раздел 2.3.1'!S29,0,1)</f>
        <v>0</v>
      </c>
    </row>
    <row r="4778" spans="1:8" x14ac:dyDescent="0.2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2179</v>
      </c>
      <c r="H4778" s="6">
        <f>IF('Раздел 2.3.1'!T25&gt;='Раздел 2.3.1'!T29,0,1)</f>
        <v>0</v>
      </c>
    </row>
    <row r="4779" spans="1:8" x14ac:dyDescent="0.2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2180</v>
      </c>
      <c r="H4779" s="6">
        <f>IF('Раздел 2.3.1'!U25&gt;='Раздел 2.3.1'!U29,0,1)</f>
        <v>0</v>
      </c>
    </row>
    <row r="4780" spans="1:8" x14ac:dyDescent="0.2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2181</v>
      </c>
      <c r="H4780" s="6">
        <f>IF('Раздел 2.3.1'!V25&gt;='Раздел 2.3.1'!V29,0,1)</f>
        <v>0</v>
      </c>
    </row>
    <row r="4781" spans="1:8" x14ac:dyDescent="0.2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2182</v>
      </c>
      <c r="H4781" s="6">
        <f>IF('Раздел 2.3.1'!W25&gt;='Раздел 2.3.1'!W29,0,1)</f>
        <v>0</v>
      </c>
    </row>
    <row r="4782" spans="1:8" x14ac:dyDescent="0.2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2183</v>
      </c>
      <c r="H4782" s="6">
        <f>IF('Раздел 2.3.1'!X25&gt;='Раздел 2.3.1'!X29,0,1)</f>
        <v>0</v>
      </c>
    </row>
    <row r="4783" spans="1:8" x14ac:dyDescent="0.2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2184</v>
      </c>
      <c r="H4783" s="6">
        <f>IF('Раздел 2.3.1'!Y25&gt;='Раздел 2.3.1'!Y29,0,1)</f>
        <v>0</v>
      </c>
    </row>
    <row r="4784" spans="1:8" x14ac:dyDescent="0.2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2185</v>
      </c>
      <c r="H4784" s="6">
        <f>IF('Раздел 2.3.1'!Z25&gt;='Раздел 2.3.1'!Z29,0,1)</f>
        <v>0</v>
      </c>
    </row>
    <row r="4785" spans="1:8" x14ac:dyDescent="0.2">
      <c r="A4785" s="6">
        <f t="shared" si="63"/>
        <v>609562</v>
      </c>
      <c r="B4785" s="6">
        <v>17</v>
      </c>
      <c r="C4785" s="109">
        <v>8</v>
      </c>
      <c r="D4785" s="109">
        <v>96</v>
      </c>
      <c r="E4785" s="109" t="s">
        <v>2186</v>
      </c>
      <c r="F4785" s="109"/>
      <c r="G4785" s="109"/>
      <c r="H4785" s="109">
        <f>IF('Раздел 2.3.1'!AA25&gt;='Раздел 2.3.1'!AA29,0,1)</f>
        <v>0</v>
      </c>
    </row>
    <row r="4786" spans="1:8" x14ac:dyDescent="0.2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13073</v>
      </c>
      <c r="H4786" s="6">
        <f>IF('Раздел 2.3.1'!P21&gt;='Раздел 2.3.1'!Q21,0,1)</f>
        <v>0</v>
      </c>
    </row>
    <row r="4787" spans="1:8" x14ac:dyDescent="0.2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13074</v>
      </c>
      <c r="H4787" s="6">
        <f>IF('Раздел 2.3.1'!P22&gt;='Раздел 2.3.1'!Q22,0,1)</f>
        <v>0</v>
      </c>
    </row>
    <row r="4788" spans="1:8" x14ac:dyDescent="0.2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13075</v>
      </c>
      <c r="H4788" s="6">
        <f>IF('Раздел 2.3.1'!P23&gt;='Раздел 2.3.1'!Q23,0,1)</f>
        <v>0</v>
      </c>
    </row>
    <row r="4789" spans="1:8" x14ac:dyDescent="0.2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13076</v>
      </c>
      <c r="H4789" s="6">
        <f>IF('Раздел 2.3.1'!P24&gt;='Раздел 2.3.1'!Q24,0,1)</f>
        <v>0</v>
      </c>
    </row>
    <row r="4790" spans="1:8" x14ac:dyDescent="0.2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13077</v>
      </c>
      <c r="H4790" s="6">
        <f>IF('Раздел 2.3.1'!P25&gt;='Раздел 2.3.1'!Q25,0,1)</f>
        <v>0</v>
      </c>
    </row>
    <row r="4791" spans="1:8" x14ac:dyDescent="0.2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14552</v>
      </c>
      <c r="H4791" s="6">
        <f>IF('Раздел 2.3.1'!P26&gt;='Раздел 2.3.1'!Q26,0,1)</f>
        <v>0</v>
      </c>
    </row>
    <row r="4792" spans="1:8" x14ac:dyDescent="0.2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12800</v>
      </c>
      <c r="H4792" s="6">
        <f>IF('Раздел 2.3.1'!P27&gt;='Раздел 2.3.1'!Q27,0,1)</f>
        <v>0</v>
      </c>
    </row>
    <row r="4793" spans="1:8" x14ac:dyDescent="0.2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12801</v>
      </c>
      <c r="H4793" s="6">
        <f>IF('Раздел 2.3.1'!P28&gt;='Раздел 2.3.1'!Q28,0,1)</f>
        <v>0</v>
      </c>
    </row>
    <row r="4794" spans="1:8" x14ac:dyDescent="0.2">
      <c r="A4794" s="6">
        <f t="shared" si="64"/>
        <v>609562</v>
      </c>
      <c r="B4794" s="6">
        <v>17</v>
      </c>
      <c r="C4794" s="109">
        <v>9</v>
      </c>
      <c r="D4794" s="109">
        <v>105</v>
      </c>
      <c r="E4794" s="109" t="s">
        <v>12802</v>
      </c>
      <c r="F4794" s="109"/>
      <c r="G4794" s="109"/>
      <c r="H4794" s="109">
        <f>IF('Раздел 2.3.1'!P29&gt;='Раздел 2.3.1'!Q29,0,1)</f>
        <v>0</v>
      </c>
    </row>
    <row r="4795" spans="1:8" x14ac:dyDescent="0.2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12803</v>
      </c>
      <c r="H4795" s="6">
        <f>IF('Раздел 2.3.1'!P21&gt;='Раздел 2.3.1'!T21,0,1)</f>
        <v>0</v>
      </c>
    </row>
    <row r="4796" spans="1:8" x14ac:dyDescent="0.2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12804</v>
      </c>
      <c r="H4796" s="6">
        <f>IF('Раздел 2.3.1'!P22&gt;='Раздел 2.3.1'!T22,0,1)</f>
        <v>0</v>
      </c>
    </row>
    <row r="4797" spans="1:8" x14ac:dyDescent="0.2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12805</v>
      </c>
      <c r="H4797" s="6">
        <f>IF('Раздел 2.3.1'!P23&gt;='Раздел 2.3.1'!T23,0,1)</f>
        <v>0</v>
      </c>
    </row>
    <row r="4798" spans="1:8" x14ac:dyDescent="0.2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12806</v>
      </c>
      <c r="H4798" s="6">
        <f>IF('Раздел 2.3.1'!P24&gt;='Раздел 2.3.1'!T24,0,1)</f>
        <v>0</v>
      </c>
    </row>
    <row r="4799" spans="1:8" x14ac:dyDescent="0.2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12807</v>
      </c>
      <c r="H4799" s="6">
        <f>IF('Раздел 2.3.1'!P25&gt;='Раздел 2.3.1'!T25,0,1)</f>
        <v>0</v>
      </c>
    </row>
    <row r="4800" spans="1:8" x14ac:dyDescent="0.2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14275</v>
      </c>
      <c r="H4800" s="6">
        <f>IF('Раздел 2.3.1'!P26&gt;='Раздел 2.3.1'!T26,0,1)</f>
        <v>0</v>
      </c>
    </row>
    <row r="4801" spans="1:8" x14ac:dyDescent="0.2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14276</v>
      </c>
      <c r="H4801" s="6">
        <f>IF('Раздел 2.3.1'!P27&gt;='Раздел 2.3.1'!T27,0,1)</f>
        <v>0</v>
      </c>
    </row>
    <row r="4802" spans="1:8" x14ac:dyDescent="0.2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14277</v>
      </c>
      <c r="H4802" s="6">
        <f>IF('Раздел 2.3.1'!P28&gt;='Раздел 2.3.1'!T28,0,1)</f>
        <v>0</v>
      </c>
    </row>
    <row r="4803" spans="1:8" x14ac:dyDescent="0.2">
      <c r="A4803" s="6">
        <f t="shared" si="64"/>
        <v>609562</v>
      </c>
      <c r="B4803" s="6">
        <v>17</v>
      </c>
      <c r="C4803" s="109">
        <v>10</v>
      </c>
      <c r="D4803" s="109">
        <v>114</v>
      </c>
      <c r="E4803" s="109" t="s">
        <v>14278</v>
      </c>
      <c r="F4803" s="109"/>
      <c r="G4803" s="109"/>
      <c r="H4803" s="109">
        <f>IF('Раздел 2.3.1'!P29&gt;='Раздел 2.3.1'!T29,0,1)</f>
        <v>0</v>
      </c>
    </row>
    <row r="4804" spans="1:8" x14ac:dyDescent="0.2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14279</v>
      </c>
      <c r="H4804" s="6">
        <f>IF('Раздел 2.3.1'!P21&gt;='Раздел 2.3.1'!U21,0,1)</f>
        <v>0</v>
      </c>
    </row>
    <row r="4805" spans="1:8" x14ac:dyDescent="0.2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14280</v>
      </c>
      <c r="H4805" s="6">
        <f>IF('Раздел 2.3.1'!P22&gt;='Раздел 2.3.1'!U22,0,1)</f>
        <v>0</v>
      </c>
    </row>
    <row r="4806" spans="1:8" x14ac:dyDescent="0.2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14281</v>
      </c>
      <c r="H4806" s="6">
        <f>IF('Раздел 2.3.1'!P23&gt;='Раздел 2.3.1'!U23,0,1)</f>
        <v>0</v>
      </c>
    </row>
    <row r="4807" spans="1:8" x14ac:dyDescent="0.2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14282</v>
      </c>
      <c r="H4807" s="6">
        <f>IF('Раздел 2.3.1'!P24&gt;='Раздел 2.3.1'!U24,0,1)</f>
        <v>0</v>
      </c>
    </row>
    <row r="4808" spans="1:8" x14ac:dyDescent="0.2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14283</v>
      </c>
      <c r="H4808" s="6">
        <f>IF('Раздел 2.3.1'!P25&gt;='Раздел 2.3.1'!U25,0,1)</f>
        <v>0</v>
      </c>
    </row>
    <row r="4809" spans="1:8" x14ac:dyDescent="0.2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14284</v>
      </c>
      <c r="H4809" s="6">
        <f>IF('Раздел 2.3.1'!P26&gt;='Раздел 2.3.1'!U26,0,1)</f>
        <v>0</v>
      </c>
    </row>
    <row r="4810" spans="1:8" x14ac:dyDescent="0.2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14285</v>
      </c>
      <c r="H4810" s="6">
        <f>IF('Раздел 2.3.1'!P27&gt;='Раздел 2.3.1'!U27,0,1)</f>
        <v>0</v>
      </c>
    </row>
    <row r="4811" spans="1:8" x14ac:dyDescent="0.2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14286</v>
      </c>
      <c r="H4811" s="6">
        <f>IF('Раздел 2.3.1'!P28&gt;='Раздел 2.3.1'!U28,0,1)</f>
        <v>0</v>
      </c>
    </row>
    <row r="4812" spans="1:8" x14ac:dyDescent="0.2">
      <c r="A4812" s="6">
        <f t="shared" si="64"/>
        <v>609562</v>
      </c>
      <c r="B4812" s="6">
        <v>17</v>
      </c>
      <c r="C4812" s="109">
        <v>11</v>
      </c>
      <c r="D4812" s="109">
        <v>123</v>
      </c>
      <c r="E4812" s="109" t="s">
        <v>14287</v>
      </c>
      <c r="F4812" s="109"/>
      <c r="G4812" s="109"/>
      <c r="H4812" s="109">
        <f>IF('Раздел 2.3.1'!P29&gt;='Раздел 2.3.1'!U29,0,1)</f>
        <v>0</v>
      </c>
    </row>
    <row r="4813" spans="1:8" x14ac:dyDescent="0.2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14288</v>
      </c>
      <c r="H4813" s="6">
        <f>IF('Раздел 2.3.1'!Q21&gt;='Раздел 2.3.1'!R21,0,1)</f>
        <v>0</v>
      </c>
    </row>
    <row r="4814" spans="1:8" x14ac:dyDescent="0.2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14289</v>
      </c>
      <c r="H4814" s="6">
        <f>IF('Раздел 2.3.1'!Q22&gt;='Раздел 2.3.1'!R22,0,1)</f>
        <v>0</v>
      </c>
    </row>
    <row r="4815" spans="1:8" x14ac:dyDescent="0.2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14290</v>
      </c>
      <c r="H4815" s="6">
        <f>IF('Раздел 2.3.1'!Q23&gt;='Раздел 2.3.1'!R23,0,1)</f>
        <v>0</v>
      </c>
    </row>
    <row r="4816" spans="1:8" x14ac:dyDescent="0.2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12850</v>
      </c>
      <c r="H4816" s="6">
        <f>IF('Раздел 2.3.1'!Q24&gt;='Раздел 2.3.1'!R24,0,1)</f>
        <v>0</v>
      </c>
    </row>
    <row r="4817" spans="1:8" x14ac:dyDescent="0.2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12851</v>
      </c>
      <c r="H4817" s="6">
        <f>IF('Раздел 2.3.1'!Q25&gt;='Раздел 2.3.1'!R25,0,1)</f>
        <v>0</v>
      </c>
    </row>
    <row r="4818" spans="1:8" x14ac:dyDescent="0.2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12852</v>
      </c>
      <c r="H4818" s="6">
        <f>IF('Раздел 2.3.1'!Q26&gt;='Раздел 2.3.1'!R26,0,1)</f>
        <v>0</v>
      </c>
    </row>
    <row r="4819" spans="1:8" x14ac:dyDescent="0.2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12853</v>
      </c>
      <c r="H4819" s="6">
        <f>IF('Раздел 2.3.1'!Q27&gt;='Раздел 2.3.1'!R27,0,1)</f>
        <v>0</v>
      </c>
    </row>
    <row r="4820" spans="1:8" x14ac:dyDescent="0.2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12854</v>
      </c>
      <c r="H4820" s="6">
        <f>IF('Раздел 2.3.1'!Q28&gt;='Раздел 2.3.1'!R28,0,1)</f>
        <v>0</v>
      </c>
    </row>
    <row r="4821" spans="1:8" x14ac:dyDescent="0.2">
      <c r="A4821" s="6">
        <f t="shared" si="64"/>
        <v>609562</v>
      </c>
      <c r="B4821" s="6">
        <v>17</v>
      </c>
      <c r="C4821" s="109">
        <v>12</v>
      </c>
      <c r="D4821" s="109">
        <v>132</v>
      </c>
      <c r="E4821" s="109" t="s">
        <v>12855</v>
      </c>
      <c r="F4821" s="109"/>
      <c r="G4821" s="109"/>
      <c r="H4821" s="109">
        <f>IF('Раздел 2.3.1'!Q29&gt;='Раздел 2.3.1'!R29,0,1)</f>
        <v>0</v>
      </c>
    </row>
    <row r="4822" spans="1:8" x14ac:dyDescent="0.2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12856</v>
      </c>
      <c r="H4822" s="6">
        <f>IF('Раздел 2.3.1'!Q21&gt;='Раздел 2.3.1'!S21,0,1)</f>
        <v>0</v>
      </c>
    </row>
    <row r="4823" spans="1:8" x14ac:dyDescent="0.2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12857</v>
      </c>
      <c r="H4823" s="6">
        <f>IF('Раздел 2.3.1'!Q22&gt;='Раздел 2.3.1'!S22,0,1)</f>
        <v>0</v>
      </c>
    </row>
    <row r="4824" spans="1:8" x14ac:dyDescent="0.2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12858</v>
      </c>
      <c r="H4824" s="6">
        <f>IF('Раздел 2.3.1'!Q23&gt;='Раздел 2.3.1'!S23,0,1)</f>
        <v>0</v>
      </c>
    </row>
    <row r="4825" spans="1:8" x14ac:dyDescent="0.2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15561</v>
      </c>
      <c r="H4825" s="6">
        <f>IF('Раздел 2.3.1'!Q24&gt;='Раздел 2.3.1'!S24,0,1)</f>
        <v>0</v>
      </c>
    </row>
    <row r="4826" spans="1:8" x14ac:dyDescent="0.2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15562</v>
      </c>
      <c r="H4826" s="6">
        <f>IF('Раздел 2.3.1'!Q25&gt;='Раздел 2.3.1'!S25,0,1)</f>
        <v>0</v>
      </c>
    </row>
    <row r="4827" spans="1:8" x14ac:dyDescent="0.2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15563</v>
      </c>
      <c r="H4827" s="6">
        <f>IF('Раздел 2.3.1'!Q26&gt;='Раздел 2.3.1'!S26,0,1)</f>
        <v>0</v>
      </c>
    </row>
    <row r="4828" spans="1:8" x14ac:dyDescent="0.2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15564</v>
      </c>
      <c r="H4828" s="6">
        <f>IF('Раздел 2.3.1'!Q27&gt;='Раздел 2.3.1'!S27,0,1)</f>
        <v>0</v>
      </c>
    </row>
    <row r="4829" spans="1:8" x14ac:dyDescent="0.2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15565</v>
      </c>
      <c r="H4829" s="6">
        <f>IF('Раздел 2.3.1'!Q28&gt;='Раздел 2.3.1'!S28,0,1)</f>
        <v>0</v>
      </c>
    </row>
    <row r="4830" spans="1:8" x14ac:dyDescent="0.2">
      <c r="A4830" s="6">
        <f t="shared" si="65"/>
        <v>609562</v>
      </c>
      <c r="B4830" s="6">
        <v>17</v>
      </c>
      <c r="C4830" s="109">
        <v>13</v>
      </c>
      <c r="D4830" s="109">
        <v>141</v>
      </c>
      <c r="E4830" s="109" t="s">
        <v>15566</v>
      </c>
      <c r="F4830" s="109"/>
      <c r="G4830" s="109"/>
      <c r="H4830" s="109">
        <f>IF('Раздел 2.3.1'!Q29&gt;='Раздел 2.3.1'!S29,0,1)</f>
        <v>0</v>
      </c>
    </row>
    <row r="4831" spans="1:8" x14ac:dyDescent="0.2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15567</v>
      </c>
      <c r="H4831" s="6">
        <f>IF('Раздел 2.3.1'!V21&gt;='Раздел 2.3.1'!W21,0,1)</f>
        <v>0</v>
      </c>
    </row>
    <row r="4832" spans="1:8" x14ac:dyDescent="0.2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15568</v>
      </c>
      <c r="H4832" s="6">
        <f>IF('Раздел 2.3.1'!V22&gt;='Раздел 2.3.1'!W22,0,1)</f>
        <v>0</v>
      </c>
    </row>
    <row r="4833" spans="1:8" x14ac:dyDescent="0.2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15569</v>
      </c>
      <c r="H4833" s="6">
        <f>IF('Раздел 2.3.1'!V23&gt;='Раздел 2.3.1'!W23,0,1)</f>
        <v>0</v>
      </c>
    </row>
    <row r="4834" spans="1:8" x14ac:dyDescent="0.2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15570</v>
      </c>
      <c r="H4834" s="6">
        <f>IF('Раздел 2.3.1'!V24&gt;='Раздел 2.3.1'!W24,0,1)</f>
        <v>0</v>
      </c>
    </row>
    <row r="4835" spans="1:8" x14ac:dyDescent="0.2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15344</v>
      </c>
      <c r="H4835" s="6">
        <f>IF('Раздел 2.3.1'!V25&gt;='Раздел 2.3.1'!W25,0,1)</f>
        <v>0</v>
      </c>
    </row>
    <row r="4836" spans="1:8" x14ac:dyDescent="0.2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15345</v>
      </c>
      <c r="H4836" s="6">
        <f>IF('Раздел 2.3.1'!V26&gt;='Раздел 2.3.1'!W26,0,1)</f>
        <v>0</v>
      </c>
    </row>
    <row r="4837" spans="1:8" x14ac:dyDescent="0.2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15346</v>
      </c>
      <c r="H4837" s="6">
        <f>IF('Раздел 2.3.1'!V27&gt;='Раздел 2.3.1'!W27,0,1)</f>
        <v>0</v>
      </c>
    </row>
    <row r="4838" spans="1:8" x14ac:dyDescent="0.2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15347</v>
      </c>
      <c r="H4838" s="6">
        <f>IF('Раздел 2.3.1'!V28&gt;='Раздел 2.3.1'!W28,0,1)</f>
        <v>0</v>
      </c>
    </row>
    <row r="4839" spans="1:8" x14ac:dyDescent="0.2">
      <c r="A4839" s="6">
        <f t="shared" si="65"/>
        <v>609562</v>
      </c>
      <c r="B4839" s="6">
        <v>17</v>
      </c>
      <c r="C4839" s="109">
        <v>14</v>
      </c>
      <c r="D4839" s="109">
        <v>150</v>
      </c>
      <c r="E4839" s="109" t="s">
        <v>15348</v>
      </c>
      <c r="F4839" s="109"/>
      <c r="G4839" s="109"/>
      <c r="H4839" s="109">
        <f>IF('Раздел 2.3.1'!V29&gt;='Раздел 2.3.1'!W29,0,1)</f>
        <v>0</v>
      </c>
    </row>
    <row r="4840" spans="1:8" x14ac:dyDescent="0.2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15349</v>
      </c>
      <c r="H4840" s="6">
        <f>IF('Раздел 2.3.1'!V21&gt;='Раздел 2.3.1'!Z21,0,1)</f>
        <v>0</v>
      </c>
    </row>
    <row r="4841" spans="1:8" x14ac:dyDescent="0.2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15350</v>
      </c>
      <c r="H4841" s="6">
        <f>IF('Раздел 2.3.1'!V22&gt;='Раздел 2.3.1'!Z22,0,1)</f>
        <v>0</v>
      </c>
    </row>
    <row r="4842" spans="1:8" x14ac:dyDescent="0.2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16584</v>
      </c>
      <c r="H4842" s="6">
        <f>IF('Раздел 2.3.1'!V23&gt;='Раздел 2.3.1'!Z23,0,1)</f>
        <v>0</v>
      </c>
    </row>
    <row r="4843" spans="1:8" x14ac:dyDescent="0.2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16585</v>
      </c>
      <c r="H4843" s="6">
        <f>IF('Раздел 2.3.1'!V24&gt;='Раздел 2.3.1'!Z24,0,1)</f>
        <v>0</v>
      </c>
    </row>
    <row r="4844" spans="1:8" x14ac:dyDescent="0.2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16586</v>
      </c>
      <c r="H4844" s="6">
        <f>IF('Раздел 2.3.1'!V25&gt;='Раздел 2.3.1'!Z25,0,1)</f>
        <v>0</v>
      </c>
    </row>
    <row r="4845" spans="1:8" x14ac:dyDescent="0.2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16587</v>
      </c>
      <c r="H4845" s="6">
        <f>IF('Раздел 2.3.1'!V26&gt;='Раздел 2.3.1'!Z26,0,1)</f>
        <v>0</v>
      </c>
    </row>
    <row r="4846" spans="1:8" x14ac:dyDescent="0.2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16588</v>
      </c>
      <c r="H4846" s="6">
        <f>IF('Раздел 2.3.1'!V27&gt;='Раздел 2.3.1'!Z27,0,1)</f>
        <v>0</v>
      </c>
    </row>
    <row r="4847" spans="1:8" x14ac:dyDescent="0.2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16589</v>
      </c>
      <c r="H4847" s="6">
        <f>IF('Раздел 2.3.1'!V28&gt;='Раздел 2.3.1'!Z28,0,1)</f>
        <v>0</v>
      </c>
    </row>
    <row r="4848" spans="1:8" x14ac:dyDescent="0.2">
      <c r="A4848" s="6">
        <f t="shared" si="65"/>
        <v>609562</v>
      </c>
      <c r="B4848" s="6">
        <v>17</v>
      </c>
      <c r="C4848" s="109">
        <v>15</v>
      </c>
      <c r="D4848" s="109">
        <v>159</v>
      </c>
      <c r="E4848" s="109" t="s">
        <v>16590</v>
      </c>
      <c r="F4848" s="109"/>
      <c r="G4848" s="109"/>
      <c r="H4848" s="109">
        <f>IF('Раздел 2.3.1'!V29&gt;='Раздел 2.3.1'!Z29,0,1)</f>
        <v>0</v>
      </c>
    </row>
    <row r="4849" spans="1:8" x14ac:dyDescent="0.2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16591</v>
      </c>
      <c r="F4849" s="7"/>
      <c r="G4849" s="7"/>
      <c r="H4849" s="7">
        <f>IF('Раздел 2.3.1'!V21&gt;='Раздел 2.3.1'!AA21,0,1)</f>
        <v>0</v>
      </c>
    </row>
    <row r="4850" spans="1:8" x14ac:dyDescent="0.2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16592</v>
      </c>
      <c r="F4850" s="7"/>
      <c r="G4850" s="7"/>
      <c r="H4850" s="7">
        <f>IF('Раздел 2.3.1'!V22&gt;='Раздел 2.3.1'!AA22,0,1)</f>
        <v>0</v>
      </c>
    </row>
    <row r="4851" spans="1:8" x14ac:dyDescent="0.2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16593</v>
      </c>
      <c r="F4851" s="7"/>
      <c r="G4851" s="7"/>
      <c r="H4851" s="7">
        <f>IF('Раздел 2.3.1'!V23&gt;='Раздел 2.3.1'!AA23,0,1)</f>
        <v>0</v>
      </c>
    </row>
    <row r="4852" spans="1:8" x14ac:dyDescent="0.2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16594</v>
      </c>
      <c r="F4852" s="7"/>
      <c r="G4852" s="7"/>
      <c r="H4852" s="7">
        <f>IF('Раздел 2.3.1'!V24&gt;='Раздел 2.3.1'!AA24,0,1)</f>
        <v>0</v>
      </c>
    </row>
    <row r="4853" spans="1:8" x14ac:dyDescent="0.2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16595</v>
      </c>
      <c r="F4853" s="7"/>
      <c r="G4853" s="7"/>
      <c r="H4853" s="7">
        <f>IF('Раздел 2.3.1'!V25&gt;='Раздел 2.3.1'!AA25,0,1)</f>
        <v>0</v>
      </c>
    </row>
    <row r="4854" spans="1:8" x14ac:dyDescent="0.2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16596</v>
      </c>
      <c r="F4854" s="7"/>
      <c r="G4854" s="7"/>
      <c r="H4854" s="7">
        <f>IF('Раздел 2.3.1'!V26&gt;='Раздел 2.3.1'!AA26,0,1)</f>
        <v>0</v>
      </c>
    </row>
    <row r="4855" spans="1:8" x14ac:dyDescent="0.2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16597</v>
      </c>
      <c r="F4855" s="7"/>
      <c r="G4855" s="7"/>
      <c r="H4855" s="7">
        <f>IF('Раздел 2.3.1'!V27&gt;='Раздел 2.3.1'!AA27,0,1)</f>
        <v>0</v>
      </c>
    </row>
    <row r="4856" spans="1:8" x14ac:dyDescent="0.2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16598</v>
      </c>
      <c r="F4856" s="7"/>
      <c r="G4856" s="7"/>
      <c r="H4856" s="7">
        <f>IF('Раздел 2.3.1'!V28&gt;='Раздел 2.3.1'!AA28,0,1)</f>
        <v>0</v>
      </c>
    </row>
    <row r="4857" spans="1:8" x14ac:dyDescent="0.2">
      <c r="A4857" s="6">
        <f t="shared" ref="A4857:A4888" si="66">P_3</f>
        <v>609562</v>
      </c>
      <c r="B4857" s="6">
        <v>17</v>
      </c>
      <c r="C4857" s="109">
        <v>16</v>
      </c>
      <c r="D4857" s="109">
        <v>168</v>
      </c>
      <c r="E4857" s="109" t="s">
        <v>16599</v>
      </c>
      <c r="F4857" s="109"/>
      <c r="G4857" s="109"/>
      <c r="H4857" s="109">
        <f>IF('Раздел 2.3.1'!V29&gt;='Раздел 2.3.1'!AA29,0,1)</f>
        <v>0</v>
      </c>
    </row>
    <row r="4858" spans="1:8" x14ac:dyDescent="0.2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16600</v>
      </c>
      <c r="H4858" s="6">
        <f>IF('Раздел 2.3.1'!W21&gt;='Раздел 2.3.1'!X21,0,1)</f>
        <v>0</v>
      </c>
    </row>
    <row r="4859" spans="1:8" x14ac:dyDescent="0.2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16601</v>
      </c>
      <c r="H4859" s="6">
        <f>IF('Раздел 2.3.1'!W22&gt;='Раздел 2.3.1'!X22,0,1)</f>
        <v>0</v>
      </c>
    </row>
    <row r="4860" spans="1:8" x14ac:dyDescent="0.2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16602</v>
      </c>
      <c r="H4860" s="6">
        <f>IF('Раздел 2.3.1'!W23&gt;='Раздел 2.3.1'!X23,0,1)</f>
        <v>0</v>
      </c>
    </row>
    <row r="4861" spans="1:8" x14ac:dyDescent="0.2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17612</v>
      </c>
      <c r="H4861" s="6">
        <f>IF('Раздел 2.3.1'!W24&gt;='Раздел 2.3.1'!X24,0,1)</f>
        <v>0</v>
      </c>
    </row>
    <row r="4862" spans="1:8" x14ac:dyDescent="0.2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17613</v>
      </c>
      <c r="H4862" s="6">
        <f>IF('Раздел 2.3.1'!W25&gt;='Раздел 2.3.1'!X25,0,1)</f>
        <v>0</v>
      </c>
    </row>
    <row r="4863" spans="1:8" x14ac:dyDescent="0.2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17614</v>
      </c>
      <c r="H4863" s="6">
        <f>IF('Раздел 2.3.1'!W26&gt;='Раздел 2.3.1'!X26,0,1)</f>
        <v>0</v>
      </c>
    </row>
    <row r="4864" spans="1:8" x14ac:dyDescent="0.2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17615</v>
      </c>
      <c r="H4864" s="6">
        <f>IF('Раздел 2.3.1'!W27&gt;='Раздел 2.3.1'!X27,0,1)</f>
        <v>0</v>
      </c>
    </row>
    <row r="4865" spans="1:8" x14ac:dyDescent="0.2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17616</v>
      </c>
      <c r="H4865" s="6">
        <f>IF('Раздел 2.3.1'!W28&gt;='Раздел 2.3.1'!X28,0,1)</f>
        <v>0</v>
      </c>
    </row>
    <row r="4866" spans="1:8" x14ac:dyDescent="0.2">
      <c r="A4866" s="6">
        <f t="shared" si="66"/>
        <v>609562</v>
      </c>
      <c r="B4866" s="6">
        <v>17</v>
      </c>
      <c r="C4866" s="109">
        <v>17</v>
      </c>
      <c r="D4866" s="109">
        <v>177</v>
      </c>
      <c r="E4866" s="109" t="s">
        <v>17617</v>
      </c>
      <c r="F4866" s="109"/>
      <c r="G4866" s="109"/>
      <c r="H4866" s="109">
        <f>IF('Раздел 2.3.1'!W29&gt;='Раздел 2.3.1'!X29,0,1)</f>
        <v>0</v>
      </c>
    </row>
    <row r="4867" spans="1:8" x14ac:dyDescent="0.2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17618</v>
      </c>
      <c r="H4867" s="6">
        <f>IF('Раздел 2.3.1'!W21&gt;='Раздел 2.3.1'!Y21,0,1)</f>
        <v>0</v>
      </c>
    </row>
    <row r="4868" spans="1:8" x14ac:dyDescent="0.2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17619</v>
      </c>
      <c r="H4868" s="6">
        <f>IF('Раздел 2.3.1'!W22&gt;='Раздел 2.3.1'!Y22,0,1)</f>
        <v>0</v>
      </c>
    </row>
    <row r="4869" spans="1:8" x14ac:dyDescent="0.2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17620</v>
      </c>
      <c r="H4869" s="6">
        <f>IF('Раздел 2.3.1'!W23&gt;='Раздел 2.3.1'!Y23,0,1)</f>
        <v>0</v>
      </c>
    </row>
    <row r="4870" spans="1:8" x14ac:dyDescent="0.2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17621</v>
      </c>
      <c r="H4870" s="6">
        <f>IF('Раздел 2.3.1'!W24&gt;='Раздел 2.3.1'!Y24,0,1)</f>
        <v>0</v>
      </c>
    </row>
    <row r="4871" spans="1:8" x14ac:dyDescent="0.2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17622</v>
      </c>
      <c r="H4871" s="6">
        <f>IF('Раздел 2.3.1'!W25&gt;='Раздел 2.3.1'!Y25,0,1)</f>
        <v>0</v>
      </c>
    </row>
    <row r="4872" spans="1:8" x14ac:dyDescent="0.2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17623</v>
      </c>
      <c r="H4872" s="6">
        <f>IF('Раздел 2.3.1'!W26&gt;='Раздел 2.3.1'!Y26,0,1)</f>
        <v>0</v>
      </c>
    </row>
    <row r="4873" spans="1:8" x14ac:dyDescent="0.2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17624</v>
      </c>
      <c r="H4873" s="6">
        <f>IF('Раздел 2.3.1'!W27&gt;='Раздел 2.3.1'!Y27,0,1)</f>
        <v>0</v>
      </c>
    </row>
    <row r="4874" spans="1:8" x14ac:dyDescent="0.2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17625</v>
      </c>
      <c r="H4874" s="6">
        <f>IF('Раздел 2.3.1'!W28&gt;='Раздел 2.3.1'!Y28,0,1)</f>
        <v>0</v>
      </c>
    </row>
    <row r="4875" spans="1:8" x14ac:dyDescent="0.2">
      <c r="A4875" s="6">
        <f t="shared" si="66"/>
        <v>609562</v>
      </c>
      <c r="B4875" s="6">
        <v>17</v>
      </c>
      <c r="C4875" s="109">
        <v>18</v>
      </c>
      <c r="D4875" s="109">
        <v>186</v>
      </c>
      <c r="E4875" s="109" t="s">
        <v>17626</v>
      </c>
      <c r="F4875" s="109"/>
      <c r="G4875" s="109"/>
      <c r="H4875" s="109">
        <f>IF('Раздел 2.3.1'!W29&gt;='Раздел 2.3.1'!Y29,0,1)</f>
        <v>0</v>
      </c>
    </row>
    <row r="4876" spans="1:8" x14ac:dyDescent="0.2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17627</v>
      </c>
      <c r="H4876" s="6">
        <f>IF('Раздел 2.3.1'!P28&lt;=SUM('Раздел 2.3.1'!P26:P27),0,1)</f>
        <v>0</v>
      </c>
    </row>
    <row r="4877" spans="1:8" x14ac:dyDescent="0.2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17628</v>
      </c>
      <c r="H4877" s="6">
        <f>IF('Раздел 2.3.1'!Q28&lt;=SUM('Раздел 2.3.1'!Q26:Q27),0,1)</f>
        <v>0</v>
      </c>
    </row>
    <row r="4878" spans="1:8" x14ac:dyDescent="0.2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17629</v>
      </c>
      <c r="H4878" s="6">
        <f>IF('Раздел 2.3.1'!R28&lt;=SUM('Раздел 2.3.1'!R26:R27),0,1)</f>
        <v>0</v>
      </c>
    </row>
    <row r="4879" spans="1:8" x14ac:dyDescent="0.2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17630</v>
      </c>
      <c r="H4879" s="6">
        <f>IF('Раздел 2.3.1'!S28&lt;=SUM('Раздел 2.3.1'!S26:S27),0,1)</f>
        <v>0</v>
      </c>
    </row>
    <row r="4880" spans="1:8" x14ac:dyDescent="0.2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17631</v>
      </c>
      <c r="H4880" s="6">
        <f>IF('Раздел 2.3.1'!T28&lt;=SUM('Раздел 2.3.1'!T26:T27),0,1)</f>
        <v>0</v>
      </c>
    </row>
    <row r="4881" spans="1:8" x14ac:dyDescent="0.2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18334</v>
      </c>
      <c r="H4881" s="6">
        <f>IF('Раздел 2.3.1'!U28&lt;=SUM('Раздел 2.3.1'!U26:U27),0,1)</f>
        <v>0</v>
      </c>
    </row>
    <row r="4882" spans="1:8" x14ac:dyDescent="0.2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18335</v>
      </c>
      <c r="H4882" s="6">
        <f>IF('Раздел 2.3.1'!V28&lt;=SUM('Раздел 2.3.1'!V26:V27),0,1)</f>
        <v>0</v>
      </c>
    </row>
    <row r="4883" spans="1:8" x14ac:dyDescent="0.2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18336</v>
      </c>
      <c r="H4883" s="6">
        <f>IF('Раздел 2.3.1'!W28&lt;=SUM('Раздел 2.3.1'!W26:W27),0,1)</f>
        <v>0</v>
      </c>
    </row>
    <row r="4884" spans="1:8" x14ac:dyDescent="0.2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18337</v>
      </c>
      <c r="H4884" s="6">
        <f>IF('Раздел 2.3.1'!X28&lt;=SUM('Раздел 2.3.1'!X26:X27),0,1)</f>
        <v>0</v>
      </c>
    </row>
    <row r="4885" spans="1:8" x14ac:dyDescent="0.2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18338</v>
      </c>
      <c r="H4885" s="6">
        <f>IF('Раздел 2.3.1'!Y28&lt;=SUM('Раздел 2.3.1'!Y26:Y27),0,1)</f>
        <v>0</v>
      </c>
    </row>
    <row r="4886" spans="1:8" x14ac:dyDescent="0.2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18339</v>
      </c>
      <c r="H4886" s="6">
        <f>IF('Раздел 2.3.1'!Z28&lt;=SUM('Раздел 2.3.1'!Z26:Z27),0,1)</f>
        <v>0</v>
      </c>
    </row>
    <row r="4887" spans="1:8" x14ac:dyDescent="0.2">
      <c r="A4887" s="6">
        <f t="shared" si="66"/>
        <v>609562</v>
      </c>
      <c r="B4887" s="6">
        <v>17</v>
      </c>
      <c r="C4887" s="109">
        <v>19</v>
      </c>
      <c r="D4887" s="109">
        <v>198</v>
      </c>
      <c r="E4887" s="109" t="s">
        <v>19136</v>
      </c>
      <c r="F4887" s="109"/>
      <c r="G4887" s="109"/>
      <c r="H4887" s="109">
        <f>IF('Раздел 2.3.1'!AA28&lt;=SUM('Раздел 2.3.1'!AA26:AA27),0,1)</f>
        <v>0</v>
      </c>
    </row>
    <row r="4888" spans="1:8" x14ac:dyDescent="0.2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19137</v>
      </c>
      <c r="F4888" s="7"/>
      <c r="G4888" s="7"/>
      <c r="H4888" s="7">
        <f>IF('Раздел 2.3.1'!P29&lt;=SUM('Раздел 2.3.1'!P26:P27),0,1)</f>
        <v>0</v>
      </c>
    </row>
    <row r="4889" spans="1:8" x14ac:dyDescent="0.2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19138</v>
      </c>
      <c r="F4889" s="7"/>
      <c r="G4889" s="7"/>
      <c r="H4889" s="7">
        <f>IF('Раздел 2.3.1'!Q29&lt;=SUM('Раздел 2.3.1'!Q26:Q27),0,1)</f>
        <v>0</v>
      </c>
    </row>
    <row r="4890" spans="1:8" x14ac:dyDescent="0.2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19139</v>
      </c>
      <c r="F4890" s="7"/>
      <c r="G4890" s="7"/>
      <c r="H4890" s="7">
        <f>IF('Раздел 2.3.1'!R29&lt;=SUM('Раздел 2.3.1'!R26:R27),0,1)</f>
        <v>0</v>
      </c>
    </row>
    <row r="4891" spans="1:8" x14ac:dyDescent="0.2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19140</v>
      </c>
      <c r="F4891" s="7"/>
      <c r="G4891" s="7"/>
      <c r="H4891" s="7">
        <f>IF('Раздел 2.3.1'!S29&lt;=SUM('Раздел 2.3.1'!S26:S27),0,1)</f>
        <v>0</v>
      </c>
    </row>
    <row r="4892" spans="1:8" x14ac:dyDescent="0.2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19141</v>
      </c>
      <c r="F4892" s="7"/>
      <c r="G4892" s="7"/>
      <c r="H4892" s="7">
        <f>IF('Раздел 2.3.1'!T29&lt;=SUM('Раздел 2.3.1'!T26:T27),0,1)</f>
        <v>0</v>
      </c>
    </row>
    <row r="4893" spans="1:8" x14ac:dyDescent="0.2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19142</v>
      </c>
      <c r="F4893" s="7"/>
      <c r="G4893" s="7"/>
      <c r="H4893" s="7">
        <f>IF('Раздел 2.3.1'!U29&lt;=SUM('Раздел 2.3.1'!U26:U27),0,1)</f>
        <v>0</v>
      </c>
    </row>
    <row r="4894" spans="1:8" x14ac:dyDescent="0.2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19143</v>
      </c>
      <c r="F4894" s="7"/>
      <c r="G4894" s="7"/>
      <c r="H4894" s="7">
        <f>IF('Раздел 2.3.1'!V29&lt;=SUM('Раздел 2.3.1'!V26:V27),0,1)</f>
        <v>0</v>
      </c>
    </row>
    <row r="4895" spans="1:8" x14ac:dyDescent="0.2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18214</v>
      </c>
      <c r="F4895" s="7"/>
      <c r="G4895" s="7"/>
      <c r="H4895" s="7">
        <f>IF('Раздел 2.3.1'!W29&lt;=SUM('Раздел 2.3.1'!W26:W27),0,1)</f>
        <v>0</v>
      </c>
    </row>
    <row r="4896" spans="1:8" x14ac:dyDescent="0.2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18215</v>
      </c>
      <c r="F4896" s="7"/>
      <c r="G4896" s="7"/>
      <c r="H4896" s="7">
        <f>IF('Раздел 2.3.1'!X29&lt;=SUM('Раздел 2.3.1'!X26:X27),0,1)</f>
        <v>0</v>
      </c>
    </row>
    <row r="4897" spans="1:8" x14ac:dyDescent="0.2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18216</v>
      </c>
      <c r="F4897" s="7"/>
      <c r="G4897" s="7"/>
      <c r="H4897" s="7">
        <f>IF('Раздел 2.3.1'!Y29&lt;=SUM('Раздел 2.3.1'!Y26:Y27),0,1)</f>
        <v>0</v>
      </c>
    </row>
    <row r="4898" spans="1:8" x14ac:dyDescent="0.2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18217</v>
      </c>
      <c r="F4898" s="7"/>
      <c r="G4898" s="7"/>
      <c r="H4898" s="7">
        <f>IF('Раздел 2.3.1'!Z29&lt;=SUM('Раздел 2.3.1'!Z26:Z27),0,1)</f>
        <v>0</v>
      </c>
    </row>
    <row r="4899" spans="1:8" x14ac:dyDescent="0.2">
      <c r="A4899" s="6">
        <f t="shared" si="67"/>
        <v>609562</v>
      </c>
      <c r="B4899" s="6">
        <v>17</v>
      </c>
      <c r="C4899" s="109">
        <v>20</v>
      </c>
      <c r="D4899" s="109">
        <v>210</v>
      </c>
      <c r="E4899" s="109" t="s">
        <v>18218</v>
      </c>
      <c r="F4899" s="109"/>
      <c r="G4899" s="109"/>
      <c r="H4899" s="109">
        <f>IF('Раздел 2.3.1'!AA29&lt;=SUM('Раздел 2.3.1'!AA26:AA27),0,1)</f>
        <v>0</v>
      </c>
    </row>
    <row r="4900" spans="1:8" x14ac:dyDescent="0.2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2" t="s">
        <v>4546</v>
      </c>
      <c r="F4900" s="7"/>
      <c r="G4900" s="7"/>
      <c r="H4900" s="7">
        <f>IF('Раздел 2.3.1'!P21&gt;=SUM('Раздел 2.3.1'!R21:U21),0,1)</f>
        <v>0</v>
      </c>
    </row>
    <row r="4901" spans="1:8" x14ac:dyDescent="0.2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2" t="s">
        <v>5366</v>
      </c>
      <c r="F4901" s="7"/>
      <c r="G4901" s="7"/>
      <c r="H4901" s="7">
        <f>IF('Раздел 2.3.1'!P22&gt;=SUM('Раздел 2.3.1'!R22:U22),0,1)</f>
        <v>0</v>
      </c>
    </row>
    <row r="4902" spans="1:8" x14ac:dyDescent="0.2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2" t="s">
        <v>5367</v>
      </c>
      <c r="F4902" s="7"/>
      <c r="G4902" s="7"/>
      <c r="H4902" s="7">
        <f>IF('Раздел 2.3.1'!P23&gt;=SUM('Раздел 2.3.1'!R23:U23),0,1)</f>
        <v>0</v>
      </c>
    </row>
    <row r="4903" spans="1:8" x14ac:dyDescent="0.2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2" t="s">
        <v>5368</v>
      </c>
      <c r="F4903" s="7"/>
      <c r="G4903" s="7"/>
      <c r="H4903" s="7">
        <f>IF('Раздел 2.3.1'!P24&gt;=SUM('Раздел 2.3.1'!R24:U24),0,1)</f>
        <v>0</v>
      </c>
    </row>
    <row r="4904" spans="1:8" x14ac:dyDescent="0.2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2" t="s">
        <v>5369</v>
      </c>
      <c r="F4904" s="7"/>
      <c r="G4904" s="7"/>
      <c r="H4904" s="7">
        <f>IF('Раздел 2.3.1'!P25&gt;=SUM('Раздел 2.3.1'!R25:U25),0,1)</f>
        <v>0</v>
      </c>
    </row>
    <row r="4905" spans="1:8" x14ac:dyDescent="0.2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2" t="s">
        <v>5370</v>
      </c>
      <c r="F4905" s="7"/>
      <c r="G4905" s="7"/>
      <c r="H4905" s="7">
        <f>IF('Раздел 2.3.1'!P26&gt;=SUM('Раздел 2.3.1'!R26:U26),0,1)</f>
        <v>0</v>
      </c>
    </row>
    <row r="4906" spans="1:8" x14ac:dyDescent="0.2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2" t="s">
        <v>5371</v>
      </c>
      <c r="F4906" s="7"/>
      <c r="G4906" s="7"/>
      <c r="H4906" s="7">
        <f>IF('Раздел 2.3.1'!P27&gt;=SUM('Раздел 2.3.1'!R27:U27),0,1)</f>
        <v>0</v>
      </c>
    </row>
    <row r="4907" spans="1:8" x14ac:dyDescent="0.2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2" t="s">
        <v>5372</v>
      </c>
      <c r="F4907" s="7"/>
      <c r="G4907" s="7"/>
      <c r="H4907" s="7">
        <f>IF('Раздел 2.3.1'!P28&gt;=SUM('Раздел 2.3.1'!R28:U28),0,1)</f>
        <v>0</v>
      </c>
    </row>
    <row r="4908" spans="1:8" x14ac:dyDescent="0.2">
      <c r="A4908" s="6">
        <f t="shared" si="67"/>
        <v>609562</v>
      </c>
      <c r="B4908" s="6">
        <v>17</v>
      </c>
      <c r="C4908" s="109">
        <v>21</v>
      </c>
      <c r="D4908" s="109">
        <v>219</v>
      </c>
      <c r="E4908" s="124" t="s">
        <v>5373</v>
      </c>
      <c r="F4908" s="109"/>
      <c r="G4908" s="109"/>
      <c r="H4908" s="109">
        <f>IF('Раздел 2.3.1'!P29&gt;=SUM('Раздел 2.3.1'!R29:U29),0,1)</f>
        <v>0</v>
      </c>
    </row>
    <row r="4909" spans="1:8" x14ac:dyDescent="0.2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6" t="s">
        <v>5374</v>
      </c>
      <c r="F4909" s="7"/>
      <c r="G4909" s="7"/>
      <c r="H4909" s="7">
        <f>IF('Раздел 2.3.1'!Q21&gt;=SUM('Раздел 2.3.1'!R21:S21),0,1)</f>
        <v>0</v>
      </c>
    </row>
    <row r="4910" spans="1:8" x14ac:dyDescent="0.2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6" t="s">
        <v>5375</v>
      </c>
      <c r="F4910" s="7"/>
      <c r="G4910" s="7"/>
      <c r="H4910" s="7">
        <f>IF('Раздел 2.3.1'!Q22&gt;=SUM('Раздел 2.3.1'!R22:S22),0,1)</f>
        <v>0</v>
      </c>
    </row>
    <row r="4911" spans="1:8" x14ac:dyDescent="0.2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6" t="s">
        <v>5376</v>
      </c>
      <c r="F4911" s="7"/>
      <c r="G4911" s="7"/>
      <c r="H4911" s="7">
        <f>IF('Раздел 2.3.1'!Q23&gt;=SUM('Раздел 2.3.1'!R23:S23),0,1)</f>
        <v>0</v>
      </c>
    </row>
    <row r="4912" spans="1:8" x14ac:dyDescent="0.2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6" t="s">
        <v>5377</v>
      </c>
      <c r="F4912" s="7"/>
      <c r="G4912" s="7"/>
      <c r="H4912" s="7">
        <f>IF('Раздел 2.3.1'!Q24&gt;=SUM('Раздел 2.3.1'!R24:S24),0,1)</f>
        <v>0</v>
      </c>
    </row>
    <row r="4913" spans="1:8" x14ac:dyDescent="0.2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6" t="s">
        <v>5378</v>
      </c>
      <c r="F4913" s="7"/>
      <c r="G4913" s="7"/>
      <c r="H4913" s="7">
        <f>IF('Раздел 2.3.1'!Q25&gt;=SUM('Раздел 2.3.1'!R25:S25),0,1)</f>
        <v>0</v>
      </c>
    </row>
    <row r="4914" spans="1:8" x14ac:dyDescent="0.2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6" t="s">
        <v>4566</v>
      </c>
      <c r="F4914" s="7"/>
      <c r="G4914" s="7"/>
      <c r="H4914" s="7">
        <f>IF('Раздел 2.3.1'!Q26&gt;=SUM('Раздел 2.3.1'!R26:S26),0,1)</f>
        <v>0</v>
      </c>
    </row>
    <row r="4915" spans="1:8" x14ac:dyDescent="0.2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6" t="s">
        <v>4567</v>
      </c>
      <c r="F4915" s="7"/>
      <c r="G4915" s="7"/>
      <c r="H4915" s="7">
        <f>IF('Раздел 2.3.1'!Q27&gt;=SUM('Раздел 2.3.1'!R27:S27),0,1)</f>
        <v>0</v>
      </c>
    </row>
    <row r="4916" spans="1:8" x14ac:dyDescent="0.2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6" t="s">
        <v>4568</v>
      </c>
      <c r="F4916" s="7"/>
      <c r="G4916" s="7"/>
      <c r="H4916" s="7">
        <f>IF('Раздел 2.3.1'!Q28&gt;=SUM('Раздел 2.3.1'!R28:S28),0,1)</f>
        <v>0</v>
      </c>
    </row>
    <row r="4917" spans="1:8" x14ac:dyDescent="0.2">
      <c r="A4917" s="6">
        <f t="shared" si="67"/>
        <v>609562</v>
      </c>
      <c r="B4917" s="6">
        <v>17</v>
      </c>
      <c r="C4917" s="109">
        <v>22</v>
      </c>
      <c r="D4917" s="109">
        <v>228</v>
      </c>
      <c r="E4917" s="113" t="s">
        <v>4569</v>
      </c>
      <c r="F4917" s="109"/>
      <c r="G4917" s="109"/>
      <c r="H4917" s="109">
        <f>IF('Раздел 2.3.1'!Q29&gt;=SUM('Раздел 2.3.1'!R29:S29),0,1)</f>
        <v>0</v>
      </c>
    </row>
    <row r="4918" spans="1:8" x14ac:dyDescent="0.2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6" t="s">
        <v>4530</v>
      </c>
      <c r="F4918" s="7"/>
      <c r="G4918" s="7"/>
      <c r="H4918" s="7">
        <f>IF('Раздел 2.3.1'!V21&gt;=SUM('Раздел 2.3.1'!X21:AA21),0,1)</f>
        <v>0</v>
      </c>
    </row>
    <row r="4919" spans="1:8" x14ac:dyDescent="0.2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6" t="s">
        <v>4531</v>
      </c>
      <c r="F4919" s="7"/>
      <c r="G4919" s="7"/>
      <c r="H4919" s="7">
        <f>IF('Раздел 2.3.1'!V22&gt;=SUM('Раздел 2.3.1'!X22:AA22),0,1)</f>
        <v>0</v>
      </c>
    </row>
    <row r="4920" spans="1:8" x14ac:dyDescent="0.2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6" t="s">
        <v>4532</v>
      </c>
      <c r="F4920" s="7"/>
      <c r="G4920" s="7"/>
      <c r="H4920" s="7">
        <f>IF('Раздел 2.3.1'!V23&gt;=SUM('Раздел 2.3.1'!X23:AA23),0,1)</f>
        <v>0</v>
      </c>
    </row>
    <row r="4921" spans="1:8" x14ac:dyDescent="0.2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6" t="s">
        <v>4533</v>
      </c>
      <c r="F4921" s="7"/>
      <c r="G4921" s="7"/>
      <c r="H4921" s="7">
        <f>IF('Раздел 2.3.1'!V24&gt;=SUM('Раздел 2.3.1'!X24:AA24),0,1)</f>
        <v>0</v>
      </c>
    </row>
    <row r="4922" spans="1:8" x14ac:dyDescent="0.2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6" t="s">
        <v>4534</v>
      </c>
      <c r="F4922" s="7"/>
      <c r="G4922" s="7"/>
      <c r="H4922" s="7">
        <f>IF('Раздел 2.3.1'!V25&gt;=SUM('Раздел 2.3.1'!X25:AA25),0,1)</f>
        <v>0</v>
      </c>
    </row>
    <row r="4923" spans="1:8" x14ac:dyDescent="0.2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6" t="s">
        <v>4535</v>
      </c>
      <c r="F4923" s="7"/>
      <c r="G4923" s="7"/>
      <c r="H4923" s="7">
        <f>IF('Раздел 2.3.1'!V26&gt;=SUM('Раздел 2.3.1'!X26:AA26),0,1)</f>
        <v>0</v>
      </c>
    </row>
    <row r="4924" spans="1:8" x14ac:dyDescent="0.2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6" t="s">
        <v>5352</v>
      </c>
      <c r="F4924" s="7"/>
      <c r="G4924" s="7"/>
      <c r="H4924" s="7">
        <f>IF('Раздел 2.3.1'!V27&gt;=SUM('Раздел 2.3.1'!X27:AA27),0,1)</f>
        <v>0</v>
      </c>
    </row>
    <row r="4925" spans="1:8" x14ac:dyDescent="0.2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6" t="s">
        <v>5353</v>
      </c>
      <c r="F4925" s="7"/>
      <c r="G4925" s="7"/>
      <c r="H4925" s="7">
        <f>IF('Раздел 2.3.1'!V28&gt;=SUM('Раздел 2.3.1'!X28:AA28),0,1)</f>
        <v>0</v>
      </c>
    </row>
    <row r="4926" spans="1:8" x14ac:dyDescent="0.2">
      <c r="A4926" s="6">
        <f t="shared" si="67"/>
        <v>609562</v>
      </c>
      <c r="B4926" s="6">
        <v>17</v>
      </c>
      <c r="C4926" s="109">
        <v>23</v>
      </c>
      <c r="D4926" s="109">
        <v>237</v>
      </c>
      <c r="E4926" s="113" t="s">
        <v>5354</v>
      </c>
      <c r="F4926" s="109"/>
      <c r="G4926" s="109"/>
      <c r="H4926" s="109">
        <f>IF('Раздел 2.3.1'!V29&gt;=SUM('Раздел 2.3.1'!X29:AA29),0,1)</f>
        <v>0</v>
      </c>
    </row>
    <row r="4927" spans="1:8" x14ac:dyDescent="0.2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6" t="s">
        <v>5355</v>
      </c>
      <c r="F4927" s="115"/>
      <c r="G4927" s="115"/>
      <c r="H4927" s="115">
        <f>IF('Раздел 2.3.1'!W21&gt;=SUM('Раздел 2.3.1'!X21:Y21),0,1)</f>
        <v>0</v>
      </c>
    </row>
    <row r="4928" spans="1:8" x14ac:dyDescent="0.2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6" t="s">
        <v>5356</v>
      </c>
      <c r="F4928" s="7"/>
      <c r="G4928" s="7"/>
      <c r="H4928" s="7">
        <f>IF('Раздел 2.3.1'!W22&gt;=SUM('Раздел 2.3.1'!X22:Y22),0,1)</f>
        <v>0</v>
      </c>
    </row>
    <row r="4929" spans="1:8" x14ac:dyDescent="0.2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6" t="s">
        <v>5357</v>
      </c>
      <c r="F4929" s="7"/>
      <c r="G4929" s="7"/>
      <c r="H4929" s="7">
        <f>IF('Раздел 2.3.1'!W23&gt;=SUM('Раздел 2.3.1'!X23:Y23),0,1)</f>
        <v>0</v>
      </c>
    </row>
    <row r="4930" spans="1:8" x14ac:dyDescent="0.2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6" t="s">
        <v>5358</v>
      </c>
      <c r="F4930" s="7"/>
      <c r="G4930" s="7"/>
      <c r="H4930" s="7">
        <f>IF('Раздел 2.3.1'!W24&gt;=SUM('Раздел 2.3.1'!X24:Y24),0,1)</f>
        <v>0</v>
      </c>
    </row>
    <row r="4931" spans="1:8" x14ac:dyDescent="0.2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6" t="s">
        <v>5359</v>
      </c>
      <c r="F4931" s="7"/>
      <c r="G4931" s="7"/>
      <c r="H4931" s="7">
        <f>IF('Раздел 2.3.1'!W25&gt;=SUM('Раздел 2.3.1'!X25:Y25),0,1)</f>
        <v>0</v>
      </c>
    </row>
    <row r="4932" spans="1:8" x14ac:dyDescent="0.2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6" t="s">
        <v>5360</v>
      </c>
      <c r="F4932" s="7"/>
      <c r="G4932" s="7"/>
      <c r="H4932" s="7">
        <f>IF('Раздел 2.3.1'!W26&gt;=SUM('Раздел 2.3.1'!X26:Y26),0,1)</f>
        <v>0</v>
      </c>
    </row>
    <row r="4933" spans="1:8" x14ac:dyDescent="0.2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6" t="s">
        <v>5361</v>
      </c>
      <c r="F4933" s="7"/>
      <c r="G4933" s="7"/>
      <c r="H4933" s="7">
        <f>IF('Раздел 2.3.1'!W27&gt;=SUM('Раздел 2.3.1'!X27:Y27),0,1)</f>
        <v>0</v>
      </c>
    </row>
    <row r="4934" spans="1:8" x14ac:dyDescent="0.2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6" t="s">
        <v>5362</v>
      </c>
      <c r="F4934" s="7"/>
      <c r="G4934" s="7"/>
      <c r="H4934" s="7">
        <f>IF('Раздел 2.3.1'!W28&gt;=SUM('Раздел 2.3.1'!X28:Y28),0,1)</f>
        <v>0</v>
      </c>
    </row>
    <row r="4935" spans="1:8" x14ac:dyDescent="0.2">
      <c r="A4935" s="6">
        <f t="shared" si="67"/>
        <v>609562</v>
      </c>
      <c r="B4935" s="109">
        <v>17</v>
      </c>
      <c r="C4935" s="109">
        <v>24</v>
      </c>
      <c r="D4935" s="109">
        <v>246</v>
      </c>
      <c r="E4935" s="113" t="s">
        <v>5363</v>
      </c>
      <c r="F4935" s="109"/>
      <c r="G4935" s="109"/>
      <c r="H4935" s="109">
        <f>IF('Раздел 2.3.1'!W29&gt;=SUM('Раздел 2.3.1'!X29:Y29),0,1)</f>
        <v>0</v>
      </c>
    </row>
    <row r="4936" spans="1:8" x14ac:dyDescent="0.2">
      <c r="A4936" s="107">
        <f t="shared" ref="A4936:A4975" si="68">P_3</f>
        <v>609562</v>
      </c>
      <c r="B4936" s="107">
        <v>18</v>
      </c>
      <c r="C4936" s="107">
        <v>0</v>
      </c>
      <c r="D4936" s="107">
        <v>0</v>
      </c>
      <c r="E4936" s="107" t="str">
        <f>CONCATENATE("Количество ошибок в разделе 2.3.2: ",H4936)</f>
        <v>Количество ошибок в разделе 2.3.2: 0</v>
      </c>
      <c r="F4936" s="107"/>
      <c r="G4936" s="107"/>
      <c r="H4936" s="107">
        <f>SUM(H4937:H5182)</f>
        <v>0</v>
      </c>
    </row>
    <row r="4937" spans="1:8" x14ac:dyDescent="0.2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18219</v>
      </c>
      <c r="H4937" s="6">
        <f>IF('Раздел 2.3.2'!P21&gt;='Раздел 2.3.2'!P22,0,1)</f>
        <v>0</v>
      </c>
    </row>
    <row r="4938" spans="1:8" x14ac:dyDescent="0.2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2187</v>
      </c>
      <c r="H4938" s="6">
        <f>IF('Раздел 2.3.2'!Q21&gt;='Раздел 2.3.2'!Q22,0,1)</f>
        <v>0</v>
      </c>
    </row>
    <row r="4939" spans="1:8" x14ac:dyDescent="0.2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2188</v>
      </c>
      <c r="H4939" s="6">
        <f>IF('Раздел 2.3.2'!R21&gt;='Раздел 2.3.2'!R22,0,1)</f>
        <v>0</v>
      </c>
    </row>
    <row r="4940" spans="1:8" x14ac:dyDescent="0.2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2189</v>
      </c>
      <c r="H4940" s="6">
        <f>IF('Раздел 2.3.2'!S21&gt;='Раздел 2.3.2'!S22,0,1)</f>
        <v>0</v>
      </c>
    </row>
    <row r="4941" spans="1:8" x14ac:dyDescent="0.2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2190</v>
      </c>
      <c r="H4941" s="6">
        <f>IF('Раздел 2.3.2'!T21&gt;='Раздел 2.3.2'!T22,0,1)</f>
        <v>0</v>
      </c>
    </row>
    <row r="4942" spans="1:8" x14ac:dyDescent="0.2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2191</v>
      </c>
      <c r="H4942" s="6">
        <f>IF('Раздел 2.3.2'!U21&gt;='Раздел 2.3.2'!U22,0,1)</f>
        <v>0</v>
      </c>
    </row>
    <row r="4943" spans="1:8" x14ac:dyDescent="0.2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2192</v>
      </c>
      <c r="H4943" s="6">
        <f>IF('Раздел 2.3.2'!V21&gt;='Раздел 2.3.2'!V22,0,1)</f>
        <v>0</v>
      </c>
    </row>
    <row r="4944" spans="1:8" x14ac:dyDescent="0.2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2193</v>
      </c>
      <c r="H4944" s="6">
        <f>IF('Раздел 2.3.2'!W21&gt;='Раздел 2.3.2'!W22,0,1)</f>
        <v>0</v>
      </c>
    </row>
    <row r="4945" spans="1:8" x14ac:dyDescent="0.2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1436</v>
      </c>
      <c r="H4945" s="6">
        <f>IF('Раздел 2.3.2'!X21&gt;='Раздел 2.3.2'!X22,0,1)</f>
        <v>0</v>
      </c>
    </row>
    <row r="4946" spans="1:8" x14ac:dyDescent="0.2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1437</v>
      </c>
      <c r="H4946" s="6">
        <f>IF('Раздел 2.3.2'!Y21&gt;='Раздел 2.3.2'!Y22,0,1)</f>
        <v>0</v>
      </c>
    </row>
    <row r="4947" spans="1:8" x14ac:dyDescent="0.2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1438</v>
      </c>
      <c r="H4947" s="6">
        <f>IF('Раздел 2.3.2'!Z21&gt;='Раздел 2.3.2'!Z22,0,1)</f>
        <v>0</v>
      </c>
    </row>
    <row r="4948" spans="1:8" x14ac:dyDescent="0.2">
      <c r="A4948" s="6">
        <f t="shared" si="68"/>
        <v>609562</v>
      </c>
      <c r="B4948" s="6">
        <v>18</v>
      </c>
      <c r="C4948" s="109">
        <v>1</v>
      </c>
      <c r="D4948" s="109">
        <v>12</v>
      </c>
      <c r="E4948" s="109" t="s">
        <v>1439</v>
      </c>
      <c r="F4948" s="109"/>
      <c r="G4948" s="109"/>
      <c r="H4948" s="109">
        <f>IF('Раздел 2.3.2'!AA21&gt;='Раздел 2.3.2'!AA22,0,1)</f>
        <v>0</v>
      </c>
    </row>
    <row r="4949" spans="1:8" x14ac:dyDescent="0.2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18220</v>
      </c>
      <c r="H4949" s="6">
        <f>IF('Раздел 2.3.2'!P21&gt;='Раздел 2.3.2'!P23,0,1)</f>
        <v>0</v>
      </c>
    </row>
    <row r="4950" spans="1:8" x14ac:dyDescent="0.2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1440</v>
      </c>
      <c r="H4950" s="6">
        <f>IF('Раздел 2.3.2'!Q21&gt;='Раздел 2.3.2'!Q23,0,1)</f>
        <v>0</v>
      </c>
    </row>
    <row r="4951" spans="1:8" x14ac:dyDescent="0.2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1441</v>
      </c>
      <c r="H4951" s="6">
        <f>IF('Раздел 2.3.2'!R21&gt;='Раздел 2.3.2'!R23,0,1)</f>
        <v>0</v>
      </c>
    </row>
    <row r="4952" spans="1:8" x14ac:dyDescent="0.2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1442</v>
      </c>
      <c r="H4952" s="6">
        <f>IF('Раздел 2.3.2'!S21&gt;='Раздел 2.3.2'!S23,0,1)</f>
        <v>0</v>
      </c>
    </row>
    <row r="4953" spans="1:8" x14ac:dyDescent="0.2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1443</v>
      </c>
      <c r="H4953" s="6">
        <f>IF('Раздел 2.3.2'!T21&gt;='Раздел 2.3.2'!T23,0,1)</f>
        <v>0</v>
      </c>
    </row>
    <row r="4954" spans="1:8" x14ac:dyDescent="0.2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1444</v>
      </c>
      <c r="H4954" s="6">
        <f>IF('Раздел 2.3.2'!U21&gt;='Раздел 2.3.2'!U23,0,1)</f>
        <v>0</v>
      </c>
    </row>
    <row r="4955" spans="1:8" x14ac:dyDescent="0.2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705</v>
      </c>
      <c r="H4955" s="6">
        <f>IF('Раздел 2.3.2'!V21&gt;='Раздел 2.3.2'!V23,0,1)</f>
        <v>0</v>
      </c>
    </row>
    <row r="4956" spans="1:8" x14ac:dyDescent="0.2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706</v>
      </c>
      <c r="H4956" s="6">
        <f>IF('Раздел 2.3.2'!W21&gt;='Раздел 2.3.2'!W23,0,1)</f>
        <v>0</v>
      </c>
    </row>
    <row r="4957" spans="1:8" x14ac:dyDescent="0.2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707</v>
      </c>
      <c r="H4957" s="6">
        <f>IF('Раздел 2.3.2'!X21&gt;='Раздел 2.3.2'!X23,0,1)</f>
        <v>0</v>
      </c>
    </row>
    <row r="4958" spans="1:8" x14ac:dyDescent="0.2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708</v>
      </c>
      <c r="H4958" s="6">
        <f>IF('Раздел 2.3.2'!Y21&gt;='Раздел 2.3.2'!Y23,0,1)</f>
        <v>0</v>
      </c>
    </row>
    <row r="4959" spans="1:8" x14ac:dyDescent="0.2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709</v>
      </c>
      <c r="H4959" s="6">
        <f>IF('Раздел 2.3.2'!Z21&gt;='Раздел 2.3.2'!Z23,0,1)</f>
        <v>0</v>
      </c>
    </row>
    <row r="4960" spans="1:8" x14ac:dyDescent="0.2">
      <c r="A4960" s="6">
        <f t="shared" si="68"/>
        <v>609562</v>
      </c>
      <c r="B4960" s="6">
        <v>18</v>
      </c>
      <c r="C4960" s="109">
        <v>2</v>
      </c>
      <c r="D4960" s="109">
        <v>24</v>
      </c>
      <c r="E4960" s="109" t="s">
        <v>710</v>
      </c>
      <c r="F4960" s="109"/>
      <c r="G4960" s="109"/>
      <c r="H4960" s="109">
        <f>IF('Раздел 2.3.2'!AA21&gt;='Раздел 2.3.2'!AA23,0,1)</f>
        <v>0</v>
      </c>
    </row>
    <row r="4961" spans="1:8" x14ac:dyDescent="0.2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19145</v>
      </c>
      <c r="H4961" s="6">
        <f>IF('Раздел 2.3.2'!P21&gt;='Раздел 2.3.2'!P24,0,1)</f>
        <v>0</v>
      </c>
    </row>
    <row r="4962" spans="1:8" x14ac:dyDescent="0.2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711</v>
      </c>
      <c r="H4962" s="6">
        <f>IF('Раздел 2.3.2'!Q21&gt;='Раздел 2.3.2'!Q24,0,1)</f>
        <v>0</v>
      </c>
    </row>
    <row r="4963" spans="1:8" x14ac:dyDescent="0.2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712</v>
      </c>
      <c r="H4963" s="6">
        <f>IF('Раздел 2.3.2'!R21&gt;='Раздел 2.3.2'!R24,0,1)</f>
        <v>0</v>
      </c>
    </row>
    <row r="4964" spans="1:8" x14ac:dyDescent="0.2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713</v>
      </c>
      <c r="H4964" s="6">
        <f>IF('Раздел 2.3.2'!S21&gt;='Раздел 2.3.2'!S24,0,1)</f>
        <v>0</v>
      </c>
    </row>
    <row r="4965" spans="1:8" x14ac:dyDescent="0.2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714</v>
      </c>
      <c r="H4965" s="6">
        <f>IF('Раздел 2.3.2'!T21&gt;='Раздел 2.3.2'!T24,0,1)</f>
        <v>0</v>
      </c>
    </row>
    <row r="4966" spans="1:8" x14ac:dyDescent="0.2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715</v>
      </c>
      <c r="H4966" s="6">
        <f>IF('Раздел 2.3.2'!U21&gt;='Раздел 2.3.2'!U24,0,1)</f>
        <v>0</v>
      </c>
    </row>
    <row r="4967" spans="1:8" x14ac:dyDescent="0.2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716</v>
      </c>
      <c r="H4967" s="6">
        <f>IF('Раздел 2.3.2'!V21&gt;='Раздел 2.3.2'!V24,0,1)</f>
        <v>0</v>
      </c>
    </row>
    <row r="4968" spans="1:8" x14ac:dyDescent="0.2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717</v>
      </c>
      <c r="H4968" s="6">
        <f>IF('Раздел 2.3.2'!W21&gt;='Раздел 2.3.2'!W24,0,1)</f>
        <v>0</v>
      </c>
    </row>
    <row r="4969" spans="1:8" x14ac:dyDescent="0.2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718</v>
      </c>
      <c r="H4969" s="6">
        <f>IF('Раздел 2.3.2'!X21&gt;='Раздел 2.3.2'!X24,0,1)</f>
        <v>0</v>
      </c>
    </row>
    <row r="4970" spans="1:8" x14ac:dyDescent="0.2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719</v>
      </c>
      <c r="H4970" s="6">
        <f>IF('Раздел 2.3.2'!Y21&gt;='Раздел 2.3.2'!Y24,0,1)</f>
        <v>0</v>
      </c>
    </row>
    <row r="4971" spans="1:8" x14ac:dyDescent="0.2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720</v>
      </c>
      <c r="H4971" s="6">
        <f>IF('Раздел 2.3.2'!Z21&gt;='Раздел 2.3.2'!Z24,0,1)</f>
        <v>0</v>
      </c>
    </row>
    <row r="4972" spans="1:8" x14ac:dyDescent="0.2">
      <c r="A4972" s="6">
        <f t="shared" si="68"/>
        <v>609562</v>
      </c>
      <c r="B4972" s="6">
        <v>18</v>
      </c>
      <c r="C4972" s="109">
        <v>3</v>
      </c>
      <c r="D4972" s="109">
        <v>36</v>
      </c>
      <c r="E4972" s="109" t="s">
        <v>721</v>
      </c>
      <c r="F4972" s="109"/>
      <c r="G4972" s="109"/>
      <c r="H4972" s="109">
        <f>IF('Раздел 2.3.2'!AA21&gt;='Раздел 2.3.2'!AA24,0,1)</f>
        <v>0</v>
      </c>
    </row>
    <row r="4973" spans="1:8" x14ac:dyDescent="0.2">
      <c r="A4973" s="6">
        <f t="shared" si="68"/>
        <v>609562</v>
      </c>
      <c r="B4973" s="6">
        <v>18</v>
      </c>
      <c r="C4973" s="112">
        <v>4</v>
      </c>
      <c r="D4973" s="6">
        <v>37</v>
      </c>
      <c r="E4973" s="6" t="s">
        <v>19146</v>
      </c>
      <c r="F4973" s="7"/>
      <c r="G4973" s="7"/>
      <c r="H4973" s="6">
        <f>IF('Раздел 2.3.2'!P21&gt;='Раздел 2.3.2'!P25,0,1)</f>
        <v>0</v>
      </c>
    </row>
    <row r="4974" spans="1:8" x14ac:dyDescent="0.2">
      <c r="A4974" s="6">
        <f t="shared" si="68"/>
        <v>609562</v>
      </c>
      <c r="B4974" s="6">
        <v>18</v>
      </c>
      <c r="C4974" s="112">
        <v>4</v>
      </c>
      <c r="D4974" s="6">
        <v>38</v>
      </c>
      <c r="E4974" s="6" t="s">
        <v>722</v>
      </c>
      <c r="F4974" s="7"/>
      <c r="G4974" s="7"/>
      <c r="H4974" s="6">
        <f>IF('Раздел 2.3.2'!Q21&gt;='Раздел 2.3.2'!Q25,0,1)</f>
        <v>0</v>
      </c>
    </row>
    <row r="4975" spans="1:8" x14ac:dyDescent="0.2">
      <c r="A4975" s="6">
        <f t="shared" si="68"/>
        <v>609562</v>
      </c>
      <c r="B4975" s="6">
        <v>18</v>
      </c>
      <c r="C4975" s="112">
        <v>4</v>
      </c>
      <c r="D4975" s="6">
        <v>39</v>
      </c>
      <c r="E4975" s="6" t="s">
        <v>723</v>
      </c>
      <c r="F4975" s="7"/>
      <c r="G4975" s="7"/>
      <c r="H4975" s="6">
        <f>IF('Раздел 2.3.2'!R21&gt;='Раздел 2.3.2'!R25,0,1)</f>
        <v>0</v>
      </c>
    </row>
    <row r="4976" spans="1:8" x14ac:dyDescent="0.2">
      <c r="A4976" s="6">
        <f t="shared" ref="A4976:A5007" si="69">P_3</f>
        <v>609562</v>
      </c>
      <c r="B4976" s="6">
        <v>18</v>
      </c>
      <c r="C4976" s="112">
        <v>4</v>
      </c>
      <c r="D4976" s="6">
        <v>40</v>
      </c>
      <c r="E4976" s="6" t="s">
        <v>724</v>
      </c>
      <c r="F4976" s="7"/>
      <c r="G4976" s="7"/>
      <c r="H4976" s="6">
        <f>IF('Раздел 2.3.2'!S21&gt;='Раздел 2.3.2'!S25,0,1)</f>
        <v>0</v>
      </c>
    </row>
    <row r="4977" spans="1:8" x14ac:dyDescent="0.2">
      <c r="A4977" s="6">
        <f t="shared" si="69"/>
        <v>609562</v>
      </c>
      <c r="B4977" s="6">
        <v>18</v>
      </c>
      <c r="C4977" s="112">
        <v>4</v>
      </c>
      <c r="D4977" s="6">
        <v>41</v>
      </c>
      <c r="E4977" s="6" t="s">
        <v>725</v>
      </c>
      <c r="F4977" s="7"/>
      <c r="G4977" s="7"/>
      <c r="H4977" s="6">
        <f>IF('Раздел 2.3.2'!T21&gt;='Раздел 2.3.2'!T25,0,1)</f>
        <v>0</v>
      </c>
    </row>
    <row r="4978" spans="1:8" x14ac:dyDescent="0.2">
      <c r="A4978" s="6">
        <f t="shared" si="69"/>
        <v>609562</v>
      </c>
      <c r="B4978" s="6">
        <v>18</v>
      </c>
      <c r="C4978" s="112">
        <v>4</v>
      </c>
      <c r="D4978" s="6">
        <v>42</v>
      </c>
      <c r="E4978" s="6" t="s">
        <v>726</v>
      </c>
      <c r="F4978" s="7"/>
      <c r="G4978" s="7"/>
      <c r="H4978" s="6">
        <f>IF('Раздел 2.3.2'!U21&gt;='Раздел 2.3.2'!U25,0,1)</f>
        <v>0</v>
      </c>
    </row>
    <row r="4979" spans="1:8" x14ac:dyDescent="0.2">
      <c r="A4979" s="6">
        <f t="shared" si="69"/>
        <v>609562</v>
      </c>
      <c r="B4979" s="6">
        <v>18</v>
      </c>
      <c r="C4979" s="112">
        <v>4</v>
      </c>
      <c r="D4979" s="6">
        <v>43</v>
      </c>
      <c r="E4979" s="6" t="s">
        <v>727</v>
      </c>
      <c r="F4979" s="7"/>
      <c r="G4979" s="7"/>
      <c r="H4979" s="6">
        <f>IF('Раздел 2.3.2'!V21&gt;='Раздел 2.3.2'!V25,0,1)</f>
        <v>0</v>
      </c>
    </row>
    <row r="4980" spans="1:8" x14ac:dyDescent="0.2">
      <c r="A4980" s="6">
        <f t="shared" si="69"/>
        <v>609562</v>
      </c>
      <c r="B4980" s="6">
        <v>18</v>
      </c>
      <c r="C4980" s="112">
        <v>4</v>
      </c>
      <c r="D4980" s="6">
        <v>44</v>
      </c>
      <c r="E4980" s="6" t="s">
        <v>728</v>
      </c>
      <c r="F4980" s="7"/>
      <c r="G4980" s="7"/>
      <c r="H4980" s="6">
        <f>IF('Раздел 2.3.2'!W21&gt;='Раздел 2.3.2'!W25,0,1)</f>
        <v>0</v>
      </c>
    </row>
    <row r="4981" spans="1:8" x14ac:dyDescent="0.2">
      <c r="A4981" s="6">
        <f t="shared" si="69"/>
        <v>609562</v>
      </c>
      <c r="B4981" s="6">
        <v>18</v>
      </c>
      <c r="C4981" s="112">
        <v>4</v>
      </c>
      <c r="D4981" s="6">
        <v>45</v>
      </c>
      <c r="E4981" s="6" t="s">
        <v>729</v>
      </c>
      <c r="F4981" s="7"/>
      <c r="G4981" s="7"/>
      <c r="H4981" s="6">
        <f>IF('Раздел 2.3.2'!X21&gt;='Раздел 2.3.2'!X25,0,1)</f>
        <v>0</v>
      </c>
    </row>
    <row r="4982" spans="1:8" x14ac:dyDescent="0.2">
      <c r="A4982" s="6">
        <f t="shared" si="69"/>
        <v>609562</v>
      </c>
      <c r="B4982" s="6">
        <v>18</v>
      </c>
      <c r="C4982" s="112">
        <v>4</v>
      </c>
      <c r="D4982" s="6">
        <v>46</v>
      </c>
      <c r="E4982" s="6" t="s">
        <v>730</v>
      </c>
      <c r="F4982" s="7"/>
      <c r="G4982" s="7"/>
      <c r="H4982" s="6">
        <f>IF('Раздел 2.3.2'!Y21&gt;='Раздел 2.3.2'!Y25,0,1)</f>
        <v>0</v>
      </c>
    </row>
    <row r="4983" spans="1:8" x14ac:dyDescent="0.2">
      <c r="A4983" s="6">
        <f t="shared" si="69"/>
        <v>609562</v>
      </c>
      <c r="B4983" s="6">
        <v>18</v>
      </c>
      <c r="C4983" s="112">
        <v>4</v>
      </c>
      <c r="D4983" s="6">
        <v>47</v>
      </c>
      <c r="E4983" s="6" t="s">
        <v>731</v>
      </c>
      <c r="F4983" s="7"/>
      <c r="G4983" s="7"/>
      <c r="H4983" s="6">
        <f>IF('Раздел 2.3.2'!Z21&gt;='Раздел 2.3.2'!Z25,0,1)</f>
        <v>0</v>
      </c>
    </row>
    <row r="4984" spans="1:8" x14ac:dyDescent="0.2">
      <c r="A4984" s="6">
        <f t="shared" si="69"/>
        <v>609562</v>
      </c>
      <c r="B4984" s="6">
        <v>18</v>
      </c>
      <c r="C4984" s="113">
        <v>4</v>
      </c>
      <c r="D4984" s="109">
        <v>48</v>
      </c>
      <c r="E4984" s="109" t="s">
        <v>732</v>
      </c>
      <c r="F4984" s="109"/>
      <c r="G4984" s="109"/>
      <c r="H4984" s="109">
        <f>IF('Раздел 2.3.2'!AA21&gt;='Раздел 2.3.2'!AA25,0,1)</f>
        <v>0</v>
      </c>
    </row>
    <row r="4985" spans="1:8" x14ac:dyDescent="0.2">
      <c r="A4985" s="6">
        <f t="shared" si="69"/>
        <v>609562</v>
      </c>
      <c r="B4985" s="6">
        <v>18</v>
      </c>
      <c r="C4985" s="112">
        <v>5</v>
      </c>
      <c r="D4985" s="6">
        <v>49</v>
      </c>
      <c r="E4985" s="6" t="s">
        <v>18365</v>
      </c>
      <c r="F4985" s="7"/>
      <c r="G4985" s="7"/>
      <c r="H4985" s="6">
        <f>IF('Раздел 2.3.2'!P21&gt;='Раздел 2.3.2'!P26,0,1)</f>
        <v>0</v>
      </c>
    </row>
    <row r="4986" spans="1:8" x14ac:dyDescent="0.2">
      <c r="A4986" s="6">
        <f t="shared" si="69"/>
        <v>609562</v>
      </c>
      <c r="B4986" s="6">
        <v>18</v>
      </c>
      <c r="C4986" s="112">
        <v>5</v>
      </c>
      <c r="D4986" s="6">
        <v>50</v>
      </c>
      <c r="E4986" s="6" t="s">
        <v>733</v>
      </c>
      <c r="F4986" s="7"/>
      <c r="G4986" s="7"/>
      <c r="H4986" s="6">
        <f>IF('Раздел 2.3.2'!Q21&gt;='Раздел 2.3.2'!Q26,0,1)</f>
        <v>0</v>
      </c>
    </row>
    <row r="4987" spans="1:8" x14ac:dyDescent="0.2">
      <c r="A4987" s="6">
        <f t="shared" si="69"/>
        <v>609562</v>
      </c>
      <c r="B4987" s="6">
        <v>18</v>
      </c>
      <c r="C4987" s="112">
        <v>5</v>
      </c>
      <c r="D4987" s="6">
        <v>51</v>
      </c>
      <c r="E4987" s="6" t="s">
        <v>734</v>
      </c>
      <c r="F4987" s="7"/>
      <c r="G4987" s="7"/>
      <c r="H4987" s="6">
        <f>IF('Раздел 2.3.2'!R21&gt;='Раздел 2.3.2'!R26,0,1)</f>
        <v>0</v>
      </c>
    </row>
    <row r="4988" spans="1:8" x14ac:dyDescent="0.2">
      <c r="A4988" s="6">
        <f t="shared" si="69"/>
        <v>609562</v>
      </c>
      <c r="B4988" s="6">
        <v>18</v>
      </c>
      <c r="C4988" s="112">
        <v>5</v>
      </c>
      <c r="D4988" s="6">
        <v>52</v>
      </c>
      <c r="E4988" s="6" t="s">
        <v>736</v>
      </c>
      <c r="F4988" s="7"/>
      <c r="G4988" s="7"/>
      <c r="H4988" s="6">
        <f>IF('Раздел 2.3.2'!S21&gt;='Раздел 2.3.2'!S26,0,1)</f>
        <v>0</v>
      </c>
    </row>
    <row r="4989" spans="1:8" x14ac:dyDescent="0.2">
      <c r="A4989" s="6">
        <f t="shared" si="69"/>
        <v>609562</v>
      </c>
      <c r="B4989" s="6">
        <v>18</v>
      </c>
      <c r="C4989" s="112">
        <v>5</v>
      </c>
      <c r="D4989" s="6">
        <v>53</v>
      </c>
      <c r="E4989" s="6" t="s">
        <v>737</v>
      </c>
      <c r="F4989" s="7"/>
      <c r="G4989" s="7"/>
      <c r="H4989" s="6">
        <f>IF('Раздел 2.3.2'!T21&gt;='Раздел 2.3.2'!T26,0,1)</f>
        <v>0</v>
      </c>
    </row>
    <row r="4990" spans="1:8" x14ac:dyDescent="0.2">
      <c r="A4990" s="6">
        <f t="shared" si="69"/>
        <v>609562</v>
      </c>
      <c r="B4990" s="6">
        <v>18</v>
      </c>
      <c r="C4990" s="112">
        <v>5</v>
      </c>
      <c r="D4990" s="6">
        <v>54</v>
      </c>
      <c r="E4990" s="6" t="s">
        <v>738</v>
      </c>
      <c r="F4990" s="7"/>
      <c r="G4990" s="7"/>
      <c r="H4990" s="6">
        <f>IF('Раздел 2.3.2'!U21&gt;='Раздел 2.3.2'!U26,0,1)</f>
        <v>0</v>
      </c>
    </row>
    <row r="4991" spans="1:8" x14ac:dyDescent="0.2">
      <c r="A4991" s="6">
        <f t="shared" si="69"/>
        <v>609562</v>
      </c>
      <c r="B4991" s="6">
        <v>18</v>
      </c>
      <c r="C4991" s="112">
        <v>5</v>
      </c>
      <c r="D4991" s="6">
        <v>55</v>
      </c>
      <c r="E4991" s="6" t="s">
        <v>1457</v>
      </c>
      <c r="F4991" s="7"/>
      <c r="G4991" s="7"/>
      <c r="H4991" s="6">
        <f>IF('Раздел 2.3.2'!V21&gt;='Раздел 2.3.2'!V26,0,1)</f>
        <v>0</v>
      </c>
    </row>
    <row r="4992" spans="1:8" x14ac:dyDescent="0.2">
      <c r="A4992" s="6">
        <f t="shared" si="69"/>
        <v>609562</v>
      </c>
      <c r="B4992" s="6">
        <v>18</v>
      </c>
      <c r="C4992" s="112">
        <v>5</v>
      </c>
      <c r="D4992" s="6">
        <v>56</v>
      </c>
      <c r="E4992" s="6" t="s">
        <v>1458</v>
      </c>
      <c r="F4992" s="7"/>
      <c r="G4992" s="7"/>
      <c r="H4992" s="6">
        <f>IF('Раздел 2.3.2'!W21&gt;='Раздел 2.3.2'!W26,0,1)</f>
        <v>0</v>
      </c>
    </row>
    <row r="4993" spans="1:8" x14ac:dyDescent="0.2">
      <c r="A4993" s="6">
        <f t="shared" si="69"/>
        <v>609562</v>
      </c>
      <c r="B4993" s="6">
        <v>18</v>
      </c>
      <c r="C4993" s="112">
        <v>5</v>
      </c>
      <c r="D4993" s="6">
        <v>57</v>
      </c>
      <c r="E4993" s="6" t="s">
        <v>1459</v>
      </c>
      <c r="F4993" s="7"/>
      <c r="G4993" s="7"/>
      <c r="H4993" s="6">
        <f>IF('Раздел 2.3.2'!X21&gt;='Раздел 2.3.2'!X26,0,1)</f>
        <v>0</v>
      </c>
    </row>
    <row r="4994" spans="1:8" x14ac:dyDescent="0.2">
      <c r="A4994" s="6">
        <f t="shared" si="69"/>
        <v>609562</v>
      </c>
      <c r="B4994" s="6">
        <v>18</v>
      </c>
      <c r="C4994" s="112">
        <v>5</v>
      </c>
      <c r="D4994" s="6">
        <v>58</v>
      </c>
      <c r="E4994" s="6" t="s">
        <v>1460</v>
      </c>
      <c r="F4994" s="7"/>
      <c r="G4994" s="7"/>
      <c r="H4994" s="6">
        <f>IF('Раздел 2.3.2'!Y21&gt;='Раздел 2.3.2'!Y26,0,1)</f>
        <v>0</v>
      </c>
    </row>
    <row r="4995" spans="1:8" x14ac:dyDescent="0.2">
      <c r="A4995" s="6">
        <f t="shared" si="69"/>
        <v>609562</v>
      </c>
      <c r="B4995" s="6">
        <v>18</v>
      </c>
      <c r="C4995" s="112">
        <v>5</v>
      </c>
      <c r="D4995" s="6">
        <v>59</v>
      </c>
      <c r="E4995" s="6" t="s">
        <v>1461</v>
      </c>
      <c r="F4995" s="7"/>
      <c r="G4995" s="7"/>
      <c r="H4995" s="6">
        <f>IF('Раздел 2.3.2'!Z21&gt;='Раздел 2.3.2'!Z26,0,1)</f>
        <v>0</v>
      </c>
    </row>
    <row r="4996" spans="1:8" x14ac:dyDescent="0.2">
      <c r="A4996" s="6">
        <f t="shared" si="69"/>
        <v>609562</v>
      </c>
      <c r="B4996" s="6">
        <v>18</v>
      </c>
      <c r="C4996" s="113">
        <v>5</v>
      </c>
      <c r="D4996" s="109">
        <v>60</v>
      </c>
      <c r="E4996" s="109" t="s">
        <v>1462</v>
      </c>
      <c r="F4996" s="109"/>
      <c r="G4996" s="109"/>
      <c r="H4996" s="109">
        <f>IF('Раздел 2.3.2'!AA21&gt;='Раздел 2.3.2'!AA26,0,1)</f>
        <v>0</v>
      </c>
    </row>
    <row r="4997" spans="1:8" x14ac:dyDescent="0.2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19411</v>
      </c>
      <c r="F4997" s="7"/>
      <c r="G4997" s="7"/>
      <c r="H4997" s="6">
        <f>IF('Раздел 2.3.2'!P21&gt;='Раздел 2.3.2'!P27,0,1)</f>
        <v>0</v>
      </c>
    </row>
    <row r="4998" spans="1:8" x14ac:dyDescent="0.2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1463</v>
      </c>
      <c r="F4998" s="7"/>
      <c r="G4998" s="7"/>
      <c r="H4998" s="6">
        <f>IF('Раздел 2.3.2'!Q21&gt;='Раздел 2.3.2'!Q27,0,1)</f>
        <v>0</v>
      </c>
    </row>
    <row r="4999" spans="1:8" x14ac:dyDescent="0.2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1464</v>
      </c>
      <c r="F4999" s="7"/>
      <c r="G4999" s="7"/>
      <c r="H4999" s="6">
        <f>IF('Раздел 2.3.2'!R21&gt;='Раздел 2.3.2'!R27,0,1)</f>
        <v>0</v>
      </c>
    </row>
    <row r="5000" spans="1:8" x14ac:dyDescent="0.2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1465</v>
      </c>
      <c r="F5000" s="7"/>
      <c r="G5000" s="7"/>
      <c r="H5000" s="6">
        <f>IF('Раздел 2.3.2'!S21&gt;='Раздел 2.3.2'!S27,0,1)</f>
        <v>0</v>
      </c>
    </row>
    <row r="5001" spans="1:8" x14ac:dyDescent="0.2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1466</v>
      </c>
      <c r="F5001" s="7"/>
      <c r="G5001" s="7"/>
      <c r="H5001" s="6">
        <f>IF('Раздел 2.3.2'!T21&gt;='Раздел 2.3.2'!T27,0,1)</f>
        <v>0</v>
      </c>
    </row>
    <row r="5002" spans="1:8" x14ac:dyDescent="0.2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1467</v>
      </c>
      <c r="F5002" s="7"/>
      <c r="G5002" s="7"/>
      <c r="H5002" s="6">
        <f>IF('Раздел 2.3.2'!U21&gt;='Раздел 2.3.2'!U27,0,1)</f>
        <v>0</v>
      </c>
    </row>
    <row r="5003" spans="1:8" x14ac:dyDescent="0.2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1468</v>
      </c>
      <c r="F5003" s="7"/>
      <c r="G5003" s="7"/>
      <c r="H5003" s="6">
        <f>IF('Раздел 2.3.2'!V21&gt;='Раздел 2.3.2'!V27,0,1)</f>
        <v>0</v>
      </c>
    </row>
    <row r="5004" spans="1:8" x14ac:dyDescent="0.2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1469</v>
      </c>
      <c r="F5004" s="7"/>
      <c r="G5004" s="7"/>
      <c r="H5004" s="6">
        <f>IF('Раздел 2.3.2'!W21&gt;='Раздел 2.3.2'!W27,0,1)</f>
        <v>0</v>
      </c>
    </row>
    <row r="5005" spans="1:8" x14ac:dyDescent="0.2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1470</v>
      </c>
      <c r="F5005" s="7"/>
      <c r="G5005" s="7"/>
      <c r="H5005" s="6">
        <f>IF('Раздел 2.3.2'!X21&gt;='Раздел 2.3.2'!X27,0,1)</f>
        <v>0</v>
      </c>
    </row>
    <row r="5006" spans="1:8" x14ac:dyDescent="0.2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1471</v>
      </c>
      <c r="F5006" s="7"/>
      <c r="G5006" s="7"/>
      <c r="H5006" s="6">
        <f>IF('Раздел 2.3.2'!Y21&gt;='Раздел 2.3.2'!Y27,0,1)</f>
        <v>0</v>
      </c>
    </row>
    <row r="5007" spans="1:8" x14ac:dyDescent="0.2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954</v>
      </c>
      <c r="F5007" s="7"/>
      <c r="G5007" s="7"/>
      <c r="H5007" s="6">
        <f>IF('Раздел 2.3.2'!Z21&gt;='Раздел 2.3.2'!Z27,0,1)</f>
        <v>0</v>
      </c>
    </row>
    <row r="5008" spans="1:8" x14ac:dyDescent="0.2">
      <c r="A5008" s="6">
        <f t="shared" ref="A5008:A5039" si="70">P_3</f>
        <v>609562</v>
      </c>
      <c r="B5008" s="6">
        <v>18</v>
      </c>
      <c r="C5008" s="109">
        <v>6</v>
      </c>
      <c r="D5008" s="109">
        <v>72</v>
      </c>
      <c r="E5008" s="109" t="s">
        <v>955</v>
      </c>
      <c r="F5008" s="109"/>
      <c r="G5008" s="109"/>
      <c r="H5008" s="109">
        <f>IF('Раздел 2.3.2'!AA21&gt;='Раздел 2.3.2'!AA27,0,1)</f>
        <v>0</v>
      </c>
    </row>
    <row r="5009" spans="1:8" x14ac:dyDescent="0.2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15757</v>
      </c>
      <c r="H5009" s="6">
        <f>IF('Раздел 2.3.2'!P24&gt;='Раздел 2.3.2'!P28,0,1)</f>
        <v>0</v>
      </c>
    </row>
    <row r="5010" spans="1:8" x14ac:dyDescent="0.2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956</v>
      </c>
      <c r="H5010" s="6">
        <f>IF('Раздел 2.3.2'!Q24&gt;='Раздел 2.3.2'!Q28,0,1)</f>
        <v>0</v>
      </c>
    </row>
    <row r="5011" spans="1:8" x14ac:dyDescent="0.2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957</v>
      </c>
      <c r="H5011" s="6">
        <f>IF('Раздел 2.3.2'!R24&gt;='Раздел 2.3.2'!R28,0,1)</f>
        <v>0</v>
      </c>
    </row>
    <row r="5012" spans="1:8" x14ac:dyDescent="0.2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1699</v>
      </c>
      <c r="H5012" s="6">
        <f>IF('Раздел 2.3.2'!S24&gt;='Раздел 2.3.2'!S28,0,1)</f>
        <v>0</v>
      </c>
    </row>
    <row r="5013" spans="1:8" x14ac:dyDescent="0.2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1700</v>
      </c>
      <c r="H5013" s="6">
        <f>IF('Раздел 2.3.2'!T24&gt;='Раздел 2.3.2'!T28,0,1)</f>
        <v>0</v>
      </c>
    </row>
    <row r="5014" spans="1:8" x14ac:dyDescent="0.2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1701</v>
      </c>
      <c r="H5014" s="6">
        <f>IF('Раздел 2.3.2'!U24&gt;='Раздел 2.3.2'!U28,0,1)</f>
        <v>0</v>
      </c>
    </row>
    <row r="5015" spans="1:8" x14ac:dyDescent="0.2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1702</v>
      </c>
      <c r="H5015" s="6">
        <f>IF('Раздел 2.3.2'!V24&gt;='Раздел 2.3.2'!V28,0,1)</f>
        <v>0</v>
      </c>
    </row>
    <row r="5016" spans="1:8" x14ac:dyDescent="0.2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1703</v>
      </c>
      <c r="H5016" s="6">
        <f>IF('Раздел 2.3.2'!W24&gt;='Раздел 2.3.2'!W28,0,1)</f>
        <v>0</v>
      </c>
    </row>
    <row r="5017" spans="1:8" x14ac:dyDescent="0.2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1704</v>
      </c>
      <c r="H5017" s="6">
        <f>IF('Раздел 2.3.2'!X24&gt;='Раздел 2.3.2'!X28,0,1)</f>
        <v>0</v>
      </c>
    </row>
    <row r="5018" spans="1:8" x14ac:dyDescent="0.2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1705</v>
      </c>
      <c r="H5018" s="6">
        <f>IF('Раздел 2.3.2'!Y24&gt;='Раздел 2.3.2'!Y28,0,1)</f>
        <v>0</v>
      </c>
    </row>
    <row r="5019" spans="1:8" x14ac:dyDescent="0.2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1706</v>
      </c>
      <c r="H5019" s="6">
        <f>IF('Раздел 2.3.2'!Z24&gt;='Раздел 2.3.2'!Z28,0,1)</f>
        <v>0</v>
      </c>
    </row>
    <row r="5020" spans="1:8" x14ac:dyDescent="0.2">
      <c r="A5020" s="6">
        <f t="shared" si="70"/>
        <v>609562</v>
      </c>
      <c r="B5020" s="6">
        <v>18</v>
      </c>
      <c r="C5020" s="109">
        <v>7</v>
      </c>
      <c r="D5020" s="109">
        <v>84</v>
      </c>
      <c r="E5020" s="109" t="s">
        <v>1707</v>
      </c>
      <c r="F5020" s="109"/>
      <c r="G5020" s="109"/>
      <c r="H5020" s="109">
        <f>IF('Раздел 2.3.2'!AA24&gt;='Раздел 2.3.2'!AA28,0,1)</f>
        <v>0</v>
      </c>
    </row>
    <row r="5021" spans="1:8" x14ac:dyDescent="0.2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15758</v>
      </c>
      <c r="H5021" s="6">
        <f>IF('Раздел 2.3.2'!P25&gt;='Раздел 2.3.2'!P29,0,1)</f>
        <v>0</v>
      </c>
    </row>
    <row r="5022" spans="1:8" x14ac:dyDescent="0.2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1708</v>
      </c>
      <c r="H5022" s="6">
        <f>IF('Раздел 2.3.2'!Q25&gt;='Раздел 2.3.2'!Q29,0,1)</f>
        <v>0</v>
      </c>
    </row>
    <row r="5023" spans="1:8" x14ac:dyDescent="0.2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1709</v>
      </c>
      <c r="H5023" s="6">
        <f>IF('Раздел 2.3.2'!R25&gt;='Раздел 2.3.2'!R29,0,1)</f>
        <v>0</v>
      </c>
    </row>
    <row r="5024" spans="1:8" x14ac:dyDescent="0.2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1710</v>
      </c>
      <c r="H5024" s="6">
        <f>IF('Раздел 2.3.2'!S25&gt;='Раздел 2.3.2'!S29,0,1)</f>
        <v>0</v>
      </c>
    </row>
    <row r="5025" spans="1:8" x14ac:dyDescent="0.2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1711</v>
      </c>
      <c r="H5025" s="6">
        <f>IF('Раздел 2.3.2'!T25&gt;='Раздел 2.3.2'!T29,0,1)</f>
        <v>0</v>
      </c>
    </row>
    <row r="5026" spans="1:8" x14ac:dyDescent="0.2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1712</v>
      </c>
      <c r="H5026" s="6">
        <f>IF('Раздел 2.3.2'!U25&gt;='Раздел 2.3.2'!U29,0,1)</f>
        <v>0</v>
      </c>
    </row>
    <row r="5027" spans="1:8" x14ac:dyDescent="0.2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1713</v>
      </c>
      <c r="H5027" s="6">
        <f>IF('Раздел 2.3.2'!V25&gt;='Раздел 2.3.2'!V29,0,1)</f>
        <v>0</v>
      </c>
    </row>
    <row r="5028" spans="1:8" x14ac:dyDescent="0.2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1714</v>
      </c>
      <c r="H5028" s="6">
        <f>IF('Раздел 2.3.2'!W25&gt;='Раздел 2.3.2'!W29,0,1)</f>
        <v>0</v>
      </c>
    </row>
    <row r="5029" spans="1:8" x14ac:dyDescent="0.2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1715</v>
      </c>
      <c r="H5029" s="6">
        <f>IF('Раздел 2.3.2'!X25&gt;='Раздел 2.3.2'!X29,0,1)</f>
        <v>0</v>
      </c>
    </row>
    <row r="5030" spans="1:8" x14ac:dyDescent="0.2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1716</v>
      </c>
      <c r="H5030" s="6">
        <f>IF('Раздел 2.3.2'!Y25&gt;='Раздел 2.3.2'!Y29,0,1)</f>
        <v>0</v>
      </c>
    </row>
    <row r="5031" spans="1:8" x14ac:dyDescent="0.2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1717</v>
      </c>
      <c r="H5031" s="6">
        <f>IF('Раздел 2.3.2'!Z25&gt;='Раздел 2.3.2'!Z29,0,1)</f>
        <v>0</v>
      </c>
    </row>
    <row r="5032" spans="1:8" x14ac:dyDescent="0.2">
      <c r="A5032" s="6">
        <f t="shared" si="70"/>
        <v>609562</v>
      </c>
      <c r="B5032" s="6">
        <v>18</v>
      </c>
      <c r="C5032" s="109">
        <v>8</v>
      </c>
      <c r="D5032" s="109">
        <v>96</v>
      </c>
      <c r="E5032" s="109" t="s">
        <v>1718</v>
      </c>
      <c r="F5032" s="109"/>
      <c r="G5032" s="109"/>
      <c r="H5032" s="109">
        <f>IF('Раздел 2.3.2'!AA25&gt;='Раздел 2.3.2'!AA29,0,1)</f>
        <v>0</v>
      </c>
    </row>
    <row r="5033" spans="1:8" x14ac:dyDescent="0.2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15759</v>
      </c>
      <c r="H5033" s="6">
        <f>IF('Раздел 2.3.2'!P21&gt;='Раздел 2.3.2'!Q21,0,1)</f>
        <v>0</v>
      </c>
    </row>
    <row r="5034" spans="1:8" x14ac:dyDescent="0.2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15760</v>
      </c>
      <c r="H5034" s="6">
        <f>IF('Раздел 2.3.2'!P22&gt;='Раздел 2.3.2'!Q22,0,1)</f>
        <v>0</v>
      </c>
    </row>
    <row r="5035" spans="1:8" x14ac:dyDescent="0.2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15761</v>
      </c>
      <c r="H5035" s="6">
        <f>IF('Раздел 2.3.2'!P23&gt;='Раздел 2.3.2'!Q23,0,1)</f>
        <v>0</v>
      </c>
    </row>
    <row r="5036" spans="1:8" x14ac:dyDescent="0.2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15762</v>
      </c>
      <c r="H5036" s="6">
        <f>IF('Раздел 2.3.2'!P24&gt;='Раздел 2.3.2'!Q24,0,1)</f>
        <v>0</v>
      </c>
    </row>
    <row r="5037" spans="1:8" x14ac:dyDescent="0.2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15763</v>
      </c>
      <c r="H5037" s="6">
        <f>IF('Раздел 2.3.2'!P25&gt;='Раздел 2.3.2'!Q25,0,1)</f>
        <v>0</v>
      </c>
    </row>
    <row r="5038" spans="1:8" x14ac:dyDescent="0.2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15764</v>
      </c>
      <c r="H5038" s="6">
        <f>IF('Раздел 2.3.2'!P26&gt;='Раздел 2.3.2'!Q26,0,1)</f>
        <v>0</v>
      </c>
    </row>
    <row r="5039" spans="1:8" x14ac:dyDescent="0.2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15765</v>
      </c>
      <c r="H5039" s="6">
        <f>IF('Раздел 2.3.2'!P27&gt;='Раздел 2.3.2'!Q27,0,1)</f>
        <v>0</v>
      </c>
    </row>
    <row r="5040" spans="1:8" x14ac:dyDescent="0.2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16866</v>
      </c>
      <c r="H5040" s="6">
        <f>IF('Раздел 2.3.2'!P28&gt;='Раздел 2.3.2'!Q28,0,1)</f>
        <v>0</v>
      </c>
    </row>
    <row r="5041" spans="1:8" x14ac:dyDescent="0.2">
      <c r="A5041" s="6">
        <f t="shared" si="71"/>
        <v>609562</v>
      </c>
      <c r="B5041" s="6">
        <v>18</v>
      </c>
      <c r="C5041" s="109">
        <v>9</v>
      </c>
      <c r="D5041" s="109">
        <v>105</v>
      </c>
      <c r="E5041" s="109" t="s">
        <v>16867</v>
      </c>
      <c r="F5041" s="109"/>
      <c r="G5041" s="109"/>
      <c r="H5041" s="109">
        <f>IF('Раздел 2.3.2'!P29&gt;='Раздел 2.3.2'!Q29,0,1)</f>
        <v>0</v>
      </c>
    </row>
    <row r="5042" spans="1:8" x14ac:dyDescent="0.2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16868</v>
      </c>
      <c r="H5042" s="6">
        <f>IF('Раздел 2.3.2'!P21&gt;='Раздел 2.3.2'!T21,0,1)</f>
        <v>0</v>
      </c>
    </row>
    <row r="5043" spans="1:8" x14ac:dyDescent="0.2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16869</v>
      </c>
      <c r="H5043" s="6">
        <f>IF('Раздел 2.3.2'!P22&gt;='Раздел 2.3.2'!T22,0,1)</f>
        <v>0</v>
      </c>
    </row>
    <row r="5044" spans="1:8" x14ac:dyDescent="0.2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16870</v>
      </c>
      <c r="H5044" s="6">
        <f>IF('Раздел 2.3.2'!P23&gt;='Раздел 2.3.2'!T23,0,1)</f>
        <v>0</v>
      </c>
    </row>
    <row r="5045" spans="1:8" x14ac:dyDescent="0.2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16871</v>
      </c>
      <c r="H5045" s="6">
        <f>IF('Раздел 2.3.2'!P24&gt;='Раздел 2.3.2'!T24,0,1)</f>
        <v>0</v>
      </c>
    </row>
    <row r="5046" spans="1:8" x14ac:dyDescent="0.2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16872</v>
      </c>
      <c r="H5046" s="6">
        <f>IF('Раздел 2.3.2'!P25&gt;='Раздел 2.3.2'!T25,0,1)</f>
        <v>0</v>
      </c>
    </row>
    <row r="5047" spans="1:8" x14ac:dyDescent="0.2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16873</v>
      </c>
      <c r="H5047" s="6">
        <f>IF('Раздел 2.3.2'!P26&gt;='Раздел 2.3.2'!T26,0,1)</f>
        <v>0</v>
      </c>
    </row>
    <row r="5048" spans="1:8" x14ac:dyDescent="0.2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16874</v>
      </c>
      <c r="H5048" s="6">
        <f>IF('Раздел 2.3.2'!P27&gt;='Раздел 2.3.2'!T27,0,1)</f>
        <v>0</v>
      </c>
    </row>
    <row r="5049" spans="1:8" x14ac:dyDescent="0.2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16875</v>
      </c>
      <c r="H5049" s="6">
        <f>IF('Раздел 2.3.2'!P28&gt;='Раздел 2.3.2'!T28,0,1)</f>
        <v>0</v>
      </c>
    </row>
    <row r="5050" spans="1:8" x14ac:dyDescent="0.2">
      <c r="A5050" s="6">
        <f t="shared" si="71"/>
        <v>609562</v>
      </c>
      <c r="B5050" s="6">
        <v>18</v>
      </c>
      <c r="C5050" s="109">
        <v>10</v>
      </c>
      <c r="D5050" s="109">
        <v>114</v>
      </c>
      <c r="E5050" s="109" t="s">
        <v>16876</v>
      </c>
      <c r="F5050" s="109"/>
      <c r="G5050" s="109"/>
      <c r="H5050" s="109">
        <f>IF('Раздел 2.3.2'!P29&gt;='Раздел 2.3.2'!T29,0,1)</f>
        <v>0</v>
      </c>
    </row>
    <row r="5051" spans="1:8" x14ac:dyDescent="0.2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16877</v>
      </c>
      <c r="H5051" s="6">
        <f>IF('Раздел 2.3.2'!P21&gt;='Раздел 2.3.2'!U21,0,1)</f>
        <v>0</v>
      </c>
    </row>
    <row r="5052" spans="1:8" x14ac:dyDescent="0.2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16878</v>
      </c>
      <c r="H5052" s="6">
        <f>IF('Раздел 2.3.2'!P22&gt;='Раздел 2.3.2'!U22,0,1)</f>
        <v>0</v>
      </c>
    </row>
    <row r="5053" spans="1:8" x14ac:dyDescent="0.2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16879</v>
      </c>
      <c r="H5053" s="6">
        <f>IF('Раздел 2.3.2'!P23&gt;='Раздел 2.3.2'!U23,0,1)</f>
        <v>0</v>
      </c>
    </row>
    <row r="5054" spans="1:8" x14ac:dyDescent="0.2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16880</v>
      </c>
      <c r="H5054" s="6">
        <f>IF('Раздел 2.3.2'!P24&gt;='Раздел 2.3.2'!U24,0,1)</f>
        <v>0</v>
      </c>
    </row>
    <row r="5055" spans="1:8" x14ac:dyDescent="0.2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16881</v>
      </c>
      <c r="H5055" s="6">
        <f>IF('Раздел 2.3.2'!P25&gt;='Раздел 2.3.2'!U25,0,1)</f>
        <v>0</v>
      </c>
    </row>
    <row r="5056" spans="1:8" x14ac:dyDescent="0.2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16882</v>
      </c>
      <c r="H5056" s="6">
        <f>IF('Раздел 2.3.2'!P26&gt;='Раздел 2.3.2'!U26,0,1)</f>
        <v>0</v>
      </c>
    </row>
    <row r="5057" spans="1:8" x14ac:dyDescent="0.2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16883</v>
      </c>
      <c r="H5057" s="6">
        <f>IF('Раздел 2.3.2'!P27&gt;='Раздел 2.3.2'!U27,0,1)</f>
        <v>0</v>
      </c>
    </row>
    <row r="5058" spans="1:8" x14ac:dyDescent="0.2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17874</v>
      </c>
      <c r="H5058" s="6">
        <f>IF('Раздел 2.3.2'!P28&gt;='Раздел 2.3.2'!U28,0,1)</f>
        <v>0</v>
      </c>
    </row>
    <row r="5059" spans="1:8" x14ac:dyDescent="0.2">
      <c r="A5059" s="6">
        <f t="shared" si="71"/>
        <v>609562</v>
      </c>
      <c r="B5059" s="6">
        <v>18</v>
      </c>
      <c r="C5059" s="109">
        <v>11</v>
      </c>
      <c r="D5059" s="109">
        <v>123</v>
      </c>
      <c r="E5059" s="109" t="s">
        <v>17875</v>
      </c>
      <c r="F5059" s="109"/>
      <c r="G5059" s="109"/>
      <c r="H5059" s="109">
        <f>IF('Раздел 2.3.2'!P29&gt;='Раздел 2.3.2'!U29,0,1)</f>
        <v>0</v>
      </c>
    </row>
    <row r="5060" spans="1:8" x14ac:dyDescent="0.2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17876</v>
      </c>
      <c r="H5060" s="6">
        <f>IF('Раздел 2.3.2'!Q21&gt;='Раздел 2.3.2'!R21,0,1)</f>
        <v>0</v>
      </c>
    </row>
    <row r="5061" spans="1:8" x14ac:dyDescent="0.2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17877</v>
      </c>
      <c r="H5061" s="6">
        <f>IF('Раздел 2.3.2'!Q22&gt;='Раздел 2.3.2'!R22,0,1)</f>
        <v>0</v>
      </c>
    </row>
    <row r="5062" spans="1:8" x14ac:dyDescent="0.2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17878</v>
      </c>
      <c r="H5062" s="6">
        <f>IF('Раздел 2.3.2'!Q23&gt;='Раздел 2.3.2'!R23,0,1)</f>
        <v>0</v>
      </c>
    </row>
    <row r="5063" spans="1:8" x14ac:dyDescent="0.2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17879</v>
      </c>
      <c r="H5063" s="6">
        <f>IF('Раздел 2.3.2'!Q24&gt;='Раздел 2.3.2'!R24,0,1)</f>
        <v>0</v>
      </c>
    </row>
    <row r="5064" spans="1:8" x14ac:dyDescent="0.2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17880</v>
      </c>
      <c r="H5064" s="6">
        <f>IF('Раздел 2.3.2'!Q25&gt;='Раздел 2.3.2'!R25,0,1)</f>
        <v>0</v>
      </c>
    </row>
    <row r="5065" spans="1:8" x14ac:dyDescent="0.2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17881</v>
      </c>
      <c r="H5065" s="6">
        <f>IF('Раздел 2.3.2'!Q26&gt;='Раздел 2.3.2'!R26,0,1)</f>
        <v>0</v>
      </c>
    </row>
    <row r="5066" spans="1:8" x14ac:dyDescent="0.2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17882</v>
      </c>
      <c r="H5066" s="6">
        <f>IF('Раздел 2.3.2'!Q27&gt;='Раздел 2.3.2'!R27,0,1)</f>
        <v>0</v>
      </c>
    </row>
    <row r="5067" spans="1:8" x14ac:dyDescent="0.2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17883</v>
      </c>
      <c r="H5067" s="6">
        <f>IF('Раздел 2.3.2'!Q28&gt;='Раздел 2.3.2'!R28,0,1)</f>
        <v>0</v>
      </c>
    </row>
    <row r="5068" spans="1:8" x14ac:dyDescent="0.2">
      <c r="A5068" s="6">
        <f t="shared" si="71"/>
        <v>609562</v>
      </c>
      <c r="B5068" s="6">
        <v>18</v>
      </c>
      <c r="C5068" s="109">
        <v>12</v>
      </c>
      <c r="D5068" s="109">
        <v>132</v>
      </c>
      <c r="E5068" s="109" t="s">
        <v>17884</v>
      </c>
      <c r="F5068" s="109"/>
      <c r="G5068" s="109"/>
      <c r="H5068" s="109">
        <f>IF('Раздел 2.3.2'!Q29&gt;='Раздел 2.3.2'!R29,0,1)</f>
        <v>0</v>
      </c>
    </row>
    <row r="5069" spans="1:8" x14ac:dyDescent="0.2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16900</v>
      </c>
      <c r="H5069" s="6">
        <f>IF('Раздел 2.3.2'!Q21&gt;='Раздел 2.3.2'!S21,0,1)</f>
        <v>0</v>
      </c>
    </row>
    <row r="5070" spans="1:8" x14ac:dyDescent="0.2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16901</v>
      </c>
      <c r="H5070" s="6">
        <f>IF('Раздел 2.3.2'!Q22&gt;='Раздел 2.3.2'!S22,0,1)</f>
        <v>0</v>
      </c>
    </row>
    <row r="5071" spans="1:8" x14ac:dyDescent="0.2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16902</v>
      </c>
      <c r="H5071" s="6">
        <f>IF('Раздел 2.3.2'!Q23&gt;='Раздел 2.3.2'!S23,0,1)</f>
        <v>0</v>
      </c>
    </row>
    <row r="5072" spans="1:8" x14ac:dyDescent="0.2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16903</v>
      </c>
      <c r="H5072" s="6">
        <f>IF('Раздел 2.3.2'!Q24&gt;='Раздел 2.3.2'!S24,0,1)</f>
        <v>0</v>
      </c>
    </row>
    <row r="5073" spans="1:8" x14ac:dyDescent="0.2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16904</v>
      </c>
      <c r="H5073" s="6">
        <f>IF('Раздел 2.3.2'!Q25&gt;='Раздел 2.3.2'!S25,0,1)</f>
        <v>0</v>
      </c>
    </row>
    <row r="5074" spans="1:8" x14ac:dyDescent="0.2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16905</v>
      </c>
      <c r="H5074" s="6">
        <f>IF('Раздел 2.3.2'!Q26&gt;='Раздел 2.3.2'!S26,0,1)</f>
        <v>0</v>
      </c>
    </row>
    <row r="5075" spans="1:8" x14ac:dyDescent="0.2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16050</v>
      </c>
      <c r="H5075" s="6">
        <f>IF('Раздел 2.3.2'!Q27&gt;='Раздел 2.3.2'!S27,0,1)</f>
        <v>0</v>
      </c>
    </row>
    <row r="5076" spans="1:8" x14ac:dyDescent="0.2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16051</v>
      </c>
      <c r="H5076" s="6">
        <f>IF('Раздел 2.3.2'!Q28&gt;='Раздел 2.3.2'!S28,0,1)</f>
        <v>0</v>
      </c>
    </row>
    <row r="5077" spans="1:8" x14ac:dyDescent="0.2">
      <c r="A5077" s="6">
        <f t="shared" si="72"/>
        <v>609562</v>
      </c>
      <c r="B5077" s="6">
        <v>18</v>
      </c>
      <c r="C5077" s="109">
        <v>13</v>
      </c>
      <c r="D5077" s="109">
        <v>141</v>
      </c>
      <c r="E5077" s="109" t="s">
        <v>16052</v>
      </c>
      <c r="F5077" s="109"/>
      <c r="G5077" s="109"/>
      <c r="H5077" s="109">
        <f>IF('Раздел 2.3.2'!Q29&gt;='Раздел 2.3.2'!S29,0,1)</f>
        <v>0</v>
      </c>
    </row>
    <row r="5078" spans="1:8" x14ac:dyDescent="0.2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17128</v>
      </c>
      <c r="H5078" s="6">
        <f>IF('Раздел 2.3.2'!V21&gt;='Раздел 2.3.2'!W21,0,1)</f>
        <v>0</v>
      </c>
    </row>
    <row r="5079" spans="1:8" x14ac:dyDescent="0.2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17129</v>
      </c>
      <c r="H5079" s="6">
        <f>IF('Раздел 2.3.2'!V22&gt;='Раздел 2.3.2'!W22,0,1)</f>
        <v>0</v>
      </c>
    </row>
    <row r="5080" spans="1:8" x14ac:dyDescent="0.2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17130</v>
      </c>
      <c r="H5080" s="6">
        <f>IF('Раздел 2.3.2'!V23&gt;='Раздел 2.3.2'!W23,0,1)</f>
        <v>0</v>
      </c>
    </row>
    <row r="5081" spans="1:8" x14ac:dyDescent="0.2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17131</v>
      </c>
      <c r="H5081" s="6">
        <f>IF('Раздел 2.3.2'!V24&gt;='Раздел 2.3.2'!W24,0,1)</f>
        <v>0</v>
      </c>
    </row>
    <row r="5082" spans="1:8" x14ac:dyDescent="0.2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17132</v>
      </c>
      <c r="H5082" s="6">
        <f>IF('Раздел 2.3.2'!V25&gt;='Раздел 2.3.2'!W25,0,1)</f>
        <v>0</v>
      </c>
    </row>
    <row r="5083" spans="1:8" x14ac:dyDescent="0.2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17133</v>
      </c>
      <c r="H5083" s="6">
        <f>IF('Раздел 2.3.2'!V26&gt;='Раздел 2.3.2'!W26,0,1)</f>
        <v>0</v>
      </c>
    </row>
    <row r="5084" spans="1:8" x14ac:dyDescent="0.2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17134</v>
      </c>
      <c r="H5084" s="6">
        <f>IF('Раздел 2.3.2'!V27&gt;='Раздел 2.3.2'!W27,0,1)</f>
        <v>0</v>
      </c>
    </row>
    <row r="5085" spans="1:8" x14ac:dyDescent="0.2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17135</v>
      </c>
      <c r="H5085" s="6">
        <f>IF('Раздел 2.3.2'!V28&gt;='Раздел 2.3.2'!W28,0,1)</f>
        <v>0</v>
      </c>
    </row>
    <row r="5086" spans="1:8" x14ac:dyDescent="0.2">
      <c r="A5086" s="6">
        <f t="shared" si="72"/>
        <v>609562</v>
      </c>
      <c r="B5086" s="6">
        <v>18</v>
      </c>
      <c r="C5086" s="109">
        <v>14</v>
      </c>
      <c r="D5086" s="109">
        <v>150</v>
      </c>
      <c r="E5086" s="109" t="s">
        <v>17136</v>
      </c>
      <c r="F5086" s="109"/>
      <c r="G5086" s="109"/>
      <c r="H5086" s="109">
        <f>IF('Раздел 2.3.2'!V29&gt;='Раздел 2.3.2'!W29,0,1)</f>
        <v>0</v>
      </c>
    </row>
    <row r="5087" spans="1:8" x14ac:dyDescent="0.2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17137</v>
      </c>
      <c r="H5087" s="6">
        <f>IF('Раздел 2.3.2'!V21&gt;='Раздел 2.3.2'!Z21,0,1)</f>
        <v>0</v>
      </c>
    </row>
    <row r="5088" spans="1:8" x14ac:dyDescent="0.2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18737</v>
      </c>
      <c r="H5088" s="6">
        <f>IF('Раздел 2.3.2'!V22&gt;='Раздел 2.3.2'!Z22,0,1)</f>
        <v>0</v>
      </c>
    </row>
    <row r="5089" spans="1:8" x14ac:dyDescent="0.2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18738</v>
      </c>
      <c r="H5089" s="6">
        <f>IF('Раздел 2.3.2'!V23&gt;='Раздел 2.3.2'!Z23,0,1)</f>
        <v>0</v>
      </c>
    </row>
    <row r="5090" spans="1:8" x14ac:dyDescent="0.2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18739</v>
      </c>
      <c r="H5090" s="6">
        <f>IF('Раздел 2.3.2'!V24&gt;='Раздел 2.3.2'!Z24,0,1)</f>
        <v>0</v>
      </c>
    </row>
    <row r="5091" spans="1:8" x14ac:dyDescent="0.2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18740</v>
      </c>
      <c r="H5091" s="6">
        <f>IF('Раздел 2.3.2'!V25&gt;='Раздел 2.3.2'!Z25,0,1)</f>
        <v>0</v>
      </c>
    </row>
    <row r="5092" spans="1:8" x14ac:dyDescent="0.2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18741</v>
      </c>
      <c r="H5092" s="6">
        <f>IF('Раздел 2.3.2'!V26&gt;='Раздел 2.3.2'!Z26,0,1)</f>
        <v>0</v>
      </c>
    </row>
    <row r="5093" spans="1:8" x14ac:dyDescent="0.2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18742</v>
      </c>
      <c r="H5093" s="6">
        <f>IF('Раздел 2.3.2'!V27&gt;='Раздел 2.3.2'!Z27,0,1)</f>
        <v>0</v>
      </c>
    </row>
    <row r="5094" spans="1:8" x14ac:dyDescent="0.2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18743</v>
      </c>
      <c r="H5094" s="6">
        <f>IF('Раздел 2.3.2'!V28&gt;='Раздел 2.3.2'!Z28,0,1)</f>
        <v>0</v>
      </c>
    </row>
    <row r="5095" spans="1:8" x14ac:dyDescent="0.2">
      <c r="A5095" s="6">
        <f t="shared" si="72"/>
        <v>609562</v>
      </c>
      <c r="B5095" s="6">
        <v>18</v>
      </c>
      <c r="C5095" s="109">
        <v>15</v>
      </c>
      <c r="D5095" s="109">
        <v>159</v>
      </c>
      <c r="E5095" s="109" t="s">
        <v>18744</v>
      </c>
      <c r="F5095" s="109"/>
      <c r="G5095" s="109"/>
      <c r="H5095" s="109">
        <f>IF('Раздел 2.3.2'!V29&gt;='Раздел 2.3.2'!Z29,0,1)</f>
        <v>0</v>
      </c>
    </row>
    <row r="5096" spans="1:8" x14ac:dyDescent="0.2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18033</v>
      </c>
      <c r="F5096" s="7"/>
      <c r="G5096" s="7"/>
      <c r="H5096" s="7">
        <f>IF('Раздел 2.3.2'!V21&gt;='Раздел 2.3.2'!AA21,0,1)</f>
        <v>0</v>
      </c>
    </row>
    <row r="5097" spans="1:8" x14ac:dyDescent="0.2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18034</v>
      </c>
      <c r="F5097" s="7"/>
      <c r="G5097" s="7"/>
      <c r="H5097" s="7">
        <f>IF('Раздел 2.3.2'!V22&gt;='Раздел 2.3.2'!AA22,0,1)</f>
        <v>0</v>
      </c>
    </row>
    <row r="5098" spans="1:8" x14ac:dyDescent="0.2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18035</v>
      </c>
      <c r="F5098" s="7"/>
      <c r="G5098" s="7"/>
      <c r="H5098" s="7">
        <f>IF('Раздел 2.3.2'!V23&gt;='Раздел 2.3.2'!AA23,0,1)</f>
        <v>0</v>
      </c>
    </row>
    <row r="5099" spans="1:8" x14ac:dyDescent="0.2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18036</v>
      </c>
      <c r="F5099" s="7"/>
      <c r="G5099" s="7"/>
      <c r="H5099" s="7">
        <f>IF('Раздел 2.3.2'!V24&gt;='Раздел 2.3.2'!AA24,0,1)</f>
        <v>0</v>
      </c>
    </row>
    <row r="5100" spans="1:8" x14ac:dyDescent="0.2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18037</v>
      </c>
      <c r="F5100" s="7"/>
      <c r="G5100" s="7"/>
      <c r="H5100" s="7">
        <f>IF('Раздел 2.3.2'!V25&gt;='Раздел 2.3.2'!AA25,0,1)</f>
        <v>0</v>
      </c>
    </row>
    <row r="5101" spans="1:8" x14ac:dyDescent="0.2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18038</v>
      </c>
      <c r="F5101" s="7"/>
      <c r="G5101" s="7"/>
      <c r="H5101" s="7">
        <f>IF('Раздел 2.3.2'!V26&gt;='Раздел 2.3.2'!AA26,0,1)</f>
        <v>0</v>
      </c>
    </row>
    <row r="5102" spans="1:8" x14ac:dyDescent="0.2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18039</v>
      </c>
      <c r="F5102" s="7"/>
      <c r="G5102" s="7"/>
      <c r="H5102" s="7">
        <f>IF('Раздел 2.3.2'!V27&gt;='Раздел 2.3.2'!AA27,0,1)</f>
        <v>0</v>
      </c>
    </row>
    <row r="5103" spans="1:8" x14ac:dyDescent="0.2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18040</v>
      </c>
      <c r="F5103" s="7"/>
      <c r="G5103" s="7"/>
      <c r="H5103" s="7">
        <f>IF('Раздел 2.3.2'!V28&gt;='Раздел 2.3.2'!AA28,0,1)</f>
        <v>0</v>
      </c>
    </row>
    <row r="5104" spans="1:8" x14ac:dyDescent="0.2">
      <c r="A5104" s="6">
        <f t="shared" ref="A5104:A5135" si="73">P_3</f>
        <v>609562</v>
      </c>
      <c r="B5104" s="6">
        <v>18</v>
      </c>
      <c r="C5104" s="109">
        <v>16</v>
      </c>
      <c r="D5104" s="109">
        <v>168</v>
      </c>
      <c r="E5104" s="109" t="s">
        <v>18041</v>
      </c>
      <c r="F5104" s="109"/>
      <c r="G5104" s="109"/>
      <c r="H5104" s="109">
        <f>IF('Раздел 2.3.2'!V29&gt;='Раздел 2.3.2'!AA29,0,1)</f>
        <v>0</v>
      </c>
    </row>
    <row r="5105" spans="1:8" x14ac:dyDescent="0.2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18042</v>
      </c>
      <c r="H5105" s="6">
        <f>IF('Раздел 2.3.2'!W21&gt;='Раздел 2.3.2'!X21,0,1)</f>
        <v>0</v>
      </c>
    </row>
    <row r="5106" spans="1:8" x14ac:dyDescent="0.2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18043</v>
      </c>
      <c r="H5106" s="6">
        <f>IF('Раздел 2.3.2'!W22&gt;='Раздел 2.3.2'!X22,0,1)</f>
        <v>0</v>
      </c>
    </row>
    <row r="5107" spans="1:8" x14ac:dyDescent="0.2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18044</v>
      </c>
      <c r="H5107" s="6">
        <f>IF('Раздел 2.3.2'!W23&gt;='Раздел 2.3.2'!X23,0,1)</f>
        <v>0</v>
      </c>
    </row>
    <row r="5108" spans="1:8" x14ac:dyDescent="0.2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18045</v>
      </c>
      <c r="H5108" s="6">
        <f>IF('Раздел 2.3.2'!W24&gt;='Раздел 2.3.2'!X24,0,1)</f>
        <v>0</v>
      </c>
    </row>
    <row r="5109" spans="1:8" x14ac:dyDescent="0.2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18046</v>
      </c>
      <c r="H5109" s="6">
        <f>IF('Раздел 2.3.2'!W25&gt;='Раздел 2.3.2'!X25,0,1)</f>
        <v>0</v>
      </c>
    </row>
    <row r="5110" spans="1:8" x14ac:dyDescent="0.2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18047</v>
      </c>
      <c r="H5110" s="6">
        <f>IF('Раздел 2.3.2'!W26&gt;='Раздел 2.3.2'!X26,0,1)</f>
        <v>0</v>
      </c>
    </row>
    <row r="5111" spans="1:8" x14ac:dyDescent="0.2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18048</v>
      </c>
      <c r="H5111" s="6">
        <f>IF('Раздел 2.3.2'!W27&gt;='Раздел 2.3.2'!X27,0,1)</f>
        <v>0</v>
      </c>
    </row>
    <row r="5112" spans="1:8" x14ac:dyDescent="0.2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18049</v>
      </c>
      <c r="H5112" s="6">
        <f>IF('Раздел 2.3.2'!W28&gt;='Раздел 2.3.2'!X28,0,1)</f>
        <v>0</v>
      </c>
    </row>
    <row r="5113" spans="1:8" x14ac:dyDescent="0.2">
      <c r="A5113" s="6">
        <f t="shared" si="73"/>
        <v>609562</v>
      </c>
      <c r="B5113" s="6">
        <v>18</v>
      </c>
      <c r="C5113" s="109">
        <v>17</v>
      </c>
      <c r="D5113" s="109">
        <v>177</v>
      </c>
      <c r="E5113" s="109" t="s">
        <v>18050</v>
      </c>
      <c r="F5113" s="109"/>
      <c r="G5113" s="109"/>
      <c r="H5113" s="109">
        <f>IF('Раздел 2.3.2'!W29&gt;='Раздел 2.3.2'!X29,0,1)</f>
        <v>0</v>
      </c>
    </row>
    <row r="5114" spans="1:8" x14ac:dyDescent="0.2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18051</v>
      </c>
      <c r="H5114" s="6">
        <f>IF('Раздел 2.3.2'!W21&gt;='Раздел 2.3.2'!Y21,0,1)</f>
        <v>0</v>
      </c>
    </row>
    <row r="5115" spans="1:8" x14ac:dyDescent="0.2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18052</v>
      </c>
      <c r="H5115" s="6">
        <f>IF('Раздел 2.3.2'!W22&gt;='Раздел 2.3.2'!Y22,0,1)</f>
        <v>0</v>
      </c>
    </row>
    <row r="5116" spans="1:8" x14ac:dyDescent="0.2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18053</v>
      </c>
      <c r="H5116" s="6">
        <f>IF('Раздел 2.3.2'!W23&gt;='Раздел 2.3.2'!Y23,0,1)</f>
        <v>0</v>
      </c>
    </row>
    <row r="5117" spans="1:8" x14ac:dyDescent="0.2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18054</v>
      </c>
      <c r="H5117" s="6">
        <f>IF('Раздел 2.3.2'!W24&gt;='Раздел 2.3.2'!Y24,0,1)</f>
        <v>0</v>
      </c>
    </row>
    <row r="5118" spans="1:8" x14ac:dyDescent="0.2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18055</v>
      </c>
      <c r="H5118" s="6">
        <f>IF('Раздел 2.3.2'!W25&gt;='Раздел 2.3.2'!Y25,0,1)</f>
        <v>0</v>
      </c>
    </row>
    <row r="5119" spans="1:8" x14ac:dyDescent="0.2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17179</v>
      </c>
      <c r="H5119" s="6">
        <f>IF('Раздел 2.3.2'!W26&gt;='Раздел 2.3.2'!Y26,0,1)</f>
        <v>0</v>
      </c>
    </row>
    <row r="5120" spans="1:8" x14ac:dyDescent="0.2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17180</v>
      </c>
      <c r="H5120" s="6">
        <f>IF('Раздел 2.3.2'!W27&gt;='Раздел 2.3.2'!Y27,0,1)</f>
        <v>0</v>
      </c>
    </row>
    <row r="5121" spans="1:8" x14ac:dyDescent="0.2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17181</v>
      </c>
      <c r="H5121" s="6">
        <f>IF('Раздел 2.3.2'!W28&gt;='Раздел 2.3.2'!Y28,0,1)</f>
        <v>0</v>
      </c>
    </row>
    <row r="5122" spans="1:8" x14ac:dyDescent="0.2">
      <c r="A5122" s="6">
        <f t="shared" si="73"/>
        <v>609562</v>
      </c>
      <c r="B5122" s="6">
        <v>18</v>
      </c>
      <c r="C5122" s="109">
        <v>18</v>
      </c>
      <c r="D5122" s="109">
        <v>186</v>
      </c>
      <c r="E5122" s="109" t="s">
        <v>17182</v>
      </c>
      <c r="F5122" s="109"/>
      <c r="G5122" s="109"/>
      <c r="H5122" s="109">
        <f>IF('Раздел 2.3.2'!W29&gt;='Раздел 2.3.2'!Y29,0,1)</f>
        <v>0</v>
      </c>
    </row>
    <row r="5123" spans="1:8" x14ac:dyDescent="0.2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17176</v>
      </c>
      <c r="H5123" s="6">
        <f>IF('Раздел 2.3.2'!P28&lt;=SUM('Раздел 2.3.2'!P26:P27),0,1)</f>
        <v>0</v>
      </c>
    </row>
    <row r="5124" spans="1:8" x14ac:dyDescent="0.2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17177</v>
      </c>
      <c r="H5124" s="6">
        <f>IF('Раздел 2.3.2'!Q28&lt;=SUM('Раздел 2.3.2'!Q26:Q27),0,1)</f>
        <v>0</v>
      </c>
    </row>
    <row r="5125" spans="1:8" x14ac:dyDescent="0.2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17178</v>
      </c>
      <c r="H5125" s="6">
        <f>IF('Раздел 2.3.2'!R28&lt;=SUM('Раздел 2.3.2'!R26:R27),0,1)</f>
        <v>0</v>
      </c>
    </row>
    <row r="5126" spans="1:8" x14ac:dyDescent="0.2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16077</v>
      </c>
      <c r="H5126" s="6">
        <f>IF('Раздел 2.3.2'!S28&lt;=SUM('Раздел 2.3.2'!S26:S27),0,1)</f>
        <v>0</v>
      </c>
    </row>
    <row r="5127" spans="1:8" x14ac:dyDescent="0.2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16078</v>
      </c>
      <c r="H5127" s="6">
        <f>IF('Раздел 2.3.2'!T28&lt;=SUM('Раздел 2.3.2'!T26:T27),0,1)</f>
        <v>0</v>
      </c>
    </row>
    <row r="5128" spans="1:8" x14ac:dyDescent="0.2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16079</v>
      </c>
      <c r="H5128" s="6">
        <f>IF('Раздел 2.3.2'!U28&lt;=SUM('Раздел 2.3.2'!U26:U27),0,1)</f>
        <v>0</v>
      </c>
    </row>
    <row r="5129" spans="1:8" x14ac:dyDescent="0.2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16080</v>
      </c>
      <c r="H5129" s="6">
        <f>IF('Раздел 2.3.2'!V28&lt;=SUM('Раздел 2.3.2'!V26:V27),0,1)</f>
        <v>0</v>
      </c>
    </row>
    <row r="5130" spans="1:8" x14ac:dyDescent="0.2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16081</v>
      </c>
      <c r="H5130" s="6">
        <f>IF('Раздел 2.3.2'!W28&lt;=SUM('Раздел 2.3.2'!W26:W27),0,1)</f>
        <v>0</v>
      </c>
    </row>
    <row r="5131" spans="1:8" x14ac:dyDescent="0.2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16082</v>
      </c>
      <c r="H5131" s="6">
        <f>IF('Раздел 2.3.2'!X28&lt;=SUM('Раздел 2.3.2'!X26:X27),0,1)</f>
        <v>0</v>
      </c>
    </row>
    <row r="5132" spans="1:8" x14ac:dyDescent="0.2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16083</v>
      </c>
      <c r="H5132" s="6">
        <f>IF('Раздел 2.3.2'!Y28&lt;=SUM('Раздел 2.3.2'!Y26:Y27),0,1)</f>
        <v>0</v>
      </c>
    </row>
    <row r="5133" spans="1:8" x14ac:dyDescent="0.2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16084</v>
      </c>
      <c r="H5133" s="6">
        <f>IF('Раздел 2.3.2'!Z28&lt;=SUM('Раздел 2.3.2'!Z26:Z27),0,1)</f>
        <v>0</v>
      </c>
    </row>
    <row r="5134" spans="1:8" x14ac:dyDescent="0.2">
      <c r="A5134" s="6">
        <f t="shared" si="73"/>
        <v>609562</v>
      </c>
      <c r="B5134" s="6">
        <v>18</v>
      </c>
      <c r="C5134" s="109">
        <v>19</v>
      </c>
      <c r="D5134" s="109">
        <v>198</v>
      </c>
      <c r="E5134" s="109" t="s">
        <v>16085</v>
      </c>
      <c r="F5134" s="109"/>
      <c r="G5134" s="109"/>
      <c r="H5134" s="109">
        <f>IF('Раздел 2.3.2'!AA28&lt;=SUM('Раздел 2.3.2'!AA26:AA27),0,1)</f>
        <v>0</v>
      </c>
    </row>
    <row r="5135" spans="1:8" x14ac:dyDescent="0.2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16093</v>
      </c>
      <c r="F5135" s="7"/>
      <c r="G5135" s="7"/>
      <c r="H5135" s="7">
        <f>IF('Раздел 2.3.2'!P29&lt;=SUM('Раздел 2.3.2'!P26:P27),0,1)</f>
        <v>0</v>
      </c>
    </row>
    <row r="5136" spans="1:8" x14ac:dyDescent="0.2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16094</v>
      </c>
      <c r="F5136" s="7"/>
      <c r="G5136" s="7"/>
      <c r="H5136" s="7">
        <f>IF('Раздел 2.3.2'!Q29&lt;=SUM('Раздел 2.3.2'!Q26:Q27),0,1)</f>
        <v>0</v>
      </c>
    </row>
    <row r="5137" spans="1:8" x14ac:dyDescent="0.2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17263</v>
      </c>
      <c r="F5137" s="7"/>
      <c r="G5137" s="7"/>
      <c r="H5137" s="7">
        <f>IF('Раздел 2.3.2'!R29&lt;=SUM('Раздел 2.3.2'!R26:R27),0,1)</f>
        <v>0</v>
      </c>
    </row>
    <row r="5138" spans="1:8" x14ac:dyDescent="0.2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17264</v>
      </c>
      <c r="F5138" s="7"/>
      <c r="G5138" s="7"/>
      <c r="H5138" s="7">
        <f>IF('Раздел 2.3.2'!S29&lt;=SUM('Раздел 2.3.2'!S26:S27),0,1)</f>
        <v>0</v>
      </c>
    </row>
    <row r="5139" spans="1:8" x14ac:dyDescent="0.2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17265</v>
      </c>
      <c r="F5139" s="7"/>
      <c r="G5139" s="7"/>
      <c r="H5139" s="7">
        <f>IF('Раздел 2.3.2'!T29&lt;=SUM('Раздел 2.3.2'!T26:T27),0,1)</f>
        <v>0</v>
      </c>
    </row>
    <row r="5140" spans="1:8" x14ac:dyDescent="0.2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17266</v>
      </c>
      <c r="F5140" s="7"/>
      <c r="G5140" s="7"/>
      <c r="H5140" s="7">
        <f>IF('Раздел 2.3.2'!U29&lt;=SUM('Раздел 2.3.2'!U26:U27),0,1)</f>
        <v>0</v>
      </c>
    </row>
    <row r="5141" spans="1:8" x14ac:dyDescent="0.2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16146</v>
      </c>
      <c r="F5141" s="7"/>
      <c r="G5141" s="7"/>
      <c r="H5141" s="7">
        <f>IF('Раздел 2.3.2'!V29&lt;=SUM('Раздел 2.3.2'!V26:V27),0,1)</f>
        <v>0</v>
      </c>
    </row>
    <row r="5142" spans="1:8" x14ac:dyDescent="0.2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16147</v>
      </c>
      <c r="F5142" s="7"/>
      <c r="G5142" s="7"/>
      <c r="H5142" s="7">
        <f>IF('Раздел 2.3.2'!W29&lt;=SUM('Раздел 2.3.2'!W26:W27),0,1)</f>
        <v>0</v>
      </c>
    </row>
    <row r="5143" spans="1:8" x14ac:dyDescent="0.2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16148</v>
      </c>
      <c r="F5143" s="7"/>
      <c r="G5143" s="7"/>
      <c r="H5143" s="7">
        <f>IF('Раздел 2.3.2'!X29&lt;=SUM('Раздел 2.3.2'!X26:X27),0,1)</f>
        <v>0</v>
      </c>
    </row>
    <row r="5144" spans="1:8" x14ac:dyDescent="0.2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16149</v>
      </c>
      <c r="F5144" s="7"/>
      <c r="G5144" s="7"/>
      <c r="H5144" s="7">
        <f>IF('Раздел 2.3.2'!Y29&lt;=SUM('Раздел 2.3.2'!Y26:Y27),0,1)</f>
        <v>0</v>
      </c>
    </row>
    <row r="5145" spans="1:8" x14ac:dyDescent="0.2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16150</v>
      </c>
      <c r="F5145" s="7"/>
      <c r="G5145" s="7"/>
      <c r="H5145" s="7">
        <f>IF('Раздел 2.3.2'!Z29&lt;=SUM('Раздел 2.3.2'!Z26:Z27),0,1)</f>
        <v>0</v>
      </c>
    </row>
    <row r="5146" spans="1:8" x14ac:dyDescent="0.2">
      <c r="A5146" s="6">
        <f t="shared" si="74"/>
        <v>609562</v>
      </c>
      <c r="B5146" s="6">
        <v>18</v>
      </c>
      <c r="C5146" s="109">
        <v>20</v>
      </c>
      <c r="D5146" s="109">
        <v>210</v>
      </c>
      <c r="E5146" s="109" t="s">
        <v>16151</v>
      </c>
      <c r="F5146" s="109"/>
      <c r="G5146" s="109"/>
      <c r="H5146" s="109">
        <f>IF('Раздел 2.3.2'!AA29&lt;=SUM('Раздел 2.3.2'!AA26:AA27),0,1)</f>
        <v>0</v>
      </c>
    </row>
    <row r="5147" spans="1:8" x14ac:dyDescent="0.2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2" t="s">
        <v>4570</v>
      </c>
      <c r="F5147" s="7"/>
      <c r="G5147" s="7"/>
      <c r="H5147" s="7">
        <f>IF('Раздел 2.3.2'!P21&gt;=SUM('Раздел 2.3.2'!R21:U21),0,1)</f>
        <v>0</v>
      </c>
    </row>
    <row r="5148" spans="1:8" x14ac:dyDescent="0.2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2" t="s">
        <v>4571</v>
      </c>
      <c r="F5148" s="7"/>
      <c r="G5148" s="7"/>
      <c r="H5148" s="7">
        <f>IF('Раздел 2.3.2'!P22&gt;=SUM('Раздел 2.3.2'!R22:U22),0,1)</f>
        <v>0</v>
      </c>
    </row>
    <row r="5149" spans="1:8" x14ac:dyDescent="0.2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2" t="s">
        <v>4572</v>
      </c>
      <c r="F5149" s="7"/>
      <c r="G5149" s="7"/>
      <c r="H5149" s="7">
        <f>IF('Раздел 2.3.2'!P23&gt;=SUM('Раздел 2.3.2'!R23:U23),0,1)</f>
        <v>0</v>
      </c>
    </row>
    <row r="5150" spans="1:8" x14ac:dyDescent="0.2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2" t="s">
        <v>4573</v>
      </c>
      <c r="F5150" s="7"/>
      <c r="G5150" s="7"/>
      <c r="H5150" s="7">
        <f>IF('Раздел 2.3.2'!P24&gt;=SUM('Раздел 2.3.2'!R24:U24),0,1)</f>
        <v>0</v>
      </c>
    </row>
    <row r="5151" spans="1:8" x14ac:dyDescent="0.2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2" t="s">
        <v>4391</v>
      </c>
      <c r="F5151" s="7"/>
      <c r="G5151" s="7"/>
      <c r="H5151" s="7">
        <f>IF('Раздел 2.3.2'!P25&gt;=SUM('Раздел 2.3.2'!R25:U25),0,1)</f>
        <v>0</v>
      </c>
    </row>
    <row r="5152" spans="1:8" x14ac:dyDescent="0.2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2" t="s">
        <v>2786</v>
      </c>
      <c r="F5152" s="7"/>
      <c r="G5152" s="7"/>
      <c r="H5152" s="7">
        <f>IF('Раздел 2.3.2'!P26&gt;=SUM('Раздел 2.3.2'!R26:U26),0,1)</f>
        <v>0</v>
      </c>
    </row>
    <row r="5153" spans="1:8" x14ac:dyDescent="0.2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2" t="s">
        <v>2787</v>
      </c>
      <c r="F5153" s="7"/>
      <c r="G5153" s="7"/>
      <c r="H5153" s="7">
        <f>IF('Раздел 2.3.2'!P27&gt;=SUM('Раздел 2.3.2'!R27:U27),0,1)</f>
        <v>0</v>
      </c>
    </row>
    <row r="5154" spans="1:8" x14ac:dyDescent="0.2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2" t="s">
        <v>2788</v>
      </c>
      <c r="F5154" s="7"/>
      <c r="G5154" s="7"/>
      <c r="H5154" s="7">
        <f>IF('Раздел 2.3.2'!P28&gt;=SUM('Раздел 2.3.2'!R28:U28),0,1)</f>
        <v>0</v>
      </c>
    </row>
    <row r="5155" spans="1:8" x14ac:dyDescent="0.2">
      <c r="A5155" s="6">
        <f t="shared" si="74"/>
        <v>609562</v>
      </c>
      <c r="B5155" s="6">
        <v>18</v>
      </c>
      <c r="C5155" s="109">
        <v>21</v>
      </c>
      <c r="D5155" s="109">
        <v>219</v>
      </c>
      <c r="E5155" s="124" t="s">
        <v>2789</v>
      </c>
      <c r="F5155" s="109"/>
      <c r="G5155" s="109"/>
      <c r="H5155" s="109">
        <f>IF('Раздел 2.3.2'!P29&gt;=SUM('Раздел 2.3.2'!R29:U29),0,1)</f>
        <v>0</v>
      </c>
    </row>
    <row r="5156" spans="1:8" x14ac:dyDescent="0.2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6" t="s">
        <v>2790</v>
      </c>
      <c r="F5156" s="7"/>
      <c r="G5156" s="7"/>
      <c r="H5156" s="7">
        <f>IF('Раздел 2.3.2'!Q21&gt;=SUM('Раздел 2.3.2'!R21:S21),0,1)</f>
        <v>0</v>
      </c>
    </row>
    <row r="5157" spans="1:8" x14ac:dyDescent="0.2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6" t="s">
        <v>2791</v>
      </c>
      <c r="F5157" s="7"/>
      <c r="G5157" s="7"/>
      <c r="H5157" s="7">
        <f>IF('Раздел 2.3.2'!Q22&gt;=SUM('Раздел 2.3.2'!R22:S22),0,1)</f>
        <v>0</v>
      </c>
    </row>
    <row r="5158" spans="1:8" x14ac:dyDescent="0.2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6" t="s">
        <v>4588</v>
      </c>
      <c r="F5158" s="7"/>
      <c r="G5158" s="7"/>
      <c r="H5158" s="7">
        <f>IF('Раздел 2.3.2'!Q23&gt;=SUM('Раздел 2.3.2'!R23:S23),0,1)</f>
        <v>0</v>
      </c>
    </row>
    <row r="5159" spans="1:8" x14ac:dyDescent="0.2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6" t="s">
        <v>4589</v>
      </c>
      <c r="F5159" s="7"/>
      <c r="G5159" s="7"/>
      <c r="H5159" s="7">
        <f>IF('Раздел 2.3.2'!Q24&gt;=SUM('Раздел 2.3.2'!R24:S24),0,1)</f>
        <v>0</v>
      </c>
    </row>
    <row r="5160" spans="1:8" x14ac:dyDescent="0.2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6" t="s">
        <v>3765</v>
      </c>
      <c r="F5160" s="7"/>
      <c r="G5160" s="7"/>
      <c r="H5160" s="7">
        <f>IF('Раздел 2.3.2'!Q25&gt;=SUM('Раздел 2.3.2'!R25:S25),0,1)</f>
        <v>0</v>
      </c>
    </row>
    <row r="5161" spans="1:8" x14ac:dyDescent="0.2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6" t="s">
        <v>3766</v>
      </c>
      <c r="F5161" s="7"/>
      <c r="G5161" s="7"/>
      <c r="H5161" s="7">
        <f>IF('Раздел 2.3.2'!Q26&gt;=SUM('Раздел 2.3.2'!R26:S26),0,1)</f>
        <v>0</v>
      </c>
    </row>
    <row r="5162" spans="1:8" x14ac:dyDescent="0.2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6" t="s">
        <v>3767</v>
      </c>
      <c r="F5162" s="7"/>
      <c r="G5162" s="7"/>
      <c r="H5162" s="7">
        <f>IF('Раздел 2.3.2'!Q27&gt;=SUM('Раздел 2.3.2'!R27:S27),0,1)</f>
        <v>0</v>
      </c>
    </row>
    <row r="5163" spans="1:8" x14ac:dyDescent="0.2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6" t="s">
        <v>3768</v>
      </c>
      <c r="F5163" s="7"/>
      <c r="G5163" s="7"/>
      <c r="H5163" s="7">
        <f>IF('Раздел 2.3.2'!Q28&gt;=SUM('Раздел 2.3.2'!R28:S28),0,1)</f>
        <v>0</v>
      </c>
    </row>
    <row r="5164" spans="1:8" x14ac:dyDescent="0.2">
      <c r="A5164" s="6">
        <f t="shared" si="74"/>
        <v>609562</v>
      </c>
      <c r="B5164" s="6">
        <v>18</v>
      </c>
      <c r="C5164" s="109">
        <v>22</v>
      </c>
      <c r="D5164" s="109">
        <v>228</v>
      </c>
      <c r="E5164" s="113" t="s">
        <v>3769</v>
      </c>
      <c r="F5164" s="109"/>
      <c r="G5164" s="109"/>
      <c r="H5164" s="109">
        <f>IF('Раздел 2.3.2'!Q29&gt;=SUM('Раздел 2.3.2'!R29:S29),0,1)</f>
        <v>0</v>
      </c>
    </row>
    <row r="5165" spans="1:8" x14ac:dyDescent="0.2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6" t="s">
        <v>3770</v>
      </c>
      <c r="F5165" s="7"/>
      <c r="G5165" s="7"/>
      <c r="H5165" s="7">
        <f>IF('Раздел 2.3.2'!V21&gt;=SUM('Раздел 2.3.2'!X21:AA21),0,1)</f>
        <v>0</v>
      </c>
    </row>
    <row r="5166" spans="1:8" x14ac:dyDescent="0.2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6" t="s">
        <v>3771</v>
      </c>
      <c r="F5166" s="7"/>
      <c r="G5166" s="7"/>
      <c r="H5166" s="7">
        <f>IF('Раздел 2.3.2'!V22&gt;=SUM('Раздел 2.3.2'!X22:AA22),0,1)</f>
        <v>0</v>
      </c>
    </row>
    <row r="5167" spans="1:8" x14ac:dyDescent="0.2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6" t="s">
        <v>3772</v>
      </c>
      <c r="F5167" s="7"/>
      <c r="G5167" s="7"/>
      <c r="H5167" s="7">
        <f>IF('Раздел 2.3.2'!V23&gt;=SUM('Раздел 2.3.2'!X23:AA23),0,1)</f>
        <v>0</v>
      </c>
    </row>
    <row r="5168" spans="1:8" x14ac:dyDescent="0.2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6" t="s">
        <v>3773</v>
      </c>
      <c r="F5168" s="7"/>
      <c r="G5168" s="7"/>
      <c r="H5168" s="7">
        <f>IF('Раздел 2.3.2'!V24&gt;=SUM('Раздел 2.3.2'!X24:AA24),0,1)</f>
        <v>0</v>
      </c>
    </row>
    <row r="5169" spans="1:8" x14ac:dyDescent="0.2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6" t="s">
        <v>3774</v>
      </c>
      <c r="F5169" s="7"/>
      <c r="G5169" s="7"/>
      <c r="H5169" s="7">
        <f>IF('Раздел 2.3.2'!V25&gt;=SUM('Раздел 2.3.2'!X25:AA25),0,1)</f>
        <v>0</v>
      </c>
    </row>
    <row r="5170" spans="1:8" x14ac:dyDescent="0.2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6" t="s">
        <v>3775</v>
      </c>
      <c r="F5170" s="7"/>
      <c r="G5170" s="7"/>
      <c r="H5170" s="7">
        <f>IF('Раздел 2.3.2'!V26&gt;=SUM('Раздел 2.3.2'!X26:AA26),0,1)</f>
        <v>0</v>
      </c>
    </row>
    <row r="5171" spans="1:8" x14ac:dyDescent="0.2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6" t="s">
        <v>3609</v>
      </c>
      <c r="F5171" s="7"/>
      <c r="G5171" s="7"/>
      <c r="H5171" s="7">
        <f>IF('Раздел 2.3.2'!V27&gt;=SUM('Раздел 2.3.2'!X27:AA27),0,1)</f>
        <v>0</v>
      </c>
    </row>
    <row r="5172" spans="1:8" x14ac:dyDescent="0.2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6" t="s">
        <v>3610</v>
      </c>
      <c r="F5172" s="7"/>
      <c r="G5172" s="7"/>
      <c r="H5172" s="7">
        <f>IF('Раздел 2.3.2'!V28&gt;=SUM('Раздел 2.3.2'!X28:AA28),0,1)</f>
        <v>0</v>
      </c>
    </row>
    <row r="5173" spans="1:8" x14ac:dyDescent="0.2">
      <c r="A5173" s="6">
        <f t="shared" si="74"/>
        <v>609562</v>
      </c>
      <c r="B5173" s="6">
        <v>18</v>
      </c>
      <c r="C5173" s="109">
        <v>23</v>
      </c>
      <c r="D5173" s="109">
        <v>237</v>
      </c>
      <c r="E5173" s="113" t="s">
        <v>3611</v>
      </c>
      <c r="F5173" s="109"/>
      <c r="G5173" s="109"/>
      <c r="H5173" s="109">
        <f>IF('Раздел 2.3.2'!V29&gt;=SUM('Раздел 2.3.2'!X29:AA29),0,1)</f>
        <v>0</v>
      </c>
    </row>
    <row r="5174" spans="1:8" x14ac:dyDescent="0.2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6" t="s">
        <v>3612</v>
      </c>
      <c r="F5174" s="115"/>
      <c r="G5174" s="115"/>
      <c r="H5174" s="115">
        <f>IF('Раздел 2.3.2'!W21&gt;=SUM('Раздел 2.3.2'!X21:Y21),0,1)</f>
        <v>0</v>
      </c>
    </row>
    <row r="5175" spans="1:8" x14ac:dyDescent="0.2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6" t="s">
        <v>3613</v>
      </c>
      <c r="F5175" s="7"/>
      <c r="G5175" s="7"/>
      <c r="H5175" s="7">
        <f>IF('Раздел 2.3.2'!W22&gt;=SUM('Раздел 2.3.2'!X22:Y22),0,1)</f>
        <v>0</v>
      </c>
    </row>
    <row r="5176" spans="1:8" x14ac:dyDescent="0.2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6" t="s">
        <v>4419</v>
      </c>
      <c r="F5176" s="7"/>
      <c r="G5176" s="7"/>
      <c r="H5176" s="7">
        <f>IF('Раздел 2.3.2'!W23&gt;=SUM('Раздел 2.3.2'!X23:Y23),0,1)</f>
        <v>0</v>
      </c>
    </row>
    <row r="5177" spans="1:8" x14ac:dyDescent="0.2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6" t="s">
        <v>5236</v>
      </c>
      <c r="F5177" s="7"/>
      <c r="G5177" s="7"/>
      <c r="H5177" s="7">
        <f>IF('Раздел 2.3.2'!W24&gt;=SUM('Раздел 2.3.2'!X24:Y24),0,1)</f>
        <v>0</v>
      </c>
    </row>
    <row r="5178" spans="1:8" x14ac:dyDescent="0.2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6" t="s">
        <v>5237</v>
      </c>
      <c r="F5178" s="7"/>
      <c r="G5178" s="7"/>
      <c r="H5178" s="7">
        <f>IF('Раздел 2.3.2'!W25&gt;=SUM('Раздел 2.3.2'!X25:Y25),0,1)</f>
        <v>0</v>
      </c>
    </row>
    <row r="5179" spans="1:8" x14ac:dyDescent="0.2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6" t="s">
        <v>5238</v>
      </c>
      <c r="F5179" s="7"/>
      <c r="G5179" s="7"/>
      <c r="H5179" s="7">
        <f>IF('Раздел 2.3.2'!W26&gt;=SUM('Раздел 2.3.2'!X26:Y26),0,1)</f>
        <v>0</v>
      </c>
    </row>
    <row r="5180" spans="1:8" x14ac:dyDescent="0.2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6" t="s">
        <v>5239</v>
      </c>
      <c r="F5180" s="7"/>
      <c r="G5180" s="7"/>
      <c r="H5180" s="7">
        <f>IF('Раздел 2.3.2'!W27&gt;=SUM('Раздел 2.3.2'!X27:Y27),0,1)</f>
        <v>0</v>
      </c>
    </row>
    <row r="5181" spans="1:8" x14ac:dyDescent="0.2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6" t="s">
        <v>5240</v>
      </c>
      <c r="F5181" s="7"/>
      <c r="G5181" s="7"/>
      <c r="H5181" s="7">
        <f>IF('Раздел 2.3.2'!W28&gt;=SUM('Раздел 2.3.2'!X28:Y28),0,1)</f>
        <v>0</v>
      </c>
    </row>
    <row r="5182" spans="1:8" x14ac:dyDescent="0.2">
      <c r="A5182" s="6">
        <f t="shared" si="74"/>
        <v>609562</v>
      </c>
      <c r="B5182" s="109">
        <v>18</v>
      </c>
      <c r="C5182" s="109">
        <v>24</v>
      </c>
      <c r="D5182" s="109">
        <v>246</v>
      </c>
      <c r="E5182" s="113" t="s">
        <v>5241</v>
      </c>
      <c r="F5182" s="109"/>
      <c r="G5182" s="109"/>
      <c r="H5182" s="109">
        <f>IF('Раздел 2.3.2'!W29&gt;=SUM('Раздел 2.3.2'!X29:Y29),0,1)</f>
        <v>0</v>
      </c>
    </row>
    <row r="5183" spans="1:8" x14ac:dyDescent="0.2">
      <c r="A5183" s="107">
        <f t="shared" ref="A5183:A5222" si="75">P_3</f>
        <v>609562</v>
      </c>
      <c r="B5183" s="107">
        <v>19</v>
      </c>
      <c r="C5183" s="107">
        <v>0</v>
      </c>
      <c r="D5183" s="107">
        <v>0</v>
      </c>
      <c r="E5183" s="107" t="str">
        <f>CONCATENATE("Количество ошибок в разделе 2.3.3: ",H5183)</f>
        <v>Количество ошибок в разделе 2.3.3: 0</v>
      </c>
      <c r="F5183" s="107"/>
      <c r="G5183" s="107"/>
      <c r="H5183" s="107">
        <f>SUM(H5184:H5429)</f>
        <v>0</v>
      </c>
    </row>
    <row r="5184" spans="1:8" x14ac:dyDescent="0.2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16152</v>
      </c>
      <c r="H5184" s="6">
        <f>IF('Раздел 2.3.3'!P21&gt;='Раздел 2.3.3'!P22,0,1)</f>
        <v>0</v>
      </c>
    </row>
    <row r="5185" spans="1:8" x14ac:dyDescent="0.2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972</v>
      </c>
      <c r="H5185" s="6">
        <f>IF('Раздел 2.3.3'!Q21&gt;='Раздел 2.3.3'!Q22,0,1)</f>
        <v>0</v>
      </c>
    </row>
    <row r="5186" spans="1:8" x14ac:dyDescent="0.2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973</v>
      </c>
      <c r="H5186" s="6">
        <f>IF('Раздел 2.3.3'!R21&gt;='Раздел 2.3.3'!R22,0,1)</f>
        <v>0</v>
      </c>
    </row>
    <row r="5187" spans="1:8" x14ac:dyDescent="0.2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974</v>
      </c>
      <c r="H5187" s="6">
        <f>IF('Раздел 2.3.3'!S21&gt;='Раздел 2.3.3'!S22,0,1)</f>
        <v>0</v>
      </c>
    </row>
    <row r="5188" spans="1:8" x14ac:dyDescent="0.2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975</v>
      </c>
      <c r="H5188" s="6">
        <f>IF('Раздел 2.3.3'!T21&gt;='Раздел 2.3.3'!T22,0,1)</f>
        <v>0</v>
      </c>
    </row>
    <row r="5189" spans="1:8" x14ac:dyDescent="0.2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976</v>
      </c>
      <c r="H5189" s="6">
        <f>IF('Раздел 2.3.3'!U21&gt;='Раздел 2.3.3'!U22,0,1)</f>
        <v>0</v>
      </c>
    </row>
    <row r="5190" spans="1:8" x14ac:dyDescent="0.2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977</v>
      </c>
      <c r="H5190" s="6">
        <f>IF('Раздел 2.3.3'!V21&gt;='Раздел 2.3.3'!V22,0,1)</f>
        <v>0</v>
      </c>
    </row>
    <row r="5191" spans="1:8" x14ac:dyDescent="0.2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978</v>
      </c>
      <c r="H5191" s="6">
        <f>IF('Раздел 2.3.3'!W21&gt;='Раздел 2.3.3'!W22,0,1)</f>
        <v>0</v>
      </c>
    </row>
    <row r="5192" spans="1:8" x14ac:dyDescent="0.2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425</v>
      </c>
      <c r="H5192" s="6">
        <f>IF('Раздел 2.3.3'!X21&gt;='Раздел 2.3.3'!X22,0,1)</f>
        <v>0</v>
      </c>
    </row>
    <row r="5193" spans="1:8" x14ac:dyDescent="0.2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426</v>
      </c>
      <c r="H5193" s="6">
        <f>IF('Раздел 2.3.3'!Y21&gt;='Раздел 2.3.3'!Y22,0,1)</f>
        <v>0</v>
      </c>
    </row>
    <row r="5194" spans="1:8" x14ac:dyDescent="0.2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427</v>
      </c>
      <c r="H5194" s="6">
        <f>IF('Раздел 2.3.3'!Z21&gt;='Раздел 2.3.3'!Z22,0,1)</f>
        <v>0</v>
      </c>
    </row>
    <row r="5195" spans="1:8" x14ac:dyDescent="0.2">
      <c r="A5195" s="6">
        <f t="shared" si="75"/>
        <v>609562</v>
      </c>
      <c r="B5195" s="6">
        <v>19</v>
      </c>
      <c r="C5195" s="109">
        <v>1</v>
      </c>
      <c r="D5195" s="109">
        <v>12</v>
      </c>
      <c r="E5195" s="109" t="s">
        <v>182</v>
      </c>
      <c r="F5195" s="109"/>
      <c r="G5195" s="109"/>
      <c r="H5195" s="109">
        <f>IF('Раздел 2.3.3'!AA21&gt;='Раздел 2.3.3'!AA22,0,1)</f>
        <v>0</v>
      </c>
    </row>
    <row r="5196" spans="1:8" x14ac:dyDescent="0.2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16398</v>
      </c>
      <c r="H5196" s="6">
        <f>IF('Раздел 2.3.3'!P21&gt;='Раздел 2.3.3'!P23,0,1)</f>
        <v>0</v>
      </c>
    </row>
    <row r="5197" spans="1:8" x14ac:dyDescent="0.2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183</v>
      </c>
      <c r="H5197" s="6">
        <f>IF('Раздел 2.3.3'!Q21&gt;='Раздел 2.3.3'!Q23,0,1)</f>
        <v>0</v>
      </c>
    </row>
    <row r="5198" spans="1:8" x14ac:dyDescent="0.2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184</v>
      </c>
      <c r="H5198" s="6">
        <f>IF('Раздел 2.3.3'!R21&gt;='Раздел 2.3.3'!R23,0,1)</f>
        <v>0</v>
      </c>
    </row>
    <row r="5199" spans="1:8" x14ac:dyDescent="0.2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185</v>
      </c>
      <c r="H5199" s="6">
        <f>IF('Раздел 2.3.3'!S21&gt;='Раздел 2.3.3'!S23,0,1)</f>
        <v>0</v>
      </c>
    </row>
    <row r="5200" spans="1:8" x14ac:dyDescent="0.2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186</v>
      </c>
      <c r="H5200" s="6">
        <f>IF('Раздел 2.3.3'!T21&gt;='Раздел 2.3.3'!T23,0,1)</f>
        <v>0</v>
      </c>
    </row>
    <row r="5201" spans="1:8" x14ac:dyDescent="0.2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187</v>
      </c>
      <c r="H5201" s="6">
        <f>IF('Раздел 2.3.3'!U21&gt;='Раздел 2.3.3'!U23,0,1)</f>
        <v>0</v>
      </c>
    </row>
    <row r="5202" spans="1:8" x14ac:dyDescent="0.2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188</v>
      </c>
      <c r="H5202" s="6">
        <f>IF('Раздел 2.3.3'!V21&gt;='Раздел 2.3.3'!V23,0,1)</f>
        <v>0</v>
      </c>
    </row>
    <row r="5203" spans="1:8" x14ac:dyDescent="0.2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189</v>
      </c>
      <c r="H5203" s="6">
        <f>IF('Раздел 2.3.3'!W21&gt;='Раздел 2.3.3'!W23,0,1)</f>
        <v>0</v>
      </c>
    </row>
    <row r="5204" spans="1:8" x14ac:dyDescent="0.2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190</v>
      </c>
      <c r="H5204" s="6">
        <f>IF('Раздел 2.3.3'!X21&gt;='Раздел 2.3.3'!X23,0,1)</f>
        <v>0</v>
      </c>
    </row>
    <row r="5205" spans="1:8" x14ac:dyDescent="0.2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191</v>
      </c>
      <c r="H5205" s="6">
        <f>IF('Раздел 2.3.3'!Y21&gt;='Раздел 2.3.3'!Y23,0,1)</f>
        <v>0</v>
      </c>
    </row>
    <row r="5206" spans="1:8" x14ac:dyDescent="0.2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192</v>
      </c>
      <c r="H5206" s="6">
        <f>IF('Раздел 2.3.3'!Z21&gt;='Раздел 2.3.3'!Z23,0,1)</f>
        <v>0</v>
      </c>
    </row>
    <row r="5207" spans="1:8" x14ac:dyDescent="0.2">
      <c r="A5207" s="6">
        <f t="shared" si="75"/>
        <v>609562</v>
      </c>
      <c r="B5207" s="6">
        <v>19</v>
      </c>
      <c r="C5207" s="109">
        <v>2</v>
      </c>
      <c r="D5207" s="109">
        <v>24</v>
      </c>
      <c r="E5207" s="109" t="s">
        <v>193</v>
      </c>
      <c r="F5207" s="109"/>
      <c r="G5207" s="109"/>
      <c r="H5207" s="109">
        <f>IF('Раздел 2.3.3'!AA21&gt;='Раздел 2.3.3'!AA23,0,1)</f>
        <v>0</v>
      </c>
    </row>
    <row r="5208" spans="1:8" x14ac:dyDescent="0.2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14188</v>
      </c>
      <c r="H5208" s="6">
        <f>IF('Раздел 2.3.3'!P21&gt;='Раздел 2.3.3'!P24,0,1)</f>
        <v>0</v>
      </c>
    </row>
    <row r="5209" spans="1:8" x14ac:dyDescent="0.2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194</v>
      </c>
      <c r="H5209" s="6">
        <f>IF('Раздел 2.3.3'!Q21&gt;='Раздел 2.3.3'!Q24,0,1)</f>
        <v>0</v>
      </c>
    </row>
    <row r="5210" spans="1:8" x14ac:dyDescent="0.2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195</v>
      </c>
      <c r="H5210" s="6">
        <f>IF('Раздел 2.3.3'!R21&gt;='Раздел 2.3.3'!R24,0,1)</f>
        <v>0</v>
      </c>
    </row>
    <row r="5211" spans="1:8" x14ac:dyDescent="0.2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196</v>
      </c>
      <c r="H5211" s="6">
        <f>IF('Раздел 2.3.3'!S21&gt;='Раздел 2.3.3'!S24,0,1)</f>
        <v>0</v>
      </c>
    </row>
    <row r="5212" spans="1:8" x14ac:dyDescent="0.2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197</v>
      </c>
      <c r="H5212" s="6">
        <f>IF('Раздел 2.3.3'!T21&gt;='Раздел 2.3.3'!T24,0,1)</f>
        <v>0</v>
      </c>
    </row>
    <row r="5213" spans="1:8" x14ac:dyDescent="0.2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198</v>
      </c>
      <c r="H5213" s="6">
        <f>IF('Раздел 2.3.3'!U21&gt;='Раздел 2.3.3'!U24,0,1)</f>
        <v>0</v>
      </c>
    </row>
    <row r="5214" spans="1:8" x14ac:dyDescent="0.2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199</v>
      </c>
      <c r="H5214" s="6">
        <f>IF('Раздел 2.3.3'!V21&gt;='Раздел 2.3.3'!V24,0,1)</f>
        <v>0</v>
      </c>
    </row>
    <row r="5215" spans="1:8" x14ac:dyDescent="0.2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200</v>
      </c>
      <c r="H5215" s="6">
        <f>IF('Раздел 2.3.3'!W21&gt;='Раздел 2.3.3'!W24,0,1)</f>
        <v>0</v>
      </c>
    </row>
    <row r="5216" spans="1:8" x14ac:dyDescent="0.2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201</v>
      </c>
      <c r="H5216" s="6">
        <f>IF('Раздел 2.3.3'!X21&gt;='Раздел 2.3.3'!X24,0,1)</f>
        <v>0</v>
      </c>
    </row>
    <row r="5217" spans="1:8" x14ac:dyDescent="0.2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202</v>
      </c>
      <c r="H5217" s="6">
        <f>IF('Раздел 2.3.3'!Y21&gt;='Раздел 2.3.3'!Y24,0,1)</f>
        <v>0</v>
      </c>
    </row>
    <row r="5218" spans="1:8" x14ac:dyDescent="0.2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686</v>
      </c>
      <c r="H5218" s="6">
        <f>IF('Раздел 2.3.3'!Z21&gt;='Раздел 2.3.3'!Z24,0,1)</f>
        <v>0</v>
      </c>
    </row>
    <row r="5219" spans="1:8" x14ac:dyDescent="0.2">
      <c r="A5219" s="6">
        <f t="shared" si="75"/>
        <v>609562</v>
      </c>
      <c r="B5219" s="6">
        <v>19</v>
      </c>
      <c r="C5219" s="109">
        <v>3</v>
      </c>
      <c r="D5219" s="109">
        <v>36</v>
      </c>
      <c r="E5219" s="109" t="s">
        <v>687</v>
      </c>
      <c r="F5219" s="109"/>
      <c r="G5219" s="109"/>
      <c r="H5219" s="109">
        <f>IF('Раздел 2.3.3'!AA21&gt;='Раздел 2.3.3'!AA24,0,1)</f>
        <v>0</v>
      </c>
    </row>
    <row r="5220" spans="1:8" x14ac:dyDescent="0.2">
      <c r="A5220" s="6">
        <f t="shared" si="75"/>
        <v>609562</v>
      </c>
      <c r="B5220" s="6">
        <v>19</v>
      </c>
      <c r="C5220" s="112">
        <v>4</v>
      </c>
      <c r="D5220" s="6">
        <v>37</v>
      </c>
      <c r="E5220" s="6" t="s">
        <v>14472</v>
      </c>
      <c r="F5220" s="7"/>
      <c r="G5220" s="7"/>
      <c r="H5220" s="6">
        <f>IF('Раздел 2.3.3'!P21&gt;='Раздел 2.3.3'!P25,0,1)</f>
        <v>0</v>
      </c>
    </row>
    <row r="5221" spans="1:8" x14ac:dyDescent="0.2">
      <c r="A5221" s="6">
        <f t="shared" si="75"/>
        <v>609562</v>
      </c>
      <c r="B5221" s="6">
        <v>19</v>
      </c>
      <c r="C5221" s="112">
        <v>4</v>
      </c>
      <c r="D5221" s="6">
        <v>38</v>
      </c>
      <c r="E5221" s="6" t="s">
        <v>739</v>
      </c>
      <c r="F5221" s="7"/>
      <c r="G5221" s="7"/>
      <c r="H5221" s="6">
        <f>IF('Раздел 2.3.3'!Q21&gt;='Раздел 2.3.3'!Q25,0,1)</f>
        <v>0</v>
      </c>
    </row>
    <row r="5222" spans="1:8" x14ac:dyDescent="0.2">
      <c r="A5222" s="6">
        <f t="shared" si="75"/>
        <v>609562</v>
      </c>
      <c r="B5222" s="6">
        <v>19</v>
      </c>
      <c r="C5222" s="112">
        <v>4</v>
      </c>
      <c r="D5222" s="6">
        <v>39</v>
      </c>
      <c r="E5222" s="6" t="s">
        <v>740</v>
      </c>
      <c r="F5222" s="7"/>
      <c r="G5222" s="7"/>
      <c r="H5222" s="6">
        <f>IF('Раздел 2.3.3'!R21&gt;='Раздел 2.3.3'!R25,0,1)</f>
        <v>0</v>
      </c>
    </row>
    <row r="5223" spans="1:8" x14ac:dyDescent="0.2">
      <c r="A5223" s="6">
        <f t="shared" ref="A5223:A5254" si="76">P_3</f>
        <v>609562</v>
      </c>
      <c r="B5223" s="6">
        <v>19</v>
      </c>
      <c r="C5223" s="112">
        <v>4</v>
      </c>
      <c r="D5223" s="6">
        <v>40</v>
      </c>
      <c r="E5223" s="6" t="s">
        <v>741</v>
      </c>
      <c r="F5223" s="7"/>
      <c r="G5223" s="7"/>
      <c r="H5223" s="6">
        <f>IF('Раздел 2.3.3'!S21&gt;='Раздел 2.3.3'!S25,0,1)</f>
        <v>0</v>
      </c>
    </row>
    <row r="5224" spans="1:8" x14ac:dyDescent="0.2">
      <c r="A5224" s="6">
        <f t="shared" si="76"/>
        <v>609562</v>
      </c>
      <c r="B5224" s="6">
        <v>19</v>
      </c>
      <c r="C5224" s="112">
        <v>4</v>
      </c>
      <c r="D5224" s="6">
        <v>41</v>
      </c>
      <c r="E5224" s="6" t="s">
        <v>742</v>
      </c>
      <c r="F5224" s="7"/>
      <c r="G5224" s="7"/>
      <c r="H5224" s="6">
        <f>IF('Раздел 2.3.3'!T21&gt;='Раздел 2.3.3'!T25,0,1)</f>
        <v>0</v>
      </c>
    </row>
    <row r="5225" spans="1:8" x14ac:dyDescent="0.2">
      <c r="A5225" s="6">
        <f t="shared" si="76"/>
        <v>609562</v>
      </c>
      <c r="B5225" s="6">
        <v>19</v>
      </c>
      <c r="C5225" s="112">
        <v>4</v>
      </c>
      <c r="D5225" s="6">
        <v>42</v>
      </c>
      <c r="E5225" s="6" t="s">
        <v>743</v>
      </c>
      <c r="F5225" s="7"/>
      <c r="G5225" s="7"/>
      <c r="H5225" s="6">
        <f>IF('Раздел 2.3.3'!U21&gt;='Раздел 2.3.3'!U25,0,1)</f>
        <v>0</v>
      </c>
    </row>
    <row r="5226" spans="1:8" x14ac:dyDescent="0.2">
      <c r="A5226" s="6">
        <f t="shared" si="76"/>
        <v>609562</v>
      </c>
      <c r="B5226" s="6">
        <v>19</v>
      </c>
      <c r="C5226" s="112">
        <v>4</v>
      </c>
      <c r="D5226" s="6">
        <v>43</v>
      </c>
      <c r="E5226" s="6" t="s">
        <v>744</v>
      </c>
      <c r="F5226" s="7"/>
      <c r="G5226" s="7"/>
      <c r="H5226" s="6">
        <f>IF('Раздел 2.3.3'!V21&gt;='Раздел 2.3.3'!V25,0,1)</f>
        <v>0</v>
      </c>
    </row>
    <row r="5227" spans="1:8" x14ac:dyDescent="0.2">
      <c r="A5227" s="6">
        <f t="shared" si="76"/>
        <v>609562</v>
      </c>
      <c r="B5227" s="6">
        <v>19</v>
      </c>
      <c r="C5227" s="112">
        <v>4</v>
      </c>
      <c r="D5227" s="6">
        <v>44</v>
      </c>
      <c r="E5227" s="6" t="s">
        <v>745</v>
      </c>
      <c r="F5227" s="7"/>
      <c r="G5227" s="7"/>
      <c r="H5227" s="6">
        <f>IF('Раздел 2.3.3'!W21&gt;='Раздел 2.3.3'!W25,0,1)</f>
        <v>0</v>
      </c>
    </row>
    <row r="5228" spans="1:8" x14ac:dyDescent="0.2">
      <c r="A5228" s="6">
        <f t="shared" si="76"/>
        <v>609562</v>
      </c>
      <c r="B5228" s="6">
        <v>19</v>
      </c>
      <c r="C5228" s="112">
        <v>4</v>
      </c>
      <c r="D5228" s="6">
        <v>45</v>
      </c>
      <c r="E5228" s="6" t="s">
        <v>746</v>
      </c>
      <c r="F5228" s="7"/>
      <c r="G5228" s="7"/>
      <c r="H5228" s="6">
        <f>IF('Раздел 2.3.3'!X21&gt;='Раздел 2.3.3'!X25,0,1)</f>
        <v>0</v>
      </c>
    </row>
    <row r="5229" spans="1:8" x14ac:dyDescent="0.2">
      <c r="A5229" s="6">
        <f t="shared" si="76"/>
        <v>609562</v>
      </c>
      <c r="B5229" s="6">
        <v>19</v>
      </c>
      <c r="C5229" s="112">
        <v>4</v>
      </c>
      <c r="D5229" s="6">
        <v>46</v>
      </c>
      <c r="E5229" s="6" t="s">
        <v>747</v>
      </c>
      <c r="F5229" s="7"/>
      <c r="G5229" s="7"/>
      <c r="H5229" s="6">
        <f>IF('Раздел 2.3.3'!Y21&gt;='Раздел 2.3.3'!Y25,0,1)</f>
        <v>0</v>
      </c>
    </row>
    <row r="5230" spans="1:8" x14ac:dyDescent="0.2">
      <c r="A5230" s="6">
        <f t="shared" si="76"/>
        <v>609562</v>
      </c>
      <c r="B5230" s="6">
        <v>19</v>
      </c>
      <c r="C5230" s="112">
        <v>4</v>
      </c>
      <c r="D5230" s="6">
        <v>47</v>
      </c>
      <c r="E5230" s="6" t="s">
        <v>203</v>
      </c>
      <c r="F5230" s="7"/>
      <c r="G5230" s="7"/>
      <c r="H5230" s="6">
        <f>IF('Раздел 2.3.3'!Z21&gt;='Раздел 2.3.3'!Z25,0,1)</f>
        <v>0</v>
      </c>
    </row>
    <row r="5231" spans="1:8" x14ac:dyDescent="0.2">
      <c r="A5231" s="6">
        <f t="shared" si="76"/>
        <v>609562</v>
      </c>
      <c r="B5231" s="6">
        <v>19</v>
      </c>
      <c r="C5231" s="113">
        <v>4</v>
      </c>
      <c r="D5231" s="109">
        <v>48</v>
      </c>
      <c r="E5231" s="109" t="s">
        <v>204</v>
      </c>
      <c r="F5231" s="109"/>
      <c r="G5231" s="109"/>
      <c r="H5231" s="109">
        <f>IF('Раздел 2.3.3'!AA21&gt;='Раздел 2.3.3'!AA25,0,1)</f>
        <v>0</v>
      </c>
    </row>
    <row r="5232" spans="1:8" x14ac:dyDescent="0.2">
      <c r="A5232" s="6">
        <f t="shared" si="76"/>
        <v>609562</v>
      </c>
      <c r="B5232" s="6">
        <v>19</v>
      </c>
      <c r="C5232" s="112">
        <v>5</v>
      </c>
      <c r="D5232" s="6">
        <v>49</v>
      </c>
      <c r="E5232" s="6" t="s">
        <v>14473</v>
      </c>
      <c r="F5232" s="7"/>
      <c r="G5232" s="7"/>
      <c r="H5232" s="6">
        <f>IF('Раздел 2.3.3'!P21&gt;='Раздел 2.3.3'!P26,0,1)</f>
        <v>0</v>
      </c>
    </row>
    <row r="5233" spans="1:8" x14ac:dyDescent="0.2">
      <c r="A5233" s="6">
        <f t="shared" si="76"/>
        <v>609562</v>
      </c>
      <c r="B5233" s="6">
        <v>19</v>
      </c>
      <c r="C5233" s="112">
        <v>5</v>
      </c>
      <c r="D5233" s="6">
        <v>50</v>
      </c>
      <c r="E5233" s="6" t="s">
        <v>205</v>
      </c>
      <c r="F5233" s="7"/>
      <c r="G5233" s="7"/>
      <c r="H5233" s="6">
        <f>IF('Раздел 2.3.3'!Q21&gt;='Раздел 2.3.3'!Q26,0,1)</f>
        <v>0</v>
      </c>
    </row>
    <row r="5234" spans="1:8" x14ac:dyDescent="0.2">
      <c r="A5234" s="6">
        <f t="shared" si="76"/>
        <v>609562</v>
      </c>
      <c r="B5234" s="6">
        <v>19</v>
      </c>
      <c r="C5234" s="112">
        <v>5</v>
      </c>
      <c r="D5234" s="6">
        <v>51</v>
      </c>
      <c r="E5234" s="6" t="s">
        <v>206</v>
      </c>
      <c r="F5234" s="7"/>
      <c r="G5234" s="7"/>
      <c r="H5234" s="6">
        <f>IF('Раздел 2.3.3'!R21&gt;='Раздел 2.3.3'!R26,0,1)</f>
        <v>0</v>
      </c>
    </row>
    <row r="5235" spans="1:8" x14ac:dyDescent="0.2">
      <c r="A5235" s="6">
        <f t="shared" si="76"/>
        <v>609562</v>
      </c>
      <c r="B5235" s="6">
        <v>19</v>
      </c>
      <c r="C5235" s="112">
        <v>5</v>
      </c>
      <c r="D5235" s="6">
        <v>52</v>
      </c>
      <c r="E5235" s="6" t="s">
        <v>207</v>
      </c>
      <c r="F5235" s="7"/>
      <c r="G5235" s="7"/>
      <c r="H5235" s="6">
        <f>IF('Раздел 2.3.3'!S21&gt;='Раздел 2.3.3'!S26,0,1)</f>
        <v>0</v>
      </c>
    </row>
    <row r="5236" spans="1:8" x14ac:dyDescent="0.2">
      <c r="A5236" s="6">
        <f t="shared" si="76"/>
        <v>609562</v>
      </c>
      <c r="B5236" s="6">
        <v>19</v>
      </c>
      <c r="C5236" s="112">
        <v>5</v>
      </c>
      <c r="D5236" s="6">
        <v>53</v>
      </c>
      <c r="E5236" s="6" t="s">
        <v>208</v>
      </c>
      <c r="F5236" s="7"/>
      <c r="G5236" s="7"/>
      <c r="H5236" s="6">
        <f>IF('Раздел 2.3.3'!T21&gt;='Раздел 2.3.3'!T26,0,1)</f>
        <v>0</v>
      </c>
    </row>
    <row r="5237" spans="1:8" x14ac:dyDescent="0.2">
      <c r="A5237" s="6">
        <f t="shared" si="76"/>
        <v>609562</v>
      </c>
      <c r="B5237" s="6">
        <v>19</v>
      </c>
      <c r="C5237" s="112">
        <v>5</v>
      </c>
      <c r="D5237" s="6">
        <v>54</v>
      </c>
      <c r="E5237" s="6" t="s">
        <v>209</v>
      </c>
      <c r="F5237" s="7"/>
      <c r="G5237" s="7"/>
      <c r="H5237" s="6">
        <f>IF('Раздел 2.3.3'!U21&gt;='Раздел 2.3.3'!U26,0,1)</f>
        <v>0</v>
      </c>
    </row>
    <row r="5238" spans="1:8" x14ac:dyDescent="0.2">
      <c r="A5238" s="6">
        <f t="shared" si="76"/>
        <v>609562</v>
      </c>
      <c r="B5238" s="6">
        <v>19</v>
      </c>
      <c r="C5238" s="112">
        <v>5</v>
      </c>
      <c r="D5238" s="6">
        <v>55</v>
      </c>
      <c r="E5238" s="6" t="s">
        <v>210</v>
      </c>
      <c r="F5238" s="7"/>
      <c r="G5238" s="7"/>
      <c r="H5238" s="6">
        <f>IF('Раздел 2.3.3'!V21&gt;='Раздел 2.3.3'!V26,0,1)</f>
        <v>0</v>
      </c>
    </row>
    <row r="5239" spans="1:8" x14ac:dyDescent="0.2">
      <c r="A5239" s="6">
        <f t="shared" si="76"/>
        <v>609562</v>
      </c>
      <c r="B5239" s="6">
        <v>19</v>
      </c>
      <c r="C5239" s="112">
        <v>5</v>
      </c>
      <c r="D5239" s="6">
        <v>56</v>
      </c>
      <c r="E5239" s="6" t="s">
        <v>211</v>
      </c>
      <c r="F5239" s="7"/>
      <c r="G5239" s="7"/>
      <c r="H5239" s="6">
        <f>IF('Раздел 2.3.3'!W21&gt;='Раздел 2.3.3'!W26,0,1)</f>
        <v>0</v>
      </c>
    </row>
    <row r="5240" spans="1:8" x14ac:dyDescent="0.2">
      <c r="A5240" s="6">
        <f t="shared" si="76"/>
        <v>609562</v>
      </c>
      <c r="B5240" s="6">
        <v>19</v>
      </c>
      <c r="C5240" s="112">
        <v>5</v>
      </c>
      <c r="D5240" s="6">
        <v>57</v>
      </c>
      <c r="E5240" s="6" t="s">
        <v>212</v>
      </c>
      <c r="F5240" s="7"/>
      <c r="G5240" s="7"/>
      <c r="H5240" s="6">
        <f>IF('Раздел 2.3.3'!X21&gt;='Раздел 2.3.3'!X26,0,1)</f>
        <v>0</v>
      </c>
    </row>
    <row r="5241" spans="1:8" x14ac:dyDescent="0.2">
      <c r="A5241" s="6">
        <f t="shared" si="76"/>
        <v>609562</v>
      </c>
      <c r="B5241" s="6">
        <v>19</v>
      </c>
      <c r="C5241" s="112">
        <v>5</v>
      </c>
      <c r="D5241" s="6">
        <v>58</v>
      </c>
      <c r="E5241" s="6" t="s">
        <v>213</v>
      </c>
      <c r="F5241" s="7"/>
      <c r="G5241" s="7"/>
      <c r="H5241" s="6">
        <f>IF('Раздел 2.3.3'!Y21&gt;='Раздел 2.3.3'!Y26,0,1)</f>
        <v>0</v>
      </c>
    </row>
    <row r="5242" spans="1:8" x14ac:dyDescent="0.2">
      <c r="A5242" s="6">
        <f t="shared" si="76"/>
        <v>609562</v>
      </c>
      <c r="B5242" s="6">
        <v>19</v>
      </c>
      <c r="C5242" s="112">
        <v>5</v>
      </c>
      <c r="D5242" s="6">
        <v>59</v>
      </c>
      <c r="E5242" s="6" t="s">
        <v>214</v>
      </c>
      <c r="F5242" s="7"/>
      <c r="G5242" s="7"/>
      <c r="H5242" s="6">
        <f>IF('Раздел 2.3.3'!Z21&gt;='Раздел 2.3.3'!Z26,0,1)</f>
        <v>0</v>
      </c>
    </row>
    <row r="5243" spans="1:8" x14ac:dyDescent="0.2">
      <c r="A5243" s="6">
        <f t="shared" si="76"/>
        <v>609562</v>
      </c>
      <c r="B5243" s="6">
        <v>19</v>
      </c>
      <c r="C5243" s="113">
        <v>5</v>
      </c>
      <c r="D5243" s="109">
        <v>60</v>
      </c>
      <c r="E5243" s="109" t="s">
        <v>215</v>
      </c>
      <c r="F5243" s="109"/>
      <c r="G5243" s="109"/>
      <c r="H5243" s="109">
        <f>IF('Раздел 2.3.3'!AA21&gt;='Раздел 2.3.3'!AA26,0,1)</f>
        <v>0</v>
      </c>
    </row>
    <row r="5244" spans="1:8" x14ac:dyDescent="0.2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14198</v>
      </c>
      <c r="F5244" s="7"/>
      <c r="G5244" s="7"/>
      <c r="H5244" s="6">
        <f>IF('Раздел 2.3.3'!P21&gt;='Раздел 2.3.3'!P27,0,1)</f>
        <v>0</v>
      </c>
    </row>
    <row r="5245" spans="1:8" x14ac:dyDescent="0.2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216</v>
      </c>
      <c r="F5245" s="7"/>
      <c r="G5245" s="7"/>
      <c r="H5245" s="6">
        <f>IF('Раздел 2.3.3'!Q21&gt;='Раздел 2.3.3'!Q27,0,1)</f>
        <v>0</v>
      </c>
    </row>
    <row r="5246" spans="1:8" x14ac:dyDescent="0.2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217</v>
      </c>
      <c r="F5246" s="7"/>
      <c r="G5246" s="7"/>
      <c r="H5246" s="6">
        <f>IF('Раздел 2.3.3'!R21&gt;='Раздел 2.3.3'!R27,0,1)</f>
        <v>0</v>
      </c>
    </row>
    <row r="5247" spans="1:8" x14ac:dyDescent="0.2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218</v>
      </c>
      <c r="F5247" s="7"/>
      <c r="G5247" s="7"/>
      <c r="H5247" s="6">
        <f>IF('Раздел 2.3.3'!S21&gt;='Раздел 2.3.3'!S27,0,1)</f>
        <v>0</v>
      </c>
    </row>
    <row r="5248" spans="1:8" x14ac:dyDescent="0.2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219</v>
      </c>
      <c r="F5248" s="7"/>
      <c r="G5248" s="7"/>
      <c r="H5248" s="6">
        <f>IF('Раздел 2.3.3'!T21&gt;='Раздел 2.3.3'!T27,0,1)</f>
        <v>0</v>
      </c>
    </row>
    <row r="5249" spans="1:8" x14ac:dyDescent="0.2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220</v>
      </c>
      <c r="F5249" s="7"/>
      <c r="G5249" s="7"/>
      <c r="H5249" s="6">
        <f>IF('Раздел 2.3.3'!U21&gt;='Раздел 2.3.3'!U27,0,1)</f>
        <v>0</v>
      </c>
    </row>
    <row r="5250" spans="1:8" x14ac:dyDescent="0.2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221</v>
      </c>
      <c r="F5250" s="7"/>
      <c r="G5250" s="7"/>
      <c r="H5250" s="6">
        <f>IF('Раздел 2.3.3'!V21&gt;='Раздел 2.3.3'!V27,0,1)</f>
        <v>0</v>
      </c>
    </row>
    <row r="5251" spans="1:8" x14ac:dyDescent="0.2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269</v>
      </c>
      <c r="F5251" s="7"/>
      <c r="G5251" s="7"/>
      <c r="H5251" s="6">
        <f>IF('Раздел 2.3.3'!W21&gt;='Раздел 2.3.3'!W27,0,1)</f>
        <v>0</v>
      </c>
    </row>
    <row r="5252" spans="1:8" x14ac:dyDescent="0.2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270</v>
      </c>
      <c r="F5252" s="7"/>
      <c r="G5252" s="7"/>
      <c r="H5252" s="6">
        <f>IF('Раздел 2.3.3'!X21&gt;='Раздел 2.3.3'!X27,0,1)</f>
        <v>0</v>
      </c>
    </row>
    <row r="5253" spans="1:8" x14ac:dyDescent="0.2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271</v>
      </c>
      <c r="F5253" s="7"/>
      <c r="G5253" s="7"/>
      <c r="H5253" s="6">
        <f>IF('Раздел 2.3.3'!Y21&gt;='Раздел 2.3.3'!Y27,0,1)</f>
        <v>0</v>
      </c>
    </row>
    <row r="5254" spans="1:8" x14ac:dyDescent="0.2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272</v>
      </c>
      <c r="F5254" s="7"/>
      <c r="G5254" s="7"/>
      <c r="H5254" s="6">
        <f>IF('Раздел 2.3.3'!Z21&gt;='Раздел 2.3.3'!Z27,0,1)</f>
        <v>0</v>
      </c>
    </row>
    <row r="5255" spans="1:8" x14ac:dyDescent="0.2">
      <c r="A5255" s="6">
        <f t="shared" ref="A5255:A5286" si="77">P_3</f>
        <v>609562</v>
      </c>
      <c r="B5255" s="6">
        <v>19</v>
      </c>
      <c r="C5255" s="109">
        <v>6</v>
      </c>
      <c r="D5255" s="109">
        <v>72</v>
      </c>
      <c r="E5255" s="109" t="s">
        <v>273</v>
      </c>
      <c r="F5255" s="109"/>
      <c r="G5255" s="109"/>
      <c r="H5255" s="109">
        <f>IF('Раздел 2.3.3'!AA21&gt;='Раздел 2.3.3'!AA27,0,1)</f>
        <v>0</v>
      </c>
    </row>
    <row r="5256" spans="1:8" x14ac:dyDescent="0.2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14199</v>
      </c>
      <c r="H5256" s="6">
        <f>IF('Раздел 2.3.3'!P24&gt;='Раздел 2.3.3'!P28,0,1)</f>
        <v>0</v>
      </c>
    </row>
    <row r="5257" spans="1:8" x14ac:dyDescent="0.2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274</v>
      </c>
      <c r="H5257" s="6">
        <f>IF('Раздел 2.3.3'!Q24&gt;='Раздел 2.3.3'!Q28,0,1)</f>
        <v>0</v>
      </c>
    </row>
    <row r="5258" spans="1:8" x14ac:dyDescent="0.2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275</v>
      </c>
      <c r="H5258" s="6">
        <f>IF('Раздел 2.3.3'!R24&gt;='Раздел 2.3.3'!R28,0,1)</f>
        <v>0</v>
      </c>
    </row>
    <row r="5259" spans="1:8" x14ac:dyDescent="0.2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276</v>
      </c>
      <c r="H5259" s="6">
        <f>IF('Раздел 2.3.3'!S24&gt;='Раздел 2.3.3'!S28,0,1)</f>
        <v>0</v>
      </c>
    </row>
    <row r="5260" spans="1:8" x14ac:dyDescent="0.2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277</v>
      </c>
      <c r="H5260" s="6">
        <f>IF('Раздел 2.3.3'!T24&gt;='Раздел 2.3.3'!T28,0,1)</f>
        <v>0</v>
      </c>
    </row>
    <row r="5261" spans="1:8" x14ac:dyDescent="0.2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278</v>
      </c>
      <c r="H5261" s="6">
        <f>IF('Раздел 2.3.3'!U24&gt;='Раздел 2.3.3'!U28,0,1)</f>
        <v>0</v>
      </c>
    </row>
    <row r="5262" spans="1:8" x14ac:dyDescent="0.2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279</v>
      </c>
      <c r="H5262" s="6">
        <f>IF('Раздел 2.3.3'!V24&gt;='Раздел 2.3.3'!V28,0,1)</f>
        <v>0</v>
      </c>
    </row>
    <row r="5263" spans="1:8" x14ac:dyDescent="0.2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280</v>
      </c>
      <c r="H5263" s="6">
        <f>IF('Раздел 2.3.3'!W24&gt;='Раздел 2.3.3'!W28,0,1)</f>
        <v>0</v>
      </c>
    </row>
    <row r="5264" spans="1:8" x14ac:dyDescent="0.2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1028</v>
      </c>
      <c r="H5264" s="6">
        <f>IF('Раздел 2.3.3'!X24&gt;='Раздел 2.3.3'!X28,0,1)</f>
        <v>0</v>
      </c>
    </row>
    <row r="5265" spans="1:8" x14ac:dyDescent="0.2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1029</v>
      </c>
      <c r="H5265" s="6">
        <f>IF('Раздел 2.3.3'!Y24&gt;='Раздел 2.3.3'!Y28,0,1)</f>
        <v>0</v>
      </c>
    </row>
    <row r="5266" spans="1:8" x14ac:dyDescent="0.2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2530</v>
      </c>
      <c r="H5266" s="6">
        <f>IF('Раздел 2.3.3'!Z24&gt;='Раздел 2.3.3'!Z28,0,1)</f>
        <v>0</v>
      </c>
    </row>
    <row r="5267" spans="1:8" x14ac:dyDescent="0.2">
      <c r="A5267" s="6">
        <f t="shared" si="77"/>
        <v>609562</v>
      </c>
      <c r="B5267" s="6">
        <v>19</v>
      </c>
      <c r="C5267" s="109">
        <v>7</v>
      </c>
      <c r="D5267" s="109">
        <v>84</v>
      </c>
      <c r="E5267" s="109" t="s">
        <v>2531</v>
      </c>
      <c r="F5267" s="109"/>
      <c r="G5267" s="109"/>
      <c r="H5267" s="109">
        <f>IF('Раздел 2.3.3'!AA24&gt;='Раздел 2.3.3'!AA28,0,1)</f>
        <v>0</v>
      </c>
    </row>
    <row r="5268" spans="1:8" x14ac:dyDescent="0.2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14200</v>
      </c>
      <c r="H5268" s="6">
        <f>IF('Раздел 2.3.3'!P25&gt;='Раздел 2.3.3'!P29,0,1)</f>
        <v>0</v>
      </c>
    </row>
    <row r="5269" spans="1:8" x14ac:dyDescent="0.2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2532</v>
      </c>
      <c r="H5269" s="6">
        <f>IF('Раздел 2.3.3'!Q25&gt;='Раздел 2.3.3'!Q29,0,1)</f>
        <v>0</v>
      </c>
    </row>
    <row r="5270" spans="1:8" x14ac:dyDescent="0.2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2533</v>
      </c>
      <c r="H5270" s="6">
        <f>IF('Раздел 2.3.3'!R25&gt;='Раздел 2.3.3'!R29,0,1)</f>
        <v>0</v>
      </c>
    </row>
    <row r="5271" spans="1:8" x14ac:dyDescent="0.2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2534</v>
      </c>
      <c r="H5271" s="6">
        <f>IF('Раздел 2.3.3'!S25&gt;='Раздел 2.3.3'!S29,0,1)</f>
        <v>0</v>
      </c>
    </row>
    <row r="5272" spans="1:8" x14ac:dyDescent="0.2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2535</v>
      </c>
      <c r="H5272" s="6">
        <f>IF('Раздел 2.3.3'!T25&gt;='Раздел 2.3.3'!T29,0,1)</f>
        <v>0</v>
      </c>
    </row>
    <row r="5273" spans="1:8" x14ac:dyDescent="0.2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2536</v>
      </c>
      <c r="H5273" s="6">
        <f>IF('Раздел 2.3.3'!U25&gt;='Раздел 2.3.3'!U29,0,1)</f>
        <v>0</v>
      </c>
    </row>
    <row r="5274" spans="1:8" x14ac:dyDescent="0.2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2537</v>
      </c>
      <c r="H5274" s="6">
        <f>IF('Раздел 2.3.3'!V25&gt;='Раздел 2.3.3'!V29,0,1)</f>
        <v>0</v>
      </c>
    </row>
    <row r="5275" spans="1:8" x14ac:dyDescent="0.2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2538</v>
      </c>
      <c r="H5275" s="6">
        <f>IF('Раздел 2.3.3'!W25&gt;='Раздел 2.3.3'!W29,0,1)</f>
        <v>0</v>
      </c>
    </row>
    <row r="5276" spans="1:8" x14ac:dyDescent="0.2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2539</v>
      </c>
      <c r="H5276" s="6">
        <f>IF('Раздел 2.3.3'!X25&gt;='Раздел 2.3.3'!X29,0,1)</f>
        <v>0</v>
      </c>
    </row>
    <row r="5277" spans="1:8" x14ac:dyDescent="0.2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2540</v>
      </c>
      <c r="H5277" s="6">
        <f>IF('Раздел 2.3.3'!Y25&gt;='Раздел 2.3.3'!Y29,0,1)</f>
        <v>0</v>
      </c>
    </row>
    <row r="5278" spans="1:8" x14ac:dyDescent="0.2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2541</v>
      </c>
      <c r="H5278" s="6">
        <f>IF('Раздел 2.3.3'!Z25&gt;='Раздел 2.3.3'!Z29,0,1)</f>
        <v>0</v>
      </c>
    </row>
    <row r="5279" spans="1:8" x14ac:dyDescent="0.2">
      <c r="A5279" s="6">
        <f t="shared" si="77"/>
        <v>609562</v>
      </c>
      <c r="B5279" s="6">
        <v>19</v>
      </c>
      <c r="C5279" s="109">
        <v>8</v>
      </c>
      <c r="D5279" s="109">
        <v>96</v>
      </c>
      <c r="E5279" s="109" t="s">
        <v>2542</v>
      </c>
      <c r="F5279" s="109"/>
      <c r="G5279" s="109"/>
      <c r="H5279" s="109">
        <f>IF('Раздел 2.3.3'!AA25&gt;='Раздел 2.3.3'!AA29,0,1)</f>
        <v>0</v>
      </c>
    </row>
    <row r="5280" spans="1:8" x14ac:dyDescent="0.2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14664</v>
      </c>
      <c r="H5280" s="6">
        <f>IF('Раздел 2.3.3'!P21&gt;='Раздел 2.3.3'!Q21,0,1)</f>
        <v>0</v>
      </c>
    </row>
    <row r="5281" spans="1:8" x14ac:dyDescent="0.2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14665</v>
      </c>
      <c r="H5281" s="6">
        <f>IF('Раздел 2.3.3'!P22&gt;='Раздел 2.3.3'!Q22,0,1)</f>
        <v>0</v>
      </c>
    </row>
    <row r="5282" spans="1:8" x14ac:dyDescent="0.2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14666</v>
      </c>
      <c r="H5282" s="6">
        <f>IF('Раздел 2.3.3'!P23&gt;='Раздел 2.3.3'!Q23,0,1)</f>
        <v>0</v>
      </c>
    </row>
    <row r="5283" spans="1:8" x14ac:dyDescent="0.2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14667</v>
      </c>
      <c r="H5283" s="6">
        <f>IF('Раздел 2.3.3'!P24&gt;='Раздел 2.3.3'!Q24,0,1)</f>
        <v>0</v>
      </c>
    </row>
    <row r="5284" spans="1:8" x14ac:dyDescent="0.2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14668</v>
      </c>
      <c r="H5284" s="6">
        <f>IF('Раздел 2.3.3'!P25&gt;='Раздел 2.3.3'!Q25,0,1)</f>
        <v>0</v>
      </c>
    </row>
    <row r="5285" spans="1:8" x14ac:dyDescent="0.2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14669</v>
      </c>
      <c r="H5285" s="6">
        <f>IF('Раздел 2.3.3'!P26&gt;='Раздел 2.3.3'!Q26,0,1)</f>
        <v>0</v>
      </c>
    </row>
    <row r="5286" spans="1:8" x14ac:dyDescent="0.2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14670</v>
      </c>
      <c r="H5286" s="6">
        <f>IF('Раздел 2.3.3'!P27&gt;='Раздел 2.3.3'!Q27,0,1)</f>
        <v>0</v>
      </c>
    </row>
    <row r="5287" spans="1:8" x14ac:dyDescent="0.2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14671</v>
      </c>
      <c r="H5287" s="6">
        <f>IF('Раздел 2.3.3'!P28&gt;='Раздел 2.3.3'!Q28,0,1)</f>
        <v>0</v>
      </c>
    </row>
    <row r="5288" spans="1:8" x14ac:dyDescent="0.2">
      <c r="A5288" s="6">
        <f t="shared" si="78"/>
        <v>609562</v>
      </c>
      <c r="B5288" s="6">
        <v>19</v>
      </c>
      <c r="C5288" s="109">
        <v>9</v>
      </c>
      <c r="D5288" s="109">
        <v>105</v>
      </c>
      <c r="E5288" s="109" t="s">
        <v>14672</v>
      </c>
      <c r="F5288" s="109"/>
      <c r="G5288" s="109"/>
      <c r="H5288" s="109">
        <f>IF('Раздел 2.3.3'!P29&gt;='Раздел 2.3.3'!Q29,0,1)</f>
        <v>0</v>
      </c>
    </row>
    <row r="5289" spans="1:8" x14ac:dyDescent="0.2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14673</v>
      </c>
      <c r="H5289" s="6">
        <f>IF('Раздел 2.3.3'!P21&gt;='Раздел 2.3.3'!T21,0,1)</f>
        <v>0</v>
      </c>
    </row>
    <row r="5290" spans="1:8" x14ac:dyDescent="0.2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16016</v>
      </c>
      <c r="H5290" s="6">
        <f>IF('Раздел 2.3.3'!P22&gt;='Раздел 2.3.3'!T22,0,1)</f>
        <v>0</v>
      </c>
    </row>
    <row r="5291" spans="1:8" x14ac:dyDescent="0.2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16017</v>
      </c>
      <c r="H5291" s="6">
        <f>IF('Раздел 2.3.3'!P23&gt;='Раздел 2.3.3'!T23,0,1)</f>
        <v>0</v>
      </c>
    </row>
    <row r="5292" spans="1:8" x14ac:dyDescent="0.2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16018</v>
      </c>
      <c r="H5292" s="6">
        <f>IF('Раздел 2.3.3'!P24&gt;='Раздел 2.3.3'!T24,0,1)</f>
        <v>0</v>
      </c>
    </row>
    <row r="5293" spans="1:8" x14ac:dyDescent="0.2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16019</v>
      </c>
      <c r="H5293" s="6">
        <f>IF('Раздел 2.3.3'!P25&gt;='Раздел 2.3.3'!T25,0,1)</f>
        <v>0</v>
      </c>
    </row>
    <row r="5294" spans="1:8" x14ac:dyDescent="0.2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16020</v>
      </c>
      <c r="H5294" s="6">
        <f>IF('Раздел 2.3.3'!P26&gt;='Раздел 2.3.3'!T26,0,1)</f>
        <v>0</v>
      </c>
    </row>
    <row r="5295" spans="1:8" x14ac:dyDescent="0.2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16021</v>
      </c>
      <c r="H5295" s="6">
        <f>IF('Раздел 2.3.3'!P27&gt;='Раздел 2.3.3'!T27,0,1)</f>
        <v>0</v>
      </c>
    </row>
    <row r="5296" spans="1:8" x14ac:dyDescent="0.2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14698</v>
      </c>
      <c r="H5296" s="6">
        <f>IF('Раздел 2.3.3'!P28&gt;='Раздел 2.3.3'!T28,0,1)</f>
        <v>0</v>
      </c>
    </row>
    <row r="5297" spans="1:8" x14ac:dyDescent="0.2">
      <c r="A5297" s="6">
        <f t="shared" si="78"/>
        <v>609562</v>
      </c>
      <c r="B5297" s="6">
        <v>19</v>
      </c>
      <c r="C5297" s="109">
        <v>10</v>
      </c>
      <c r="D5297" s="109">
        <v>114</v>
      </c>
      <c r="E5297" s="109" t="s">
        <v>14699</v>
      </c>
      <c r="F5297" s="109"/>
      <c r="G5297" s="109"/>
      <c r="H5297" s="109">
        <f>IF('Раздел 2.3.3'!P29&gt;='Раздел 2.3.3'!T29,0,1)</f>
        <v>0</v>
      </c>
    </row>
    <row r="5298" spans="1:8" x14ac:dyDescent="0.2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14700</v>
      </c>
      <c r="H5298" s="6">
        <f>IF('Раздел 2.3.3'!P21&gt;='Раздел 2.3.3'!U21,0,1)</f>
        <v>0</v>
      </c>
    </row>
    <row r="5299" spans="1:8" x14ac:dyDescent="0.2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16027</v>
      </c>
      <c r="H5299" s="6">
        <f>IF('Раздел 2.3.3'!P22&gt;='Раздел 2.3.3'!U22,0,1)</f>
        <v>0</v>
      </c>
    </row>
    <row r="5300" spans="1:8" x14ac:dyDescent="0.2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16028</v>
      </c>
      <c r="H5300" s="6">
        <f>IF('Раздел 2.3.3'!P23&gt;='Раздел 2.3.3'!U23,0,1)</f>
        <v>0</v>
      </c>
    </row>
    <row r="5301" spans="1:8" x14ac:dyDescent="0.2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16029</v>
      </c>
      <c r="H5301" s="6">
        <f>IF('Раздел 2.3.3'!P24&gt;='Раздел 2.3.3'!U24,0,1)</f>
        <v>0</v>
      </c>
    </row>
    <row r="5302" spans="1:8" x14ac:dyDescent="0.2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16030</v>
      </c>
      <c r="H5302" s="6">
        <f>IF('Раздел 2.3.3'!P25&gt;='Раздел 2.3.3'!U25,0,1)</f>
        <v>0</v>
      </c>
    </row>
    <row r="5303" spans="1:8" x14ac:dyDescent="0.2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16031</v>
      </c>
      <c r="H5303" s="6">
        <f>IF('Раздел 2.3.3'!P26&gt;='Раздел 2.3.3'!U26,0,1)</f>
        <v>0</v>
      </c>
    </row>
    <row r="5304" spans="1:8" x14ac:dyDescent="0.2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16032</v>
      </c>
      <c r="H5304" s="6">
        <f>IF('Раздел 2.3.3'!P27&gt;='Раздел 2.3.3'!U27,0,1)</f>
        <v>0</v>
      </c>
    </row>
    <row r="5305" spans="1:8" x14ac:dyDescent="0.2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16033</v>
      </c>
      <c r="H5305" s="6">
        <f>IF('Раздел 2.3.3'!P28&gt;='Раздел 2.3.3'!U28,0,1)</f>
        <v>0</v>
      </c>
    </row>
    <row r="5306" spans="1:8" x14ac:dyDescent="0.2">
      <c r="A5306" s="6">
        <f t="shared" si="78"/>
        <v>609562</v>
      </c>
      <c r="B5306" s="6">
        <v>19</v>
      </c>
      <c r="C5306" s="109">
        <v>11</v>
      </c>
      <c r="D5306" s="109">
        <v>123</v>
      </c>
      <c r="E5306" s="109" t="s">
        <v>16034</v>
      </c>
      <c r="F5306" s="109"/>
      <c r="G5306" s="109"/>
      <c r="H5306" s="109">
        <f>IF('Раздел 2.3.3'!P29&gt;='Раздел 2.3.3'!U29,0,1)</f>
        <v>0</v>
      </c>
    </row>
    <row r="5307" spans="1:8" x14ac:dyDescent="0.2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16035</v>
      </c>
      <c r="H5307" s="6">
        <f>IF('Раздел 2.3.3'!Q21&gt;='Раздел 2.3.3'!R21,0,1)</f>
        <v>0</v>
      </c>
    </row>
    <row r="5308" spans="1:8" x14ac:dyDescent="0.2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16036</v>
      </c>
      <c r="H5308" s="6">
        <f>IF('Раздел 2.3.3'!Q22&gt;='Раздел 2.3.3'!R22,0,1)</f>
        <v>0</v>
      </c>
    </row>
    <row r="5309" spans="1:8" x14ac:dyDescent="0.2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16037</v>
      </c>
      <c r="H5309" s="6">
        <f>IF('Раздел 2.3.3'!Q23&gt;='Раздел 2.3.3'!R23,0,1)</f>
        <v>0</v>
      </c>
    </row>
    <row r="5310" spans="1:8" x14ac:dyDescent="0.2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16038</v>
      </c>
      <c r="H5310" s="6">
        <f>IF('Раздел 2.3.3'!Q24&gt;='Раздел 2.3.3'!R24,0,1)</f>
        <v>0</v>
      </c>
    </row>
    <row r="5311" spans="1:8" x14ac:dyDescent="0.2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16039</v>
      </c>
      <c r="H5311" s="6">
        <f>IF('Раздел 2.3.3'!Q25&gt;='Раздел 2.3.3'!R25,0,1)</f>
        <v>0</v>
      </c>
    </row>
    <row r="5312" spans="1:8" x14ac:dyDescent="0.2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14985</v>
      </c>
      <c r="H5312" s="6">
        <f>IF('Раздел 2.3.3'!Q26&gt;='Раздел 2.3.3'!R26,0,1)</f>
        <v>0</v>
      </c>
    </row>
    <row r="5313" spans="1:8" x14ac:dyDescent="0.2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14986</v>
      </c>
      <c r="H5313" s="6">
        <f>IF('Раздел 2.3.3'!Q27&gt;='Раздел 2.3.3'!R27,0,1)</f>
        <v>0</v>
      </c>
    </row>
    <row r="5314" spans="1:8" x14ac:dyDescent="0.2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14987</v>
      </c>
      <c r="H5314" s="6">
        <f>IF('Раздел 2.3.3'!Q28&gt;='Раздел 2.3.3'!R28,0,1)</f>
        <v>0</v>
      </c>
    </row>
    <row r="5315" spans="1:8" x14ac:dyDescent="0.2">
      <c r="A5315" s="6">
        <f t="shared" si="78"/>
        <v>609562</v>
      </c>
      <c r="B5315" s="6">
        <v>19</v>
      </c>
      <c r="C5315" s="109">
        <v>12</v>
      </c>
      <c r="D5315" s="109">
        <v>132</v>
      </c>
      <c r="E5315" s="109" t="s">
        <v>14988</v>
      </c>
      <c r="F5315" s="109"/>
      <c r="G5315" s="109"/>
      <c r="H5315" s="109">
        <f>IF('Раздел 2.3.3'!Q29&gt;='Раздел 2.3.3'!R29,0,1)</f>
        <v>0</v>
      </c>
    </row>
    <row r="5316" spans="1:8" x14ac:dyDescent="0.2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14989</v>
      </c>
      <c r="H5316" s="6">
        <f>IF('Раздел 2.3.3'!Q21&gt;='Раздел 2.3.3'!S21,0,1)</f>
        <v>0</v>
      </c>
    </row>
    <row r="5317" spans="1:8" x14ac:dyDescent="0.2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14990</v>
      </c>
      <c r="H5317" s="6">
        <f>IF('Раздел 2.3.3'!Q22&gt;='Раздел 2.3.3'!S22,0,1)</f>
        <v>0</v>
      </c>
    </row>
    <row r="5318" spans="1:8" x14ac:dyDescent="0.2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14991</v>
      </c>
      <c r="H5318" s="6">
        <f>IF('Раздел 2.3.3'!Q23&gt;='Раздел 2.3.3'!S23,0,1)</f>
        <v>0</v>
      </c>
    </row>
    <row r="5319" spans="1:8" x14ac:dyDescent="0.2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14992</v>
      </c>
      <c r="H5319" s="6">
        <f>IF('Раздел 2.3.3'!Q24&gt;='Раздел 2.3.3'!S24,0,1)</f>
        <v>0</v>
      </c>
    </row>
    <row r="5320" spans="1:8" x14ac:dyDescent="0.2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14993</v>
      </c>
      <c r="H5320" s="6">
        <f>IF('Раздел 2.3.3'!Q25&gt;='Раздел 2.3.3'!S25,0,1)</f>
        <v>0</v>
      </c>
    </row>
    <row r="5321" spans="1:8" x14ac:dyDescent="0.2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14994</v>
      </c>
      <c r="H5321" s="6">
        <f>IF('Раздел 2.3.3'!Q26&gt;='Раздел 2.3.3'!S26,0,1)</f>
        <v>0</v>
      </c>
    </row>
    <row r="5322" spans="1:8" x14ac:dyDescent="0.2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14995</v>
      </c>
      <c r="H5322" s="6">
        <f>IF('Раздел 2.3.3'!Q27&gt;='Раздел 2.3.3'!S27,0,1)</f>
        <v>0</v>
      </c>
    </row>
    <row r="5323" spans="1:8" x14ac:dyDescent="0.2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14996</v>
      </c>
      <c r="H5323" s="6">
        <f>IF('Раздел 2.3.3'!Q28&gt;='Раздел 2.3.3'!S28,0,1)</f>
        <v>0</v>
      </c>
    </row>
    <row r="5324" spans="1:8" x14ac:dyDescent="0.2">
      <c r="A5324" s="6">
        <f t="shared" si="79"/>
        <v>609562</v>
      </c>
      <c r="B5324" s="6">
        <v>19</v>
      </c>
      <c r="C5324" s="109">
        <v>13</v>
      </c>
      <c r="D5324" s="109">
        <v>141</v>
      </c>
      <c r="E5324" s="109" t="s">
        <v>15005</v>
      </c>
      <c r="F5324" s="109"/>
      <c r="G5324" s="109"/>
      <c r="H5324" s="109">
        <f>IF('Раздел 2.3.3'!Q29&gt;='Раздел 2.3.3'!S29,0,1)</f>
        <v>0</v>
      </c>
    </row>
    <row r="5325" spans="1:8" x14ac:dyDescent="0.2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15006</v>
      </c>
      <c r="H5325" s="6">
        <f>IF('Раздел 2.3.3'!V21&gt;='Раздел 2.3.3'!W21,0,1)</f>
        <v>0</v>
      </c>
    </row>
    <row r="5326" spans="1:8" x14ac:dyDescent="0.2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15007</v>
      </c>
      <c r="H5326" s="6">
        <f>IF('Раздел 2.3.3'!V22&gt;='Раздел 2.3.3'!W22,0,1)</f>
        <v>0</v>
      </c>
    </row>
    <row r="5327" spans="1:8" x14ac:dyDescent="0.2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15008</v>
      </c>
      <c r="H5327" s="6">
        <f>IF('Раздел 2.3.3'!V23&gt;='Раздел 2.3.3'!W23,0,1)</f>
        <v>0</v>
      </c>
    </row>
    <row r="5328" spans="1:8" x14ac:dyDescent="0.2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15009</v>
      </c>
      <c r="H5328" s="6">
        <f>IF('Раздел 2.3.3'!V24&gt;='Раздел 2.3.3'!W24,0,1)</f>
        <v>0</v>
      </c>
    </row>
    <row r="5329" spans="1:8" x14ac:dyDescent="0.2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15010</v>
      </c>
      <c r="H5329" s="6">
        <f>IF('Раздел 2.3.3'!V25&gt;='Раздел 2.3.3'!W25,0,1)</f>
        <v>0</v>
      </c>
    </row>
    <row r="5330" spans="1:8" x14ac:dyDescent="0.2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15011</v>
      </c>
      <c r="H5330" s="6">
        <f>IF('Раздел 2.3.3'!V26&gt;='Раздел 2.3.3'!W26,0,1)</f>
        <v>0</v>
      </c>
    </row>
    <row r="5331" spans="1:8" x14ac:dyDescent="0.2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16067</v>
      </c>
      <c r="H5331" s="6">
        <f>IF('Раздел 2.3.3'!V27&gt;='Раздел 2.3.3'!W27,0,1)</f>
        <v>0</v>
      </c>
    </row>
    <row r="5332" spans="1:8" x14ac:dyDescent="0.2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16068</v>
      </c>
      <c r="H5332" s="6">
        <f>IF('Раздел 2.3.3'!V28&gt;='Раздел 2.3.3'!W28,0,1)</f>
        <v>0</v>
      </c>
    </row>
    <row r="5333" spans="1:8" x14ac:dyDescent="0.2">
      <c r="A5333" s="6">
        <f t="shared" si="79"/>
        <v>609562</v>
      </c>
      <c r="B5333" s="6">
        <v>19</v>
      </c>
      <c r="C5333" s="109">
        <v>14</v>
      </c>
      <c r="D5333" s="109">
        <v>150</v>
      </c>
      <c r="E5333" s="109" t="s">
        <v>16069</v>
      </c>
      <c r="F5333" s="109"/>
      <c r="G5333" s="109"/>
      <c r="H5333" s="109">
        <f>IF('Раздел 2.3.3'!V29&gt;='Раздел 2.3.3'!W29,0,1)</f>
        <v>0</v>
      </c>
    </row>
    <row r="5334" spans="1:8" x14ac:dyDescent="0.2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16070</v>
      </c>
      <c r="H5334" s="6">
        <f>IF('Раздел 2.3.3'!V21&gt;='Раздел 2.3.3'!Z21,0,1)</f>
        <v>0</v>
      </c>
    </row>
    <row r="5335" spans="1:8" x14ac:dyDescent="0.2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16071</v>
      </c>
      <c r="H5335" s="6">
        <f>IF('Раздел 2.3.3'!V22&gt;='Раздел 2.3.3'!Z22,0,1)</f>
        <v>0</v>
      </c>
    </row>
    <row r="5336" spans="1:8" x14ac:dyDescent="0.2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16072</v>
      </c>
      <c r="H5336" s="6">
        <f>IF('Раздел 2.3.3'!V23&gt;='Раздел 2.3.3'!Z23,0,1)</f>
        <v>0</v>
      </c>
    </row>
    <row r="5337" spans="1:8" x14ac:dyDescent="0.2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16073</v>
      </c>
      <c r="H5337" s="6">
        <f>IF('Раздел 2.3.3'!V24&gt;='Раздел 2.3.3'!Z24,0,1)</f>
        <v>0</v>
      </c>
    </row>
    <row r="5338" spans="1:8" x14ac:dyDescent="0.2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17158</v>
      </c>
      <c r="H5338" s="6">
        <f>IF('Раздел 2.3.3'!V25&gt;='Раздел 2.3.3'!Z25,0,1)</f>
        <v>0</v>
      </c>
    </row>
    <row r="5339" spans="1:8" x14ac:dyDescent="0.2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17159</v>
      </c>
      <c r="H5339" s="6">
        <f>IF('Раздел 2.3.3'!V26&gt;='Раздел 2.3.3'!Z26,0,1)</f>
        <v>0</v>
      </c>
    </row>
    <row r="5340" spans="1:8" x14ac:dyDescent="0.2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17160</v>
      </c>
      <c r="H5340" s="6">
        <f>IF('Раздел 2.3.3'!V27&gt;='Раздел 2.3.3'!Z27,0,1)</f>
        <v>0</v>
      </c>
    </row>
    <row r="5341" spans="1:8" x14ac:dyDescent="0.2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17161</v>
      </c>
      <c r="H5341" s="6">
        <f>IF('Раздел 2.3.3'!V28&gt;='Раздел 2.3.3'!Z28,0,1)</f>
        <v>0</v>
      </c>
    </row>
    <row r="5342" spans="1:8" x14ac:dyDescent="0.2">
      <c r="A5342" s="6">
        <f t="shared" si="79"/>
        <v>609562</v>
      </c>
      <c r="B5342" s="6">
        <v>19</v>
      </c>
      <c r="C5342" s="109">
        <v>15</v>
      </c>
      <c r="D5342" s="109">
        <v>159</v>
      </c>
      <c r="E5342" s="109" t="s">
        <v>17162</v>
      </c>
      <c r="F5342" s="109"/>
      <c r="G5342" s="109"/>
      <c r="H5342" s="109">
        <f>IF('Раздел 2.3.3'!V29&gt;='Раздел 2.3.3'!Z29,0,1)</f>
        <v>0</v>
      </c>
    </row>
    <row r="5343" spans="1:8" x14ac:dyDescent="0.2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17163</v>
      </c>
      <c r="F5343" s="7"/>
      <c r="G5343" s="7"/>
      <c r="H5343" s="7">
        <f>IF('Раздел 2.3.3'!V21&gt;='Раздел 2.3.3'!AA21,0,1)</f>
        <v>0</v>
      </c>
    </row>
    <row r="5344" spans="1:8" x14ac:dyDescent="0.2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17164</v>
      </c>
      <c r="F5344" s="7"/>
      <c r="G5344" s="7"/>
      <c r="H5344" s="7">
        <f>IF('Раздел 2.3.3'!V22&gt;='Раздел 2.3.3'!AA22,0,1)</f>
        <v>0</v>
      </c>
    </row>
    <row r="5345" spans="1:8" x14ac:dyDescent="0.2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17165</v>
      </c>
      <c r="F5345" s="7"/>
      <c r="G5345" s="7"/>
      <c r="H5345" s="7">
        <f>IF('Раздел 2.3.3'!V23&gt;='Раздел 2.3.3'!AA23,0,1)</f>
        <v>0</v>
      </c>
    </row>
    <row r="5346" spans="1:8" x14ac:dyDescent="0.2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17166</v>
      </c>
      <c r="F5346" s="7"/>
      <c r="G5346" s="7"/>
      <c r="H5346" s="7">
        <f>IF('Раздел 2.3.3'!V24&gt;='Раздел 2.3.3'!AA24,0,1)</f>
        <v>0</v>
      </c>
    </row>
    <row r="5347" spans="1:8" x14ac:dyDescent="0.2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17167</v>
      </c>
      <c r="F5347" s="7"/>
      <c r="G5347" s="7"/>
      <c r="H5347" s="7">
        <f>IF('Раздел 2.3.3'!V25&gt;='Раздел 2.3.3'!AA25,0,1)</f>
        <v>0</v>
      </c>
    </row>
    <row r="5348" spans="1:8" x14ac:dyDescent="0.2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17168</v>
      </c>
      <c r="F5348" s="7"/>
      <c r="G5348" s="7"/>
      <c r="H5348" s="7">
        <f>IF('Раздел 2.3.3'!V26&gt;='Раздел 2.3.3'!AA26,0,1)</f>
        <v>0</v>
      </c>
    </row>
    <row r="5349" spans="1:8" x14ac:dyDescent="0.2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17169</v>
      </c>
      <c r="F5349" s="7"/>
      <c r="G5349" s="7"/>
      <c r="H5349" s="7">
        <f>IF('Раздел 2.3.3'!V27&gt;='Раздел 2.3.3'!AA27,0,1)</f>
        <v>0</v>
      </c>
    </row>
    <row r="5350" spans="1:8" x14ac:dyDescent="0.2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17170</v>
      </c>
      <c r="F5350" s="7"/>
      <c r="G5350" s="7"/>
      <c r="H5350" s="7">
        <f>IF('Раздел 2.3.3'!V28&gt;='Раздел 2.3.3'!AA28,0,1)</f>
        <v>0</v>
      </c>
    </row>
    <row r="5351" spans="1:8" x14ac:dyDescent="0.2">
      <c r="A5351" s="6">
        <f t="shared" ref="A5351:A5382" si="80">P_3</f>
        <v>609562</v>
      </c>
      <c r="B5351" s="6">
        <v>19</v>
      </c>
      <c r="C5351" s="109">
        <v>16</v>
      </c>
      <c r="D5351" s="109">
        <v>168</v>
      </c>
      <c r="E5351" s="109" t="s">
        <v>17171</v>
      </c>
      <c r="F5351" s="109"/>
      <c r="G5351" s="109"/>
      <c r="H5351" s="109">
        <f>IF('Раздел 2.3.3'!V29&gt;='Раздел 2.3.3'!AA29,0,1)</f>
        <v>0</v>
      </c>
    </row>
    <row r="5352" spans="1:8" x14ac:dyDescent="0.2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17172</v>
      </c>
      <c r="H5352" s="6">
        <f>IF('Раздел 2.3.3'!W21&gt;='Раздел 2.3.3'!X21,0,1)</f>
        <v>0</v>
      </c>
    </row>
    <row r="5353" spans="1:8" x14ac:dyDescent="0.2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17173</v>
      </c>
      <c r="H5353" s="6">
        <f>IF('Раздел 2.3.3'!W22&gt;='Раздел 2.3.3'!X22,0,1)</f>
        <v>0</v>
      </c>
    </row>
    <row r="5354" spans="1:8" x14ac:dyDescent="0.2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17174</v>
      </c>
      <c r="H5354" s="6">
        <f>IF('Раздел 2.3.3'!W23&gt;='Раздел 2.3.3'!X23,0,1)</f>
        <v>0</v>
      </c>
    </row>
    <row r="5355" spans="1:8" x14ac:dyDescent="0.2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17175</v>
      </c>
      <c r="H5355" s="6">
        <f>IF('Раздел 2.3.3'!W24&gt;='Раздел 2.3.3'!X24,0,1)</f>
        <v>0</v>
      </c>
    </row>
    <row r="5356" spans="1:8" x14ac:dyDescent="0.2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14817</v>
      </c>
      <c r="H5356" s="6">
        <f>IF('Раздел 2.3.3'!W25&gt;='Раздел 2.3.3'!X25,0,1)</f>
        <v>0</v>
      </c>
    </row>
    <row r="5357" spans="1:8" x14ac:dyDescent="0.2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14818</v>
      </c>
      <c r="H5357" s="6">
        <f>IF('Раздел 2.3.3'!W26&gt;='Раздел 2.3.3'!X26,0,1)</f>
        <v>0</v>
      </c>
    </row>
    <row r="5358" spans="1:8" x14ac:dyDescent="0.2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14819</v>
      </c>
      <c r="H5358" s="6">
        <f>IF('Раздел 2.3.3'!W27&gt;='Раздел 2.3.3'!X27,0,1)</f>
        <v>0</v>
      </c>
    </row>
    <row r="5359" spans="1:8" x14ac:dyDescent="0.2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14820</v>
      </c>
      <c r="H5359" s="6">
        <f>IF('Раздел 2.3.3'!W28&gt;='Раздел 2.3.3'!X28,0,1)</f>
        <v>0</v>
      </c>
    </row>
    <row r="5360" spans="1:8" x14ac:dyDescent="0.2">
      <c r="A5360" s="6">
        <f t="shared" si="80"/>
        <v>609562</v>
      </c>
      <c r="B5360" s="6">
        <v>19</v>
      </c>
      <c r="C5360" s="109">
        <v>17</v>
      </c>
      <c r="D5360" s="109">
        <v>177</v>
      </c>
      <c r="E5360" s="109" t="s">
        <v>14821</v>
      </c>
      <c r="F5360" s="109"/>
      <c r="G5360" s="109"/>
      <c r="H5360" s="109">
        <f>IF('Раздел 2.3.3'!W29&gt;='Раздел 2.3.3'!X29,0,1)</f>
        <v>0</v>
      </c>
    </row>
    <row r="5361" spans="1:8" x14ac:dyDescent="0.2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14822</v>
      </c>
      <c r="H5361" s="6">
        <f>IF('Раздел 2.3.3'!W21&gt;='Раздел 2.3.3'!Y21,0,1)</f>
        <v>0</v>
      </c>
    </row>
    <row r="5362" spans="1:8" x14ac:dyDescent="0.2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14823</v>
      </c>
      <c r="H5362" s="6">
        <f>IF('Раздел 2.3.3'!W22&gt;='Раздел 2.3.3'!Y22,0,1)</f>
        <v>0</v>
      </c>
    </row>
    <row r="5363" spans="1:8" x14ac:dyDescent="0.2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14824</v>
      </c>
      <c r="H5363" s="6">
        <f>IF('Раздел 2.3.3'!W23&gt;='Раздел 2.3.3'!Y23,0,1)</f>
        <v>0</v>
      </c>
    </row>
    <row r="5364" spans="1:8" x14ac:dyDescent="0.2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14825</v>
      </c>
      <c r="H5364" s="6">
        <f>IF('Раздел 2.3.3'!W24&gt;='Раздел 2.3.3'!Y24,0,1)</f>
        <v>0</v>
      </c>
    </row>
    <row r="5365" spans="1:8" x14ac:dyDescent="0.2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14826</v>
      </c>
      <c r="H5365" s="6">
        <f>IF('Раздел 2.3.3'!W25&gt;='Раздел 2.3.3'!Y25,0,1)</f>
        <v>0</v>
      </c>
    </row>
    <row r="5366" spans="1:8" x14ac:dyDescent="0.2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14827</v>
      </c>
      <c r="H5366" s="6">
        <f>IF('Раздел 2.3.3'!W26&gt;='Раздел 2.3.3'!Y26,0,1)</f>
        <v>0</v>
      </c>
    </row>
    <row r="5367" spans="1:8" x14ac:dyDescent="0.2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14828</v>
      </c>
      <c r="H5367" s="6">
        <f>IF('Раздел 2.3.3'!W27&gt;='Раздел 2.3.3'!Y27,0,1)</f>
        <v>0</v>
      </c>
    </row>
    <row r="5368" spans="1:8" x14ac:dyDescent="0.2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14829</v>
      </c>
      <c r="H5368" s="6">
        <f>IF('Раздел 2.3.3'!W28&gt;='Раздел 2.3.3'!Y28,0,1)</f>
        <v>0</v>
      </c>
    </row>
    <row r="5369" spans="1:8" x14ac:dyDescent="0.2">
      <c r="A5369" s="6">
        <f t="shared" si="80"/>
        <v>609562</v>
      </c>
      <c r="B5369" s="6">
        <v>19</v>
      </c>
      <c r="C5369" s="109">
        <v>18</v>
      </c>
      <c r="D5369" s="109">
        <v>186</v>
      </c>
      <c r="E5369" s="109" t="s">
        <v>14830</v>
      </c>
      <c r="F5369" s="109"/>
      <c r="G5369" s="109"/>
      <c r="H5369" s="109">
        <f>IF('Раздел 2.3.3'!W29&gt;='Раздел 2.3.3'!Y29,0,1)</f>
        <v>0</v>
      </c>
    </row>
    <row r="5370" spans="1:8" x14ac:dyDescent="0.2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15978</v>
      </c>
      <c r="H5370" s="6">
        <f>IF('Раздел 2.3.3'!P28&lt;=SUM('Раздел 2.3.3'!P26:P27),0,1)</f>
        <v>0</v>
      </c>
    </row>
    <row r="5371" spans="1:8" x14ac:dyDescent="0.2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15979</v>
      </c>
      <c r="H5371" s="6">
        <f>IF('Раздел 2.3.3'!Q28&lt;=SUM('Раздел 2.3.3'!Q26:Q27),0,1)</f>
        <v>0</v>
      </c>
    </row>
    <row r="5372" spans="1:8" x14ac:dyDescent="0.2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15980</v>
      </c>
      <c r="H5372" s="6">
        <f>IF('Раздел 2.3.3'!R28&lt;=SUM('Раздел 2.3.3'!R26:R27),0,1)</f>
        <v>0</v>
      </c>
    </row>
    <row r="5373" spans="1:8" x14ac:dyDescent="0.2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15981</v>
      </c>
      <c r="H5373" s="6">
        <f>IF('Раздел 2.3.3'!S28&lt;=SUM('Раздел 2.3.3'!S26:S27),0,1)</f>
        <v>0</v>
      </c>
    </row>
    <row r="5374" spans="1:8" x14ac:dyDescent="0.2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15982</v>
      </c>
      <c r="H5374" s="6">
        <f>IF('Раздел 2.3.3'!T28&lt;=SUM('Раздел 2.3.3'!T26:T27),0,1)</f>
        <v>0</v>
      </c>
    </row>
    <row r="5375" spans="1:8" x14ac:dyDescent="0.2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15983</v>
      </c>
      <c r="H5375" s="6">
        <f>IF('Раздел 2.3.3'!U28&lt;=SUM('Раздел 2.3.3'!U26:U27),0,1)</f>
        <v>0</v>
      </c>
    </row>
    <row r="5376" spans="1:8" x14ac:dyDescent="0.2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15984</v>
      </c>
      <c r="H5376" s="6">
        <f>IF('Раздел 2.3.3'!V28&lt;=SUM('Раздел 2.3.3'!V26:V27),0,1)</f>
        <v>0</v>
      </c>
    </row>
    <row r="5377" spans="1:8" x14ac:dyDescent="0.2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15985</v>
      </c>
      <c r="H5377" s="6">
        <f>IF('Раздел 2.3.3'!W28&lt;=SUM('Раздел 2.3.3'!W26:W27),0,1)</f>
        <v>0</v>
      </c>
    </row>
    <row r="5378" spans="1:8" x14ac:dyDescent="0.2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15986</v>
      </c>
      <c r="H5378" s="6">
        <f>IF('Раздел 2.3.3'!X28&lt;=SUM('Раздел 2.3.3'!X26:X27),0,1)</f>
        <v>0</v>
      </c>
    </row>
    <row r="5379" spans="1:8" x14ac:dyDescent="0.2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15987</v>
      </c>
      <c r="H5379" s="6">
        <f>IF('Раздел 2.3.3'!Y28&lt;=SUM('Раздел 2.3.3'!Y26:Y27),0,1)</f>
        <v>0</v>
      </c>
    </row>
    <row r="5380" spans="1:8" x14ac:dyDescent="0.2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15988</v>
      </c>
      <c r="H5380" s="6">
        <f>IF('Раздел 2.3.3'!Z28&lt;=SUM('Раздел 2.3.3'!Z26:Z27),0,1)</f>
        <v>0</v>
      </c>
    </row>
    <row r="5381" spans="1:8" x14ac:dyDescent="0.2">
      <c r="A5381" s="6">
        <f t="shared" si="80"/>
        <v>609562</v>
      </c>
      <c r="B5381" s="6">
        <v>19</v>
      </c>
      <c r="C5381" s="109">
        <v>19</v>
      </c>
      <c r="D5381" s="109">
        <v>198</v>
      </c>
      <c r="E5381" s="109" t="s">
        <v>15989</v>
      </c>
      <c r="F5381" s="109"/>
      <c r="G5381" s="109"/>
      <c r="H5381" s="109">
        <f>IF('Раздел 2.3.3'!AA28&lt;=SUM('Раздел 2.3.3'!AA26:AA27),0,1)</f>
        <v>0</v>
      </c>
    </row>
    <row r="5382" spans="1:8" x14ac:dyDescent="0.2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15990</v>
      </c>
      <c r="F5382" s="7"/>
      <c r="G5382" s="7"/>
      <c r="H5382" s="7">
        <f>IF('Раздел 2.3.3'!P29&lt;=SUM('Раздел 2.3.3'!P26:P27),0,1)</f>
        <v>0</v>
      </c>
    </row>
    <row r="5383" spans="1:8" x14ac:dyDescent="0.2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15991</v>
      </c>
      <c r="F5383" s="7"/>
      <c r="G5383" s="7"/>
      <c r="H5383" s="7">
        <f>IF('Раздел 2.3.3'!Q29&lt;=SUM('Раздел 2.3.3'!Q26:Q27),0,1)</f>
        <v>0</v>
      </c>
    </row>
    <row r="5384" spans="1:8" x14ac:dyDescent="0.2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15992</v>
      </c>
      <c r="F5384" s="7"/>
      <c r="G5384" s="7"/>
      <c r="H5384" s="7">
        <f>IF('Раздел 2.3.3'!R29&lt;=SUM('Раздел 2.3.3'!R26:R27),0,1)</f>
        <v>0</v>
      </c>
    </row>
    <row r="5385" spans="1:8" x14ac:dyDescent="0.2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15993</v>
      </c>
      <c r="F5385" s="7"/>
      <c r="G5385" s="7"/>
      <c r="H5385" s="7">
        <f>IF('Раздел 2.3.3'!S29&lt;=SUM('Раздел 2.3.3'!S26:S27),0,1)</f>
        <v>0</v>
      </c>
    </row>
    <row r="5386" spans="1:8" x14ac:dyDescent="0.2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15994</v>
      </c>
      <c r="F5386" s="7"/>
      <c r="G5386" s="7"/>
      <c r="H5386" s="7">
        <f>IF('Раздел 2.3.3'!T29&lt;=SUM('Раздел 2.3.3'!T26:T27),0,1)</f>
        <v>0</v>
      </c>
    </row>
    <row r="5387" spans="1:8" x14ac:dyDescent="0.2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15995</v>
      </c>
      <c r="F5387" s="7"/>
      <c r="G5387" s="7"/>
      <c r="H5387" s="7">
        <f>IF('Раздел 2.3.3'!U29&lt;=SUM('Раздел 2.3.3'!U26:U27),0,1)</f>
        <v>0</v>
      </c>
    </row>
    <row r="5388" spans="1:8" x14ac:dyDescent="0.2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15996</v>
      </c>
      <c r="F5388" s="7"/>
      <c r="G5388" s="7"/>
      <c r="H5388" s="7">
        <f>IF('Раздел 2.3.3'!V29&lt;=SUM('Раздел 2.3.3'!V26:V27),0,1)</f>
        <v>0</v>
      </c>
    </row>
    <row r="5389" spans="1:8" x14ac:dyDescent="0.2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15997</v>
      </c>
      <c r="F5389" s="7"/>
      <c r="G5389" s="7"/>
      <c r="H5389" s="7">
        <f>IF('Раздел 2.3.3'!W29&lt;=SUM('Раздел 2.3.3'!W26:W27),0,1)</f>
        <v>0</v>
      </c>
    </row>
    <row r="5390" spans="1:8" x14ac:dyDescent="0.2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15998</v>
      </c>
      <c r="F5390" s="7"/>
      <c r="G5390" s="7"/>
      <c r="H5390" s="7">
        <f>IF('Раздел 2.3.3'!X29&lt;=SUM('Раздел 2.3.3'!X26:X27),0,1)</f>
        <v>0</v>
      </c>
    </row>
    <row r="5391" spans="1:8" x14ac:dyDescent="0.2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15999</v>
      </c>
      <c r="F5391" s="7"/>
      <c r="G5391" s="7"/>
      <c r="H5391" s="7">
        <f>IF('Раздел 2.3.3'!Y29&lt;=SUM('Раздел 2.3.3'!Y26:Y27),0,1)</f>
        <v>0</v>
      </c>
    </row>
    <row r="5392" spans="1:8" x14ac:dyDescent="0.2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16000</v>
      </c>
      <c r="F5392" s="7"/>
      <c r="G5392" s="7"/>
      <c r="H5392" s="7">
        <f>IF('Раздел 2.3.3'!Z29&lt;=SUM('Раздел 2.3.3'!Z26:Z27),0,1)</f>
        <v>0</v>
      </c>
    </row>
    <row r="5393" spans="1:8" x14ac:dyDescent="0.2">
      <c r="A5393" s="6">
        <f t="shared" si="81"/>
        <v>609562</v>
      </c>
      <c r="B5393" s="6">
        <v>19</v>
      </c>
      <c r="C5393" s="109">
        <v>20</v>
      </c>
      <c r="D5393" s="109">
        <v>210</v>
      </c>
      <c r="E5393" s="109" t="s">
        <v>16001</v>
      </c>
      <c r="F5393" s="109"/>
      <c r="G5393" s="109"/>
      <c r="H5393" s="109">
        <f>IF('Раздел 2.3.3'!AA29&lt;=SUM('Раздел 2.3.3'!AA26:AA27),0,1)</f>
        <v>0</v>
      </c>
    </row>
    <row r="5394" spans="1:8" x14ac:dyDescent="0.2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2" t="s">
        <v>5242</v>
      </c>
      <c r="F5394" s="7"/>
      <c r="G5394" s="7"/>
      <c r="H5394" s="7">
        <f>IF('Раздел 2.3.3'!P21&gt;=SUM('Раздел 2.3.3'!R21:U21),0,1)</f>
        <v>0</v>
      </c>
    </row>
    <row r="5395" spans="1:8" x14ac:dyDescent="0.2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2" t="s">
        <v>5243</v>
      </c>
      <c r="F5395" s="7"/>
      <c r="G5395" s="7"/>
      <c r="H5395" s="7">
        <f>IF('Раздел 2.3.3'!P22&gt;=SUM('Раздел 2.3.3'!R22:U22),0,1)</f>
        <v>0</v>
      </c>
    </row>
    <row r="5396" spans="1:8" x14ac:dyDescent="0.2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2" t="s">
        <v>5244</v>
      </c>
      <c r="F5396" s="7"/>
      <c r="G5396" s="7"/>
      <c r="H5396" s="7">
        <f>IF('Раздел 2.3.3'!P23&gt;=SUM('Раздел 2.3.3'!R23:U23),0,1)</f>
        <v>0</v>
      </c>
    </row>
    <row r="5397" spans="1:8" x14ac:dyDescent="0.2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2" t="s">
        <v>5245</v>
      </c>
      <c r="F5397" s="7"/>
      <c r="G5397" s="7"/>
      <c r="H5397" s="7">
        <f>IF('Раздел 2.3.3'!P24&gt;=SUM('Раздел 2.3.3'!R24:U24),0,1)</f>
        <v>0</v>
      </c>
    </row>
    <row r="5398" spans="1:8" x14ac:dyDescent="0.2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2" t="s">
        <v>5246</v>
      </c>
      <c r="F5398" s="7"/>
      <c r="G5398" s="7"/>
      <c r="H5398" s="7">
        <f>IF('Раздел 2.3.3'!P25&gt;=SUM('Раздел 2.3.3'!R25:U25),0,1)</f>
        <v>0</v>
      </c>
    </row>
    <row r="5399" spans="1:8" x14ac:dyDescent="0.2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2" t="s">
        <v>5247</v>
      </c>
      <c r="F5399" s="7"/>
      <c r="G5399" s="7"/>
      <c r="H5399" s="7">
        <f>IF('Раздел 2.3.3'!P26&gt;=SUM('Раздел 2.3.3'!R26:U26),0,1)</f>
        <v>0</v>
      </c>
    </row>
    <row r="5400" spans="1:8" x14ac:dyDescent="0.2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2" t="s">
        <v>5248</v>
      </c>
      <c r="F5400" s="7"/>
      <c r="G5400" s="7"/>
      <c r="H5400" s="7">
        <f>IF('Раздел 2.3.3'!P27&gt;=SUM('Раздел 2.3.3'!R27:U27),0,1)</f>
        <v>0</v>
      </c>
    </row>
    <row r="5401" spans="1:8" x14ac:dyDescent="0.2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2" t="s">
        <v>5249</v>
      </c>
      <c r="F5401" s="7"/>
      <c r="G5401" s="7"/>
      <c r="H5401" s="7">
        <f>IF('Раздел 2.3.3'!P28&gt;=SUM('Раздел 2.3.3'!R28:U28),0,1)</f>
        <v>0</v>
      </c>
    </row>
    <row r="5402" spans="1:8" x14ac:dyDescent="0.2">
      <c r="A5402" s="6">
        <f t="shared" si="81"/>
        <v>609562</v>
      </c>
      <c r="B5402" s="6">
        <v>19</v>
      </c>
      <c r="C5402" s="109">
        <v>21</v>
      </c>
      <c r="D5402" s="109">
        <v>219</v>
      </c>
      <c r="E5402" s="124" t="s">
        <v>5250</v>
      </c>
      <c r="F5402" s="109"/>
      <c r="G5402" s="109"/>
      <c r="H5402" s="109">
        <f>IF('Раздел 2.3.3'!P29&gt;=SUM('Раздел 2.3.3'!R29:U29),0,1)</f>
        <v>0</v>
      </c>
    </row>
    <row r="5403" spans="1:8" x14ac:dyDescent="0.2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6" t="s">
        <v>5251</v>
      </c>
      <c r="F5403" s="7"/>
      <c r="G5403" s="7"/>
      <c r="H5403" s="7">
        <f>IF('Раздел 2.3.3'!Q21&gt;=SUM('Раздел 2.3.3'!R21:S21),0,1)</f>
        <v>0</v>
      </c>
    </row>
    <row r="5404" spans="1:8" x14ac:dyDescent="0.2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6" t="s">
        <v>5252</v>
      </c>
      <c r="F5404" s="7"/>
      <c r="G5404" s="7"/>
      <c r="H5404" s="7">
        <f>IF('Раздел 2.3.3'!Q22&gt;=SUM('Раздел 2.3.3'!R22:S22),0,1)</f>
        <v>0</v>
      </c>
    </row>
    <row r="5405" spans="1:8" x14ac:dyDescent="0.2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6" t="s">
        <v>5253</v>
      </c>
      <c r="F5405" s="7"/>
      <c r="G5405" s="7"/>
      <c r="H5405" s="7">
        <f>IF('Раздел 2.3.3'!Q23&gt;=SUM('Раздел 2.3.3'!R23:S23),0,1)</f>
        <v>0</v>
      </c>
    </row>
    <row r="5406" spans="1:8" x14ac:dyDescent="0.2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6" t="s">
        <v>5254</v>
      </c>
      <c r="F5406" s="7"/>
      <c r="G5406" s="7"/>
      <c r="H5406" s="7">
        <f>IF('Раздел 2.3.3'!Q24&gt;=SUM('Раздел 2.3.3'!R24:S24),0,1)</f>
        <v>0</v>
      </c>
    </row>
    <row r="5407" spans="1:8" x14ac:dyDescent="0.2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6" t="s">
        <v>6053</v>
      </c>
      <c r="F5407" s="7"/>
      <c r="G5407" s="7"/>
      <c r="H5407" s="7">
        <f>IF('Раздел 2.3.3'!Q25&gt;=SUM('Раздел 2.3.3'!R25:S25),0,1)</f>
        <v>0</v>
      </c>
    </row>
    <row r="5408" spans="1:8" x14ac:dyDescent="0.2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6" t="s">
        <v>6054</v>
      </c>
      <c r="F5408" s="7"/>
      <c r="G5408" s="7"/>
      <c r="H5408" s="7">
        <f>IF('Раздел 2.3.3'!Q26&gt;=SUM('Раздел 2.3.3'!R26:S26),0,1)</f>
        <v>0</v>
      </c>
    </row>
    <row r="5409" spans="1:8" x14ac:dyDescent="0.2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6" t="s">
        <v>6055</v>
      </c>
      <c r="F5409" s="7"/>
      <c r="G5409" s="7"/>
      <c r="H5409" s="7">
        <f>IF('Раздел 2.3.3'!Q27&gt;=SUM('Раздел 2.3.3'!R27:S27),0,1)</f>
        <v>0</v>
      </c>
    </row>
    <row r="5410" spans="1:8" x14ac:dyDescent="0.2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6" t="s">
        <v>6056</v>
      </c>
      <c r="F5410" s="7"/>
      <c r="G5410" s="7"/>
      <c r="H5410" s="7">
        <f>IF('Раздел 2.3.3'!Q28&gt;=SUM('Раздел 2.3.3'!R28:S28),0,1)</f>
        <v>0</v>
      </c>
    </row>
    <row r="5411" spans="1:8" x14ac:dyDescent="0.2">
      <c r="A5411" s="6">
        <f t="shared" si="81"/>
        <v>609562</v>
      </c>
      <c r="B5411" s="6">
        <v>19</v>
      </c>
      <c r="C5411" s="109">
        <v>22</v>
      </c>
      <c r="D5411" s="109">
        <v>228</v>
      </c>
      <c r="E5411" s="113" t="s">
        <v>6057</v>
      </c>
      <c r="F5411" s="109"/>
      <c r="G5411" s="109"/>
      <c r="H5411" s="109">
        <f>IF('Раздел 2.3.3'!Q29&gt;=SUM('Раздел 2.3.3'!R29:S29),0,1)</f>
        <v>0</v>
      </c>
    </row>
    <row r="5412" spans="1:8" x14ac:dyDescent="0.2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6" t="s">
        <v>6058</v>
      </c>
      <c r="F5412" s="7"/>
      <c r="G5412" s="7"/>
      <c r="H5412" s="7">
        <f>IF('Раздел 2.3.3'!V21&gt;=SUM('Раздел 2.3.3'!X21:AA21),0,1)</f>
        <v>0</v>
      </c>
    </row>
    <row r="5413" spans="1:8" x14ac:dyDescent="0.2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6" t="s">
        <v>6059</v>
      </c>
      <c r="F5413" s="7"/>
      <c r="G5413" s="7"/>
      <c r="H5413" s="7">
        <f>IF('Раздел 2.3.3'!V22&gt;=SUM('Раздел 2.3.3'!X22:AA22),0,1)</f>
        <v>0</v>
      </c>
    </row>
    <row r="5414" spans="1:8" x14ac:dyDescent="0.2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6" t="s">
        <v>6060</v>
      </c>
      <c r="F5414" s="7"/>
      <c r="G5414" s="7"/>
      <c r="H5414" s="7">
        <f>IF('Раздел 2.3.3'!V23&gt;=SUM('Раздел 2.3.3'!X23:AA23),0,1)</f>
        <v>0</v>
      </c>
    </row>
    <row r="5415" spans="1:8" x14ac:dyDescent="0.2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6" t="s">
        <v>6061</v>
      </c>
      <c r="F5415" s="7"/>
      <c r="G5415" s="7"/>
      <c r="H5415" s="7">
        <f>IF('Раздел 2.3.3'!V24&gt;=SUM('Раздел 2.3.3'!X24:AA24),0,1)</f>
        <v>0</v>
      </c>
    </row>
    <row r="5416" spans="1:8" x14ac:dyDescent="0.2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6" t="s">
        <v>6062</v>
      </c>
      <c r="F5416" s="7"/>
      <c r="G5416" s="7"/>
      <c r="H5416" s="7">
        <f>IF('Раздел 2.3.3'!V25&gt;=SUM('Раздел 2.3.3'!X25:AA25),0,1)</f>
        <v>0</v>
      </c>
    </row>
    <row r="5417" spans="1:8" x14ac:dyDescent="0.2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6" t="s">
        <v>6063</v>
      </c>
      <c r="F5417" s="7"/>
      <c r="G5417" s="7"/>
      <c r="H5417" s="7">
        <f>IF('Раздел 2.3.3'!V26&gt;=SUM('Раздел 2.3.3'!X26:AA26),0,1)</f>
        <v>0</v>
      </c>
    </row>
    <row r="5418" spans="1:8" x14ac:dyDescent="0.2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6" t="s">
        <v>6064</v>
      </c>
      <c r="F5418" s="7"/>
      <c r="G5418" s="7"/>
      <c r="H5418" s="7">
        <f>IF('Раздел 2.3.3'!V27&gt;=SUM('Раздел 2.3.3'!X27:AA27),0,1)</f>
        <v>0</v>
      </c>
    </row>
    <row r="5419" spans="1:8" x14ac:dyDescent="0.2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6" t="s">
        <v>6065</v>
      </c>
      <c r="F5419" s="7"/>
      <c r="G5419" s="7"/>
      <c r="H5419" s="7">
        <f>IF('Раздел 2.3.3'!V28&gt;=SUM('Раздел 2.3.3'!X28:AA28),0,1)</f>
        <v>0</v>
      </c>
    </row>
    <row r="5420" spans="1:8" x14ac:dyDescent="0.2">
      <c r="A5420" s="6">
        <f t="shared" si="81"/>
        <v>609562</v>
      </c>
      <c r="B5420" s="6">
        <v>19</v>
      </c>
      <c r="C5420" s="109">
        <v>23</v>
      </c>
      <c r="D5420" s="109">
        <v>237</v>
      </c>
      <c r="E5420" s="113" t="s">
        <v>6066</v>
      </c>
      <c r="F5420" s="109"/>
      <c r="G5420" s="109"/>
      <c r="H5420" s="109">
        <f>IF('Раздел 2.3.3'!V29&gt;=SUM('Раздел 2.3.3'!X29:AA29),0,1)</f>
        <v>0</v>
      </c>
    </row>
    <row r="5421" spans="1:8" x14ac:dyDescent="0.2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6" t="s">
        <v>6067</v>
      </c>
      <c r="F5421" s="115"/>
      <c r="G5421" s="115"/>
      <c r="H5421" s="115">
        <f>IF('Раздел 2.3.3'!W21&gt;=SUM('Раздел 2.3.3'!X21:Y21),0,1)</f>
        <v>0</v>
      </c>
    </row>
    <row r="5422" spans="1:8" x14ac:dyDescent="0.2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6" t="s">
        <v>5275</v>
      </c>
      <c r="F5422" s="7"/>
      <c r="G5422" s="7"/>
      <c r="H5422" s="7">
        <f>IF('Раздел 2.3.3'!W22&gt;=SUM('Раздел 2.3.3'!X22:Y22),0,1)</f>
        <v>0</v>
      </c>
    </row>
    <row r="5423" spans="1:8" x14ac:dyDescent="0.2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6" t="s">
        <v>5276</v>
      </c>
      <c r="F5423" s="7"/>
      <c r="G5423" s="7"/>
      <c r="H5423" s="7">
        <f>IF('Раздел 2.3.3'!W23&gt;=SUM('Раздел 2.3.3'!X23:Y23),0,1)</f>
        <v>0</v>
      </c>
    </row>
    <row r="5424" spans="1:8" x14ac:dyDescent="0.2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6" t="s">
        <v>5277</v>
      </c>
      <c r="F5424" s="7"/>
      <c r="G5424" s="7"/>
      <c r="H5424" s="7">
        <f>IF('Раздел 2.3.3'!W24&gt;=SUM('Раздел 2.3.3'!X24:Y24),0,1)</f>
        <v>0</v>
      </c>
    </row>
    <row r="5425" spans="1:8" x14ac:dyDescent="0.2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6" t="s">
        <v>5278</v>
      </c>
      <c r="F5425" s="7"/>
      <c r="G5425" s="7"/>
      <c r="H5425" s="7">
        <f>IF('Раздел 2.3.3'!W25&gt;=SUM('Раздел 2.3.3'!X25:Y25),0,1)</f>
        <v>0</v>
      </c>
    </row>
    <row r="5426" spans="1:8" x14ac:dyDescent="0.2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6" t="s">
        <v>5279</v>
      </c>
      <c r="F5426" s="7"/>
      <c r="G5426" s="7"/>
      <c r="H5426" s="7">
        <f>IF('Раздел 2.3.3'!W26&gt;=SUM('Раздел 2.3.3'!X26:Y26),0,1)</f>
        <v>0</v>
      </c>
    </row>
    <row r="5427" spans="1:8" x14ac:dyDescent="0.2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6" t="s">
        <v>5784</v>
      </c>
      <c r="F5427" s="7"/>
      <c r="G5427" s="7"/>
      <c r="H5427" s="7">
        <f>IF('Раздел 2.3.3'!W27&gt;=SUM('Раздел 2.3.3'!X27:Y27),0,1)</f>
        <v>0</v>
      </c>
    </row>
    <row r="5428" spans="1:8" x14ac:dyDescent="0.2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6" t="s">
        <v>5785</v>
      </c>
      <c r="F5428" s="7"/>
      <c r="G5428" s="7"/>
      <c r="H5428" s="7">
        <f>IF('Раздел 2.3.3'!W28&gt;=SUM('Раздел 2.3.3'!X28:Y28),0,1)</f>
        <v>0</v>
      </c>
    </row>
    <row r="5429" spans="1:8" x14ac:dyDescent="0.2">
      <c r="A5429" s="6">
        <f t="shared" si="81"/>
        <v>609562</v>
      </c>
      <c r="B5429" s="109">
        <v>19</v>
      </c>
      <c r="C5429" s="109">
        <v>24</v>
      </c>
      <c r="D5429" s="109">
        <v>246</v>
      </c>
      <c r="E5429" s="113" t="s">
        <v>5786</v>
      </c>
      <c r="F5429" s="109"/>
      <c r="G5429" s="109"/>
      <c r="H5429" s="109">
        <f>IF('Раздел 2.3.3'!W29&gt;=SUM('Раздел 2.3.3'!X29:Y29),0,1)</f>
        <v>0</v>
      </c>
    </row>
    <row r="5430" spans="1:8" x14ac:dyDescent="0.2">
      <c r="A5430" s="107">
        <f t="shared" ref="A5430:A5505" si="82">P_3</f>
        <v>609562</v>
      </c>
      <c r="B5430" s="107">
        <v>20</v>
      </c>
      <c r="C5430" s="107">
        <v>0</v>
      </c>
      <c r="D5430" s="107">
        <v>0</v>
      </c>
      <c r="E5430" s="107" t="str">
        <f>CONCATENATE("Количество ошибок в разделе 2.4.1: ",H5430)</f>
        <v>Количество ошибок в разделе 2.4.1: 0</v>
      </c>
      <c r="F5430" s="107"/>
      <c r="G5430" s="107"/>
      <c r="H5430" s="107">
        <f>SUM(H5431:H5447)</f>
        <v>0</v>
      </c>
    </row>
    <row r="5431" spans="1:8" x14ac:dyDescent="0.2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16002</v>
      </c>
      <c r="H5431" s="6">
        <f>IF('Раздел 2.4.1'!P21=SUM('Раздел 2.4.1'!P22:P24),0,1)</f>
        <v>0</v>
      </c>
    </row>
    <row r="5432" spans="1:8" x14ac:dyDescent="0.2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16003</v>
      </c>
      <c r="H5432" s="6">
        <f>IF('Раздел 2.4.1'!Q21=SUM('Раздел 2.4.1'!Q22:Q24),0,1)</f>
        <v>0</v>
      </c>
    </row>
    <row r="5433" spans="1:8" x14ac:dyDescent="0.2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16004</v>
      </c>
      <c r="H5433" s="6">
        <f>IF('Раздел 2.4.1'!R21=SUM('Раздел 2.4.1'!R22:R24),0,1)</f>
        <v>0</v>
      </c>
    </row>
    <row r="5434" spans="1:8" x14ac:dyDescent="0.2">
      <c r="A5434" s="6">
        <f t="shared" si="82"/>
        <v>609562</v>
      </c>
      <c r="B5434" s="6">
        <v>20</v>
      </c>
      <c r="C5434" s="109">
        <v>1</v>
      </c>
      <c r="D5434" s="109">
        <v>4</v>
      </c>
      <c r="E5434" s="109" t="s">
        <v>16005</v>
      </c>
      <c r="F5434" s="109"/>
      <c r="G5434" s="109"/>
      <c r="H5434" s="109">
        <f>IF('Раздел 2.4.1'!S21=SUM('Раздел 2.4.1'!S22:S24),0,1)</f>
        <v>0</v>
      </c>
    </row>
    <row r="5435" spans="1:8" x14ac:dyDescent="0.2">
      <c r="A5435" s="6">
        <f t="shared" si="82"/>
        <v>609562</v>
      </c>
      <c r="B5435" s="6">
        <v>20</v>
      </c>
      <c r="C5435" s="112">
        <v>2</v>
      </c>
      <c r="D5435" s="6">
        <v>5</v>
      </c>
      <c r="E5435" s="112" t="s">
        <v>16006</v>
      </c>
      <c r="H5435" s="6">
        <f>IF('Раздел 2.4.1'!P21=SUM('Раздел 2.4.1'!Q21:R21),0,1)</f>
        <v>0</v>
      </c>
    </row>
    <row r="5436" spans="1:8" x14ac:dyDescent="0.2">
      <c r="A5436" s="6">
        <f t="shared" si="82"/>
        <v>609562</v>
      </c>
      <c r="B5436" s="6">
        <v>20</v>
      </c>
      <c r="C5436" s="112">
        <v>2</v>
      </c>
      <c r="D5436" s="6">
        <v>6</v>
      </c>
      <c r="E5436" s="112" t="s">
        <v>16007</v>
      </c>
      <c r="H5436" s="6">
        <f>IF('Раздел 2.4.1'!P22=SUM('Раздел 2.4.1'!Q22:R22),0,1)</f>
        <v>0</v>
      </c>
    </row>
    <row r="5437" spans="1:8" x14ac:dyDescent="0.2">
      <c r="A5437" s="6">
        <f t="shared" si="82"/>
        <v>609562</v>
      </c>
      <c r="B5437" s="6">
        <v>20</v>
      </c>
      <c r="C5437" s="112">
        <v>2</v>
      </c>
      <c r="D5437" s="6">
        <v>7</v>
      </c>
      <c r="E5437" s="112" t="s">
        <v>16022</v>
      </c>
      <c r="H5437" s="6">
        <f>IF('Раздел 2.4.1'!P23=SUM('Раздел 2.4.1'!Q23:R23),0,1)</f>
        <v>0</v>
      </c>
    </row>
    <row r="5438" spans="1:8" x14ac:dyDescent="0.2">
      <c r="A5438" s="6">
        <f t="shared" si="82"/>
        <v>609562</v>
      </c>
      <c r="B5438" s="6">
        <v>20</v>
      </c>
      <c r="C5438" s="112">
        <v>2</v>
      </c>
      <c r="D5438" s="7">
        <v>8</v>
      </c>
      <c r="E5438" s="112" t="s">
        <v>16023</v>
      </c>
      <c r="F5438" s="7"/>
      <c r="G5438" s="7"/>
      <c r="H5438" s="7">
        <f>IF('Раздел 2.4.1'!P24=SUM('Раздел 2.4.1'!Q24:R24),0,1)</f>
        <v>0</v>
      </c>
    </row>
    <row r="5439" spans="1:8" x14ac:dyDescent="0.2">
      <c r="A5439" s="6">
        <f t="shared" si="82"/>
        <v>609562</v>
      </c>
      <c r="B5439" s="6">
        <v>20</v>
      </c>
      <c r="C5439" s="113">
        <v>2</v>
      </c>
      <c r="D5439" s="109">
        <v>9</v>
      </c>
      <c r="E5439" s="113" t="s">
        <v>16024</v>
      </c>
      <c r="F5439" s="109"/>
      <c r="G5439" s="109"/>
      <c r="H5439" s="109">
        <f>IF('Раздел 2.4.1'!P25=SUM('Раздел 2.4.1'!Q25:R25),0,1)</f>
        <v>0</v>
      </c>
    </row>
    <row r="5440" spans="1:8" x14ac:dyDescent="0.2">
      <c r="A5440" s="6">
        <f t="shared" si="82"/>
        <v>609562</v>
      </c>
      <c r="B5440" s="6">
        <v>20</v>
      </c>
      <c r="C5440" s="112">
        <v>3</v>
      </c>
      <c r="D5440" s="6">
        <v>10</v>
      </c>
      <c r="E5440" s="112" t="s">
        <v>16025</v>
      </c>
      <c r="H5440" s="6">
        <f>IF('Раздел 2.4.1'!P21&gt;='Раздел 2.4.1'!P25,0,1)</f>
        <v>0</v>
      </c>
    </row>
    <row r="5441" spans="1:8" x14ac:dyDescent="0.2">
      <c r="A5441" s="6">
        <f t="shared" si="82"/>
        <v>609562</v>
      </c>
      <c r="B5441" s="6">
        <v>20</v>
      </c>
      <c r="C5441" s="112">
        <v>3</v>
      </c>
      <c r="D5441" s="6">
        <v>11</v>
      </c>
      <c r="E5441" s="112" t="s">
        <v>16026</v>
      </c>
      <c r="H5441" s="6">
        <f>IF('Раздел 2.4.1'!Q21&gt;='Раздел 2.4.1'!Q25,0,1)</f>
        <v>0</v>
      </c>
    </row>
    <row r="5442" spans="1:8" x14ac:dyDescent="0.2">
      <c r="A5442" s="6">
        <f t="shared" si="82"/>
        <v>609562</v>
      </c>
      <c r="B5442" s="6">
        <v>20</v>
      </c>
      <c r="C5442" s="112">
        <v>3</v>
      </c>
      <c r="D5442" s="6">
        <v>12</v>
      </c>
      <c r="E5442" s="112" t="s">
        <v>17114</v>
      </c>
      <c r="H5442" s="6">
        <f>IF('Раздел 2.4.1'!R21&gt;='Раздел 2.4.1'!R25,0,1)</f>
        <v>0</v>
      </c>
    </row>
    <row r="5443" spans="1:8" x14ac:dyDescent="0.2">
      <c r="A5443" s="6">
        <f t="shared" si="82"/>
        <v>609562</v>
      </c>
      <c r="B5443" s="6">
        <v>20</v>
      </c>
      <c r="C5443" s="113">
        <v>3</v>
      </c>
      <c r="D5443" s="109">
        <v>13</v>
      </c>
      <c r="E5443" s="113" t="s">
        <v>17115</v>
      </c>
      <c r="F5443" s="109"/>
      <c r="G5443" s="109"/>
      <c r="H5443" s="109">
        <f>IF('Раздел 2.4.1'!S21&gt;='Раздел 2.4.1'!S25,0,1)</f>
        <v>0</v>
      </c>
    </row>
    <row r="5444" spans="1:8" x14ac:dyDescent="0.2">
      <c r="A5444" s="122">
        <f t="shared" si="82"/>
        <v>609562</v>
      </c>
      <c r="B5444" s="122">
        <v>20</v>
      </c>
      <c r="C5444" s="123">
        <v>4</v>
      </c>
      <c r="D5444" s="123">
        <v>14</v>
      </c>
      <c r="E5444" s="123" t="s">
        <v>5787</v>
      </c>
      <c r="F5444" s="123"/>
      <c r="G5444" s="123"/>
      <c r="H5444" s="123">
        <f>IF('Раздел 2.4.1'!S21&gt;='Раздел 2.4.1'!R21,0,1)</f>
        <v>0</v>
      </c>
    </row>
    <row r="5445" spans="1:8" x14ac:dyDescent="0.2">
      <c r="A5445" s="122">
        <f t="shared" si="82"/>
        <v>609562</v>
      </c>
      <c r="B5445" s="122">
        <v>20</v>
      </c>
      <c r="C5445" s="123">
        <v>4</v>
      </c>
      <c r="D5445" s="123">
        <v>15</v>
      </c>
      <c r="E5445" s="123" t="s">
        <v>5788</v>
      </c>
      <c r="F5445" s="123"/>
      <c r="G5445" s="123"/>
      <c r="H5445" s="123">
        <f>IF('Раздел 2.4.1'!S22&gt;='Раздел 2.4.1'!R22,0,1)</f>
        <v>0</v>
      </c>
    </row>
    <row r="5446" spans="1:8" x14ac:dyDescent="0.2">
      <c r="A5446" s="122">
        <f t="shared" si="82"/>
        <v>609562</v>
      </c>
      <c r="B5446" s="122">
        <v>20</v>
      </c>
      <c r="C5446" s="123">
        <v>4</v>
      </c>
      <c r="D5446" s="123">
        <v>16</v>
      </c>
      <c r="E5446" s="123" t="s">
        <v>5789</v>
      </c>
      <c r="F5446" s="123"/>
      <c r="G5446" s="123"/>
      <c r="H5446" s="123">
        <f>IF('Раздел 2.4.1'!S23&gt;='Раздел 2.4.1'!R23,0,1)</f>
        <v>0</v>
      </c>
    </row>
    <row r="5447" spans="1:8" x14ac:dyDescent="0.2">
      <c r="A5447" s="122">
        <f t="shared" si="82"/>
        <v>609562</v>
      </c>
      <c r="B5447" s="124">
        <v>20</v>
      </c>
      <c r="C5447" s="124">
        <v>4</v>
      </c>
      <c r="D5447" s="124">
        <v>17</v>
      </c>
      <c r="E5447" s="124" t="s">
        <v>4962</v>
      </c>
      <c r="F5447" s="124"/>
      <c r="G5447" s="124"/>
      <c r="H5447" s="124">
        <f>IF('Раздел 2.4.1'!S24&gt;='Раздел 2.4.1'!R24,0,1)</f>
        <v>0</v>
      </c>
    </row>
    <row r="5448" spans="1:8" x14ac:dyDescent="0.2">
      <c r="A5448" s="107">
        <f t="shared" si="82"/>
        <v>609562</v>
      </c>
      <c r="B5448" s="107">
        <v>21</v>
      </c>
      <c r="C5448" s="107">
        <v>0</v>
      </c>
      <c r="D5448" s="107">
        <v>0</v>
      </c>
      <c r="E5448" s="107" t="str">
        <f>CONCATENATE("Количество ошибок в разделе 2.4.2: ",H5448)</f>
        <v>Количество ошибок в разделе 2.4.2: 0</v>
      </c>
      <c r="F5448" s="107"/>
      <c r="G5448" s="107"/>
      <c r="H5448" s="107">
        <f>SUM(H5449:H5465)</f>
        <v>0</v>
      </c>
    </row>
    <row r="5449" spans="1:8" x14ac:dyDescent="0.2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17116</v>
      </c>
      <c r="H5449" s="6">
        <f>IF('Раздел 2.4.2'!P21=SUM('Раздел 2.4.2'!P22:P24),0,1)</f>
        <v>0</v>
      </c>
    </row>
    <row r="5450" spans="1:8" x14ac:dyDescent="0.2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17117</v>
      </c>
      <c r="H5450" s="6">
        <f>IF('Раздел 2.4.2'!Q21=SUM('Раздел 2.4.2'!Q22:Q24),0,1)</f>
        <v>0</v>
      </c>
    </row>
    <row r="5451" spans="1:8" x14ac:dyDescent="0.2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17118</v>
      </c>
      <c r="H5451" s="6">
        <f>IF('Раздел 2.4.2'!R21=SUM('Раздел 2.4.2'!R22:R24),0,1)</f>
        <v>0</v>
      </c>
    </row>
    <row r="5452" spans="1:8" x14ac:dyDescent="0.2">
      <c r="A5452" s="6">
        <f t="shared" si="82"/>
        <v>609562</v>
      </c>
      <c r="B5452" s="6">
        <v>21</v>
      </c>
      <c r="C5452" s="109">
        <v>1</v>
      </c>
      <c r="D5452" s="109">
        <v>4</v>
      </c>
      <c r="E5452" s="109" t="s">
        <v>17119</v>
      </c>
      <c r="F5452" s="109"/>
      <c r="G5452" s="109"/>
      <c r="H5452" s="109">
        <f>IF('Раздел 2.4.2'!S21=SUM('Раздел 2.4.2'!S22:S24),0,1)</f>
        <v>0</v>
      </c>
    </row>
    <row r="5453" spans="1:8" x14ac:dyDescent="0.2">
      <c r="A5453" s="6">
        <f t="shared" si="82"/>
        <v>609562</v>
      </c>
      <c r="B5453" s="6">
        <v>21</v>
      </c>
      <c r="C5453" s="112">
        <v>2</v>
      </c>
      <c r="D5453" s="6">
        <v>5</v>
      </c>
      <c r="E5453" s="112" t="s">
        <v>17120</v>
      </c>
      <c r="H5453" s="6">
        <f>IF('Раздел 2.4.2'!P21=SUM('Раздел 2.4.2'!Q21:R21),0,1)</f>
        <v>0</v>
      </c>
    </row>
    <row r="5454" spans="1:8" x14ac:dyDescent="0.2">
      <c r="A5454" s="6">
        <f t="shared" si="82"/>
        <v>609562</v>
      </c>
      <c r="B5454" s="6">
        <v>21</v>
      </c>
      <c r="C5454" s="112">
        <v>2</v>
      </c>
      <c r="D5454" s="6">
        <v>6</v>
      </c>
      <c r="E5454" s="112" t="s">
        <v>17121</v>
      </c>
      <c r="H5454" s="6">
        <f>IF('Раздел 2.4.2'!P22=SUM('Раздел 2.4.2'!Q22:R22),0,1)</f>
        <v>0</v>
      </c>
    </row>
    <row r="5455" spans="1:8" x14ac:dyDescent="0.2">
      <c r="A5455" s="6">
        <f t="shared" si="82"/>
        <v>609562</v>
      </c>
      <c r="B5455" s="6">
        <v>21</v>
      </c>
      <c r="C5455" s="112">
        <v>2</v>
      </c>
      <c r="D5455" s="6">
        <v>7</v>
      </c>
      <c r="E5455" s="112" t="s">
        <v>17122</v>
      </c>
      <c r="H5455" s="6">
        <f>IF('Раздел 2.4.2'!P23=SUM('Раздел 2.4.2'!Q23:R23),0,1)</f>
        <v>0</v>
      </c>
    </row>
    <row r="5456" spans="1:8" x14ac:dyDescent="0.2">
      <c r="A5456" s="6">
        <f t="shared" si="82"/>
        <v>609562</v>
      </c>
      <c r="B5456" s="6">
        <v>21</v>
      </c>
      <c r="C5456" s="112">
        <v>2</v>
      </c>
      <c r="D5456" s="7">
        <v>8</v>
      </c>
      <c r="E5456" s="112" t="s">
        <v>17123</v>
      </c>
      <c r="F5456" s="7"/>
      <c r="G5456" s="7"/>
      <c r="H5456" s="7">
        <f>IF('Раздел 2.4.2'!P24=SUM('Раздел 2.4.2'!Q24:R24),0,1)</f>
        <v>0</v>
      </c>
    </row>
    <row r="5457" spans="1:8" x14ac:dyDescent="0.2">
      <c r="A5457" s="6">
        <f t="shared" si="82"/>
        <v>609562</v>
      </c>
      <c r="B5457" s="6">
        <v>21</v>
      </c>
      <c r="C5457" s="113">
        <v>2</v>
      </c>
      <c r="D5457" s="109">
        <v>9</v>
      </c>
      <c r="E5457" s="113" t="s">
        <v>17829</v>
      </c>
      <c r="F5457" s="109"/>
      <c r="G5457" s="109"/>
      <c r="H5457" s="109">
        <f>IF('Раздел 2.4.2'!P25=SUM('Раздел 2.4.2'!Q25:R25),0,1)</f>
        <v>0</v>
      </c>
    </row>
    <row r="5458" spans="1:8" x14ac:dyDescent="0.2">
      <c r="A5458" s="6">
        <f t="shared" si="82"/>
        <v>609562</v>
      </c>
      <c r="B5458" s="6">
        <v>21</v>
      </c>
      <c r="C5458" s="112">
        <v>3</v>
      </c>
      <c r="D5458" s="6">
        <v>10</v>
      </c>
      <c r="E5458" s="112" t="s">
        <v>17830</v>
      </c>
      <c r="H5458" s="6">
        <f>IF('Раздел 2.4.2'!P21&gt;='Раздел 2.4.2'!P25,0,1)</f>
        <v>0</v>
      </c>
    </row>
    <row r="5459" spans="1:8" x14ac:dyDescent="0.2">
      <c r="A5459" s="6">
        <f t="shared" si="82"/>
        <v>609562</v>
      </c>
      <c r="B5459" s="6">
        <v>21</v>
      </c>
      <c r="C5459" s="112">
        <v>3</v>
      </c>
      <c r="D5459" s="6">
        <v>11</v>
      </c>
      <c r="E5459" s="112" t="s">
        <v>17831</v>
      </c>
      <c r="H5459" s="6">
        <f>IF('Раздел 2.4.2'!Q21&gt;='Раздел 2.4.2'!Q25,0,1)</f>
        <v>0</v>
      </c>
    </row>
    <row r="5460" spans="1:8" x14ac:dyDescent="0.2">
      <c r="A5460" s="6">
        <f t="shared" si="82"/>
        <v>609562</v>
      </c>
      <c r="B5460" s="6">
        <v>21</v>
      </c>
      <c r="C5460" s="112">
        <v>3</v>
      </c>
      <c r="D5460" s="6">
        <v>12</v>
      </c>
      <c r="E5460" s="112" t="s">
        <v>17832</v>
      </c>
      <c r="H5460" s="6">
        <f>IF('Раздел 2.4.2'!R21&gt;='Раздел 2.4.2'!R25,0,1)</f>
        <v>0</v>
      </c>
    </row>
    <row r="5461" spans="1:8" x14ac:dyDescent="0.2">
      <c r="A5461" s="6">
        <f t="shared" si="82"/>
        <v>609562</v>
      </c>
      <c r="B5461" s="109">
        <v>21</v>
      </c>
      <c r="C5461" s="113">
        <v>3</v>
      </c>
      <c r="D5461" s="109">
        <v>13</v>
      </c>
      <c r="E5461" s="113" t="s">
        <v>17833</v>
      </c>
      <c r="F5461" s="109"/>
      <c r="G5461" s="109"/>
      <c r="H5461" s="109">
        <f>IF('Раздел 2.4.2'!S21&gt;='Раздел 2.4.2'!S25,0,1)</f>
        <v>0</v>
      </c>
    </row>
    <row r="5462" spans="1:8" x14ac:dyDescent="0.2">
      <c r="A5462" s="122">
        <f t="shared" si="82"/>
        <v>609562</v>
      </c>
      <c r="B5462" s="122">
        <v>21</v>
      </c>
      <c r="C5462" s="123">
        <v>4</v>
      </c>
      <c r="D5462" s="123">
        <v>14</v>
      </c>
      <c r="E5462" s="123" t="s">
        <v>4963</v>
      </c>
      <c r="F5462" s="123"/>
      <c r="G5462" s="123"/>
      <c r="H5462" s="123">
        <f>IF('Раздел 2.4.2'!S21&gt;='Раздел 2.4.2'!R21,0,1)</f>
        <v>0</v>
      </c>
    </row>
    <row r="5463" spans="1:8" x14ac:dyDescent="0.2">
      <c r="A5463" s="122">
        <f t="shared" si="82"/>
        <v>609562</v>
      </c>
      <c r="B5463" s="122">
        <v>21</v>
      </c>
      <c r="C5463" s="123">
        <v>4</v>
      </c>
      <c r="D5463" s="123">
        <v>15</v>
      </c>
      <c r="E5463" s="123" t="s">
        <v>4964</v>
      </c>
      <c r="F5463" s="123"/>
      <c r="G5463" s="123"/>
      <c r="H5463" s="123">
        <f>IF('Раздел 2.4.2'!S22&gt;='Раздел 2.4.2'!R22,0,1)</f>
        <v>0</v>
      </c>
    </row>
    <row r="5464" spans="1:8" x14ac:dyDescent="0.2">
      <c r="A5464" s="122">
        <f t="shared" si="82"/>
        <v>609562</v>
      </c>
      <c r="B5464" s="122">
        <v>21</v>
      </c>
      <c r="C5464" s="123">
        <v>4</v>
      </c>
      <c r="D5464" s="123">
        <v>16</v>
      </c>
      <c r="E5464" s="123" t="s">
        <v>4965</v>
      </c>
      <c r="F5464" s="123"/>
      <c r="G5464" s="123"/>
      <c r="H5464" s="123">
        <f>IF('Раздел 2.4.2'!S23&gt;='Раздел 2.4.2'!R23,0,1)</f>
        <v>0</v>
      </c>
    </row>
    <row r="5465" spans="1:8" x14ac:dyDescent="0.2">
      <c r="A5465" s="122">
        <f t="shared" si="82"/>
        <v>609562</v>
      </c>
      <c r="B5465" s="124">
        <v>21</v>
      </c>
      <c r="C5465" s="124">
        <v>4</v>
      </c>
      <c r="D5465" s="124">
        <v>17</v>
      </c>
      <c r="E5465" s="124" t="s">
        <v>4966</v>
      </c>
      <c r="F5465" s="124"/>
      <c r="G5465" s="124"/>
      <c r="H5465" s="124">
        <f>IF('Раздел 2.4.2'!S24&gt;='Раздел 2.4.2'!R24,0,1)</f>
        <v>0</v>
      </c>
    </row>
    <row r="5466" spans="1:8" x14ac:dyDescent="0.2">
      <c r="A5466" s="107">
        <f t="shared" si="82"/>
        <v>609562</v>
      </c>
      <c r="B5466" s="107">
        <v>22</v>
      </c>
      <c r="C5466" s="107">
        <v>0</v>
      </c>
      <c r="D5466" s="107">
        <v>0</v>
      </c>
      <c r="E5466" s="107" t="str">
        <f>CONCATENATE("Количество ошибок в разделе 2.4.3: ",H5466)</f>
        <v>Количество ошибок в разделе 2.4.3: 0</v>
      </c>
      <c r="F5466" s="107"/>
      <c r="G5466" s="107"/>
      <c r="H5466" s="107">
        <f>SUM(H5467:H5483)</f>
        <v>0</v>
      </c>
    </row>
    <row r="5467" spans="1:8" x14ac:dyDescent="0.2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17834</v>
      </c>
      <c r="H5467" s="6">
        <f>IF('Раздел 2.4.3'!P21=SUM('Раздел 2.4.3'!P22:P24),0,1)</f>
        <v>0</v>
      </c>
    </row>
    <row r="5468" spans="1:8" x14ac:dyDescent="0.2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17835</v>
      </c>
      <c r="H5468" s="6">
        <f>IF('Раздел 2.4.3'!Q21=SUM('Раздел 2.4.3'!Q22:Q24),0,1)</f>
        <v>0</v>
      </c>
    </row>
    <row r="5469" spans="1:8" x14ac:dyDescent="0.2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17836</v>
      </c>
      <c r="H5469" s="6">
        <f>IF('Раздел 2.4.3'!R21=SUM('Раздел 2.4.3'!R22:R24),0,1)</f>
        <v>0</v>
      </c>
    </row>
    <row r="5470" spans="1:8" x14ac:dyDescent="0.2">
      <c r="A5470" s="6">
        <f t="shared" si="82"/>
        <v>609562</v>
      </c>
      <c r="B5470" s="6">
        <v>22</v>
      </c>
      <c r="C5470" s="109">
        <v>1</v>
      </c>
      <c r="D5470" s="109">
        <v>4</v>
      </c>
      <c r="E5470" s="109" t="s">
        <v>17788</v>
      </c>
      <c r="F5470" s="109"/>
      <c r="G5470" s="109"/>
      <c r="H5470" s="109">
        <f>IF('Раздел 2.4.3'!S21=SUM('Раздел 2.4.3'!S22:S24),0,1)</f>
        <v>0</v>
      </c>
    </row>
    <row r="5471" spans="1:8" x14ac:dyDescent="0.2">
      <c r="A5471" s="6">
        <f t="shared" si="82"/>
        <v>609562</v>
      </c>
      <c r="B5471" s="6">
        <v>22</v>
      </c>
      <c r="C5471" s="112">
        <v>2</v>
      </c>
      <c r="D5471" s="6">
        <v>5</v>
      </c>
      <c r="E5471" s="112" t="s">
        <v>16806</v>
      </c>
      <c r="H5471" s="6">
        <f>IF('Раздел 2.4.3'!P21=SUM('Раздел 2.4.3'!Q21:R21),0,1)</f>
        <v>0</v>
      </c>
    </row>
    <row r="5472" spans="1:8" x14ac:dyDescent="0.2">
      <c r="A5472" s="6">
        <f t="shared" si="82"/>
        <v>609562</v>
      </c>
      <c r="B5472" s="6">
        <v>22</v>
      </c>
      <c r="C5472" s="112">
        <v>2</v>
      </c>
      <c r="D5472" s="6">
        <v>6</v>
      </c>
      <c r="E5472" s="112" t="s">
        <v>16807</v>
      </c>
      <c r="H5472" s="6">
        <f>IF('Раздел 2.4.3'!P22=SUM('Раздел 2.4.3'!Q22:R22),0,1)</f>
        <v>0</v>
      </c>
    </row>
    <row r="5473" spans="1:10" x14ac:dyDescent="0.2">
      <c r="A5473" s="6">
        <f t="shared" si="82"/>
        <v>609562</v>
      </c>
      <c r="B5473" s="6">
        <v>22</v>
      </c>
      <c r="C5473" s="112">
        <v>2</v>
      </c>
      <c r="D5473" s="6">
        <v>7</v>
      </c>
      <c r="E5473" s="112" t="s">
        <v>16808</v>
      </c>
      <c r="H5473" s="6">
        <f>IF('Раздел 2.4.3'!P23=SUM('Раздел 2.4.3'!Q23:R23),0,1)</f>
        <v>0</v>
      </c>
    </row>
    <row r="5474" spans="1:10" x14ac:dyDescent="0.2">
      <c r="A5474" s="6">
        <f t="shared" si="82"/>
        <v>609562</v>
      </c>
      <c r="B5474" s="6">
        <v>22</v>
      </c>
      <c r="C5474" s="112">
        <v>2</v>
      </c>
      <c r="D5474" s="7">
        <v>8</v>
      </c>
      <c r="E5474" s="112" t="s">
        <v>15657</v>
      </c>
      <c r="F5474" s="7"/>
      <c r="G5474" s="7"/>
      <c r="H5474" s="7">
        <f>IF('Раздел 2.4.3'!P24=SUM('Раздел 2.4.3'!Q24:R24),0,1)</f>
        <v>0</v>
      </c>
    </row>
    <row r="5475" spans="1:10" x14ac:dyDescent="0.2">
      <c r="A5475" s="6">
        <f t="shared" si="82"/>
        <v>609562</v>
      </c>
      <c r="B5475" s="6">
        <v>22</v>
      </c>
      <c r="C5475" s="113">
        <v>2</v>
      </c>
      <c r="D5475" s="109">
        <v>9</v>
      </c>
      <c r="E5475" s="113" t="s">
        <v>16810</v>
      </c>
      <c r="F5475" s="109"/>
      <c r="G5475" s="109"/>
      <c r="H5475" s="109">
        <f>IF('Раздел 2.4.3'!P25=SUM('Раздел 2.4.3'!Q25:R25),0,1)</f>
        <v>0</v>
      </c>
    </row>
    <row r="5476" spans="1:10" x14ac:dyDescent="0.2">
      <c r="A5476" s="6">
        <f t="shared" si="82"/>
        <v>609562</v>
      </c>
      <c r="B5476" s="6">
        <v>22</v>
      </c>
      <c r="C5476" s="112">
        <v>3</v>
      </c>
      <c r="D5476" s="6">
        <v>10</v>
      </c>
      <c r="E5476" s="112" t="s">
        <v>16811</v>
      </c>
      <c r="H5476" s="6">
        <f>IF('Раздел 2.4.3'!P21&gt;='Раздел 2.4.3'!P25,0,1)</f>
        <v>0</v>
      </c>
    </row>
    <row r="5477" spans="1:10" x14ac:dyDescent="0.2">
      <c r="A5477" s="6">
        <f t="shared" si="82"/>
        <v>609562</v>
      </c>
      <c r="B5477" s="6">
        <v>22</v>
      </c>
      <c r="C5477" s="112">
        <v>3</v>
      </c>
      <c r="D5477" s="6">
        <v>11</v>
      </c>
      <c r="E5477" s="112" t="s">
        <v>16812</v>
      </c>
      <c r="H5477" s="6">
        <f>IF('Раздел 2.4.3'!Q21&gt;='Раздел 2.4.3'!Q25,0,1)</f>
        <v>0</v>
      </c>
    </row>
    <row r="5478" spans="1:10" x14ac:dyDescent="0.2">
      <c r="A5478" s="6">
        <f t="shared" si="82"/>
        <v>609562</v>
      </c>
      <c r="B5478" s="6">
        <v>22</v>
      </c>
      <c r="C5478" s="112">
        <v>3</v>
      </c>
      <c r="D5478" s="6">
        <v>12</v>
      </c>
      <c r="E5478" s="112" t="s">
        <v>16813</v>
      </c>
      <c r="H5478" s="6">
        <f>IF('Раздел 2.4.3'!R21&gt;='Раздел 2.4.3'!R25,0,1)</f>
        <v>0</v>
      </c>
    </row>
    <row r="5479" spans="1:10" x14ac:dyDescent="0.2">
      <c r="A5479" s="6">
        <f t="shared" si="82"/>
        <v>609562</v>
      </c>
      <c r="B5479" s="109">
        <v>22</v>
      </c>
      <c r="C5479" s="113">
        <v>3</v>
      </c>
      <c r="D5479" s="109">
        <v>13</v>
      </c>
      <c r="E5479" s="113" t="s">
        <v>17791</v>
      </c>
      <c r="F5479" s="109"/>
      <c r="G5479" s="109"/>
      <c r="H5479" s="109">
        <f>IF('Раздел 2.4.3'!S21&gt;='Раздел 2.4.3'!S25,0,1)</f>
        <v>0</v>
      </c>
    </row>
    <row r="5480" spans="1:10" x14ac:dyDescent="0.2">
      <c r="A5480" s="122">
        <f t="shared" si="82"/>
        <v>609562</v>
      </c>
      <c r="B5480" s="122">
        <v>23</v>
      </c>
      <c r="C5480" s="123">
        <v>4</v>
      </c>
      <c r="D5480" s="123">
        <v>14</v>
      </c>
      <c r="E5480" s="123" t="s">
        <v>4967</v>
      </c>
      <c r="F5480" s="123"/>
      <c r="G5480" s="123"/>
      <c r="H5480" s="123">
        <f>IF('Раздел 2.4.3'!S21&gt;='Раздел 2.4.3'!R21,0,1)</f>
        <v>0</v>
      </c>
    </row>
    <row r="5481" spans="1:10" x14ac:dyDescent="0.2">
      <c r="A5481" s="122">
        <f t="shared" si="82"/>
        <v>609562</v>
      </c>
      <c r="B5481" s="122">
        <v>23</v>
      </c>
      <c r="C5481" s="123">
        <v>4</v>
      </c>
      <c r="D5481" s="123">
        <v>15</v>
      </c>
      <c r="E5481" s="123" t="s">
        <v>4968</v>
      </c>
      <c r="F5481" s="123"/>
      <c r="G5481" s="123"/>
      <c r="H5481" s="123">
        <f>IF('Раздел 2.4.3'!S22&gt;='Раздел 2.4.3'!R22,0,1)</f>
        <v>0</v>
      </c>
    </row>
    <row r="5482" spans="1:10" x14ac:dyDescent="0.2">
      <c r="A5482" s="122">
        <f t="shared" si="82"/>
        <v>609562</v>
      </c>
      <c r="B5482" s="122">
        <v>23</v>
      </c>
      <c r="C5482" s="123">
        <v>4</v>
      </c>
      <c r="D5482" s="123">
        <v>16</v>
      </c>
      <c r="E5482" s="123" t="s">
        <v>4969</v>
      </c>
      <c r="F5482" s="123"/>
      <c r="G5482" s="123"/>
      <c r="H5482" s="123">
        <f>IF('Раздел 2.4.3'!S23&gt;='Раздел 2.4.3'!R23,0,1)</f>
        <v>0</v>
      </c>
    </row>
    <row r="5483" spans="1:10" x14ac:dyDescent="0.2">
      <c r="A5483" s="122">
        <f t="shared" si="82"/>
        <v>609562</v>
      </c>
      <c r="B5483" s="124">
        <v>23</v>
      </c>
      <c r="C5483" s="124">
        <v>4</v>
      </c>
      <c r="D5483" s="124">
        <v>17</v>
      </c>
      <c r="E5483" s="124" t="s">
        <v>4970</v>
      </c>
      <c r="F5483" s="124"/>
      <c r="G5483" s="124"/>
      <c r="H5483" s="124">
        <f>IF('Раздел 2.4.3'!S24&gt;='Раздел 2.4.3'!R24,0,1)</f>
        <v>0</v>
      </c>
    </row>
    <row r="5484" spans="1:10" x14ac:dyDescent="0.2">
      <c r="A5484" s="107">
        <f t="shared" si="82"/>
        <v>609562</v>
      </c>
      <c r="B5484" s="107">
        <v>23</v>
      </c>
      <c r="C5484" s="107">
        <v>0</v>
      </c>
      <c r="D5484" s="107">
        <v>0</v>
      </c>
      <c r="E5484" s="107" t="str">
        <f>CONCATENATE("Количество ошибок в разделе 2.5.1.1: ",H5484)</f>
        <v>Количество ошибок в разделе 2.5.1.1: 0</v>
      </c>
      <c r="F5484" s="107"/>
      <c r="G5484" s="107"/>
      <c r="H5484" s="107">
        <f>SUM(H5485:H5520)</f>
        <v>0</v>
      </c>
    </row>
    <row r="5485" spans="1:10" x14ac:dyDescent="0.2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6438</v>
      </c>
      <c r="H5485" s="6">
        <f>IF('Раздел 2.5.1.1'!P21=SUM('Раздел 2.5.1.1'!P22:P24),0,1)</f>
        <v>0</v>
      </c>
    </row>
    <row r="5486" spans="1:10" x14ac:dyDescent="0.2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6439</v>
      </c>
      <c r="H5486" s="6">
        <f>IF('Раздел 2.5.1.1'!Q21=SUM('Раздел 2.5.1.1'!Q22:Q24),0,1)</f>
        <v>0</v>
      </c>
    </row>
    <row r="5487" spans="1:10" x14ac:dyDescent="0.2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7271</v>
      </c>
      <c r="H5487" s="6">
        <f>IF('Раздел 2.5.1.1'!R21=SUM('Раздел 2.5.1.1'!R22:R24),0,1)</f>
        <v>0</v>
      </c>
    </row>
    <row r="5488" spans="1:10" x14ac:dyDescent="0.2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7272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 x14ac:dyDescent="0.2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6457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 x14ac:dyDescent="0.2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6458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 x14ac:dyDescent="0.2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7721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 x14ac:dyDescent="0.2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7722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 x14ac:dyDescent="0.2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7723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 x14ac:dyDescent="0.2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6097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 x14ac:dyDescent="0.2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6098</v>
      </c>
      <c r="F5495" s="7"/>
      <c r="G5495" s="7"/>
      <c r="H5495" s="6">
        <f>IF('Раздел 2.5.1.1'!Z21=SUM('Раздел 2.5.1.1'!Z22:Z24),0,1)</f>
        <v>0</v>
      </c>
    </row>
    <row r="5496" spans="1:10" x14ac:dyDescent="0.2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6099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 x14ac:dyDescent="0.2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6100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 x14ac:dyDescent="0.2">
      <c r="A5498" s="6">
        <f t="shared" si="82"/>
        <v>609562</v>
      </c>
      <c r="B5498" s="7">
        <v>23</v>
      </c>
      <c r="C5498" s="109">
        <v>1</v>
      </c>
      <c r="D5498" s="109">
        <v>14</v>
      </c>
      <c r="E5498" s="109" t="s">
        <v>6101</v>
      </c>
      <c r="F5498" s="109"/>
      <c r="G5498" s="109"/>
      <c r="H5498" s="109">
        <f>IF('Раздел 2.5.1.1'!AC21=SUM('Раздел 2.5.1.1'!AC22:AC24),0,1)</f>
        <v>0</v>
      </c>
      <c r="I5498" s="7"/>
      <c r="J5498" s="7"/>
    </row>
    <row r="5499" spans="1:10" x14ac:dyDescent="0.2">
      <c r="A5499" s="6">
        <f t="shared" si="82"/>
        <v>609562</v>
      </c>
      <c r="B5499" s="7">
        <v>23</v>
      </c>
      <c r="C5499" s="112">
        <v>2</v>
      </c>
      <c r="D5499" s="7">
        <v>15</v>
      </c>
      <c r="E5499" s="6" t="s">
        <v>6102</v>
      </c>
      <c r="H5499" s="6">
        <f>IF('Раздел 2.5.1.1'!P25=SUM('Раздел 2.5.1.1'!P26:P28),0,1)</f>
        <v>0</v>
      </c>
    </row>
    <row r="5500" spans="1:10" x14ac:dyDescent="0.2">
      <c r="A5500" s="6">
        <f t="shared" si="82"/>
        <v>609562</v>
      </c>
      <c r="B5500" s="7">
        <v>23</v>
      </c>
      <c r="C5500" s="112">
        <v>2</v>
      </c>
      <c r="D5500" s="7">
        <v>16</v>
      </c>
      <c r="E5500" s="6" t="s">
        <v>6103</v>
      </c>
      <c r="H5500" s="6">
        <f>IF('Раздел 2.5.1.1'!Q25=SUM('Раздел 2.5.1.1'!Q26:Q28),0,1)</f>
        <v>0</v>
      </c>
    </row>
    <row r="5501" spans="1:10" x14ac:dyDescent="0.2">
      <c r="A5501" s="6">
        <f t="shared" si="82"/>
        <v>609562</v>
      </c>
      <c r="B5501" s="7">
        <v>23</v>
      </c>
      <c r="C5501" s="112">
        <v>2</v>
      </c>
      <c r="D5501" s="7">
        <v>17</v>
      </c>
      <c r="E5501" s="6" t="s">
        <v>6104</v>
      </c>
      <c r="H5501" s="6">
        <f>IF('Раздел 2.5.1.1'!R25=SUM('Раздел 2.5.1.1'!R26:R28),0,1)</f>
        <v>0</v>
      </c>
    </row>
    <row r="5502" spans="1:10" x14ac:dyDescent="0.2">
      <c r="A5502" s="6">
        <f t="shared" si="82"/>
        <v>609562</v>
      </c>
      <c r="B5502" s="7">
        <v>23</v>
      </c>
      <c r="C5502" s="112">
        <v>2</v>
      </c>
      <c r="D5502" s="7">
        <v>18</v>
      </c>
      <c r="E5502" s="7" t="s">
        <v>6910</v>
      </c>
      <c r="H5502" s="6">
        <f>IF('Раздел 2.5.1.1'!S25=SUM('Раздел 2.5.1.1'!S26:S28),0,1)</f>
        <v>0</v>
      </c>
    </row>
    <row r="5503" spans="1:10" x14ac:dyDescent="0.2">
      <c r="A5503" s="6">
        <f t="shared" si="82"/>
        <v>609562</v>
      </c>
      <c r="B5503" s="7">
        <v>23</v>
      </c>
      <c r="C5503" s="112">
        <v>2</v>
      </c>
      <c r="D5503" s="7">
        <v>19</v>
      </c>
      <c r="E5503" s="7" t="s">
        <v>6911</v>
      </c>
      <c r="H5503" s="6">
        <f>IF('Раздел 2.5.1.1'!T25=SUM('Раздел 2.5.1.1'!T26:T28),0,1)</f>
        <v>0</v>
      </c>
    </row>
    <row r="5504" spans="1:10" x14ac:dyDescent="0.2">
      <c r="A5504" s="6">
        <f t="shared" si="82"/>
        <v>609562</v>
      </c>
      <c r="B5504" s="7">
        <v>23</v>
      </c>
      <c r="C5504" s="112">
        <v>2</v>
      </c>
      <c r="D5504" s="7">
        <v>20</v>
      </c>
      <c r="E5504" s="7" t="s">
        <v>6912</v>
      </c>
      <c r="H5504" s="6">
        <f>IF('Раздел 2.5.1.1'!U25=SUM('Раздел 2.5.1.1'!U26:U28),0,1)</f>
        <v>0</v>
      </c>
    </row>
    <row r="5505" spans="1:8" x14ac:dyDescent="0.2">
      <c r="A5505" s="6">
        <f t="shared" si="82"/>
        <v>609562</v>
      </c>
      <c r="B5505" s="7">
        <v>23</v>
      </c>
      <c r="C5505" s="112">
        <v>2</v>
      </c>
      <c r="D5505" s="7">
        <v>21</v>
      </c>
      <c r="E5505" s="7" t="s">
        <v>6913</v>
      </c>
      <c r="H5505" s="6">
        <f>IF('Раздел 2.5.1.1'!V25=SUM('Раздел 2.5.1.1'!V26:V28),0,1)</f>
        <v>0</v>
      </c>
    </row>
    <row r="5506" spans="1:8" x14ac:dyDescent="0.2">
      <c r="A5506" s="6">
        <f t="shared" ref="A5506:A5569" si="83">P_3</f>
        <v>609562</v>
      </c>
      <c r="B5506" s="7">
        <v>23</v>
      </c>
      <c r="C5506" s="112">
        <v>2</v>
      </c>
      <c r="D5506" s="7">
        <v>22</v>
      </c>
      <c r="E5506" s="7" t="s">
        <v>6914</v>
      </c>
      <c r="H5506" s="6">
        <f>IF('Раздел 2.5.1.1'!W25=SUM('Раздел 2.5.1.1'!W26:W28),0,1)</f>
        <v>0</v>
      </c>
    </row>
    <row r="5507" spans="1:8" x14ac:dyDescent="0.2">
      <c r="A5507" s="6">
        <f t="shared" si="83"/>
        <v>609562</v>
      </c>
      <c r="B5507" s="7">
        <v>23</v>
      </c>
      <c r="C5507" s="112">
        <v>2</v>
      </c>
      <c r="D5507" s="7">
        <v>23</v>
      </c>
      <c r="E5507" s="7" t="s">
        <v>6915</v>
      </c>
      <c r="H5507" s="6">
        <f>IF('Раздел 2.5.1.1'!X25=SUM('Раздел 2.5.1.1'!X26:X28),0,1)</f>
        <v>0</v>
      </c>
    </row>
    <row r="5508" spans="1:8" x14ac:dyDescent="0.2">
      <c r="A5508" s="6">
        <f t="shared" si="83"/>
        <v>609562</v>
      </c>
      <c r="B5508" s="7">
        <v>23</v>
      </c>
      <c r="C5508" s="112">
        <v>2</v>
      </c>
      <c r="D5508" s="7">
        <v>24</v>
      </c>
      <c r="E5508" s="7" t="s">
        <v>6916</v>
      </c>
      <c r="H5508" s="6">
        <f>IF('Раздел 2.5.1.1'!Y25=SUM('Раздел 2.5.1.1'!Y26:Y28),0,1)</f>
        <v>0</v>
      </c>
    </row>
    <row r="5509" spans="1:8" x14ac:dyDescent="0.2">
      <c r="A5509" s="6">
        <f t="shared" si="83"/>
        <v>609562</v>
      </c>
      <c r="B5509" s="7">
        <v>23</v>
      </c>
      <c r="C5509" s="112">
        <v>2</v>
      </c>
      <c r="D5509" s="7">
        <v>25</v>
      </c>
      <c r="E5509" s="7" t="s">
        <v>6917</v>
      </c>
      <c r="H5509" s="6">
        <f>IF('Раздел 2.5.1.1'!Z25=SUM('Раздел 2.5.1.1'!Z26:Z28),0,1)</f>
        <v>0</v>
      </c>
    </row>
    <row r="5510" spans="1:8" x14ac:dyDescent="0.2">
      <c r="A5510" s="6">
        <f t="shared" si="83"/>
        <v>609562</v>
      </c>
      <c r="B5510" s="7">
        <v>23</v>
      </c>
      <c r="C5510" s="112">
        <v>2</v>
      </c>
      <c r="D5510" s="7">
        <v>26</v>
      </c>
      <c r="E5510" s="7" t="s">
        <v>8497</v>
      </c>
      <c r="H5510" s="6">
        <f>IF('Раздел 2.5.1.1'!AA25=SUM('Раздел 2.5.1.1'!AA26:AA28),0,1)</f>
        <v>0</v>
      </c>
    </row>
    <row r="5511" spans="1:8" x14ac:dyDescent="0.2">
      <c r="A5511" s="6">
        <f t="shared" si="83"/>
        <v>609562</v>
      </c>
      <c r="B5511" s="7">
        <v>23</v>
      </c>
      <c r="C5511" s="112">
        <v>2</v>
      </c>
      <c r="D5511" s="7">
        <v>27</v>
      </c>
      <c r="E5511" s="7" t="s">
        <v>8498</v>
      </c>
      <c r="H5511" s="6">
        <f>IF('Раздел 2.5.1.1'!AB25=SUM('Раздел 2.5.1.1'!AB26:AB28),0,1)</f>
        <v>0</v>
      </c>
    </row>
    <row r="5512" spans="1:8" x14ac:dyDescent="0.2">
      <c r="A5512" s="6">
        <f t="shared" si="83"/>
        <v>609562</v>
      </c>
      <c r="B5512" s="7">
        <v>23</v>
      </c>
      <c r="C5512" s="113">
        <v>2</v>
      </c>
      <c r="D5512" s="109">
        <v>28</v>
      </c>
      <c r="E5512" s="109" t="s">
        <v>8499</v>
      </c>
      <c r="F5512" s="109"/>
      <c r="G5512" s="109"/>
      <c r="H5512" s="109">
        <f>IF('Раздел 2.5.1.1'!AC25=SUM('Раздел 2.5.1.1'!AC26:AC28),0,1)</f>
        <v>0</v>
      </c>
    </row>
    <row r="5513" spans="1:8" x14ac:dyDescent="0.2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8500</v>
      </c>
      <c r="H5513" s="6">
        <f>IF('Раздел 2.5.1.1'!P21=SUM('Раздел 2.5.1.1'!Q21:AC21),0,1)</f>
        <v>0</v>
      </c>
    </row>
    <row r="5514" spans="1:8" x14ac:dyDescent="0.2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8501</v>
      </c>
      <c r="H5514" s="6">
        <f>IF('Раздел 2.5.1.1'!P22=SUM('Раздел 2.5.1.1'!Q22:AC22),0,1)</f>
        <v>0</v>
      </c>
    </row>
    <row r="5515" spans="1:8" x14ac:dyDescent="0.2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8502</v>
      </c>
      <c r="H5515" s="6">
        <f>IF('Раздел 2.5.1.1'!P23=SUM('Раздел 2.5.1.1'!Q23:AC23),0,1)</f>
        <v>0</v>
      </c>
    </row>
    <row r="5516" spans="1:8" x14ac:dyDescent="0.2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8503</v>
      </c>
      <c r="H5516" s="6">
        <f>IF('Раздел 2.5.1.1'!P24=SUM('Раздел 2.5.1.1'!Q24:AC24),0,1)</f>
        <v>0</v>
      </c>
    </row>
    <row r="5517" spans="1:8" x14ac:dyDescent="0.2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8504</v>
      </c>
      <c r="H5517" s="6">
        <f>IF('Раздел 2.5.1.1'!P25=SUM('Раздел 2.5.1.1'!Q25:AC25),0,1)</f>
        <v>0</v>
      </c>
    </row>
    <row r="5518" spans="1:8" x14ac:dyDescent="0.2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8505</v>
      </c>
      <c r="H5518" s="6">
        <f>IF('Раздел 2.5.1.1'!P26=SUM('Раздел 2.5.1.1'!Q26:AC26),0,1)</f>
        <v>0</v>
      </c>
    </row>
    <row r="5519" spans="1:8" x14ac:dyDescent="0.2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8506</v>
      </c>
      <c r="H5519" s="6">
        <f>IF('Раздел 2.5.1.1'!P27=SUM('Раздел 2.5.1.1'!Q27:AC27),0,1)</f>
        <v>0</v>
      </c>
    </row>
    <row r="5520" spans="1:8" x14ac:dyDescent="0.2">
      <c r="A5520" s="6">
        <f t="shared" si="83"/>
        <v>609562</v>
      </c>
      <c r="B5520" s="109">
        <v>23</v>
      </c>
      <c r="C5520" s="109">
        <v>3</v>
      </c>
      <c r="D5520" s="109">
        <v>36</v>
      </c>
      <c r="E5520" s="109" t="s">
        <v>8507</v>
      </c>
      <c r="F5520" s="109"/>
      <c r="G5520" s="109"/>
      <c r="H5520" s="109">
        <f>IF('Раздел 2.5.1.1'!P28=SUM('Раздел 2.5.1.1'!Q28:AC28),0,1)</f>
        <v>0</v>
      </c>
    </row>
    <row r="5521" spans="1:8" x14ac:dyDescent="0.2">
      <c r="A5521" s="107">
        <f t="shared" si="83"/>
        <v>609562</v>
      </c>
      <c r="B5521" s="107">
        <v>24</v>
      </c>
      <c r="C5521" s="107">
        <v>0</v>
      </c>
      <c r="D5521" s="107">
        <v>0</v>
      </c>
      <c r="E5521" s="107" t="str">
        <f>CONCATENATE("Количество ошибок в разделе 2.5.1.2: ",H5521)</f>
        <v>Количество ошибок в разделе 2.5.1.2: 0</v>
      </c>
      <c r="F5521" s="107"/>
      <c r="G5521" s="107"/>
      <c r="H5521" s="107">
        <f>SUM(H5522:H5557)</f>
        <v>0</v>
      </c>
    </row>
    <row r="5522" spans="1:8" x14ac:dyDescent="0.2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17792</v>
      </c>
      <c r="H5522" s="6">
        <f>IF('Раздел 2.5.1.2'!P21=SUM('Раздел 2.5.1.2'!P22:P24),0,1)</f>
        <v>0</v>
      </c>
    </row>
    <row r="5523" spans="1:8" x14ac:dyDescent="0.2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17793</v>
      </c>
      <c r="H5523" s="6">
        <f>IF('Раздел 2.5.1.2'!Q21=SUM('Раздел 2.5.1.2'!Q22:Q24),0,1)</f>
        <v>0</v>
      </c>
    </row>
    <row r="5524" spans="1:8" x14ac:dyDescent="0.2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17794</v>
      </c>
      <c r="H5524" s="6">
        <f>IF('Раздел 2.5.1.2'!R21=SUM('Раздел 2.5.1.2'!R22:R24),0,1)</f>
        <v>0</v>
      </c>
    </row>
    <row r="5525" spans="1:8" x14ac:dyDescent="0.2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18617</v>
      </c>
      <c r="F5525" s="7"/>
      <c r="G5525" s="7"/>
      <c r="H5525" s="6">
        <f>IF('Раздел 2.5.1.2'!S21=SUM('Раздел 2.5.1.2'!S22:S24),0,1)</f>
        <v>0</v>
      </c>
    </row>
    <row r="5526" spans="1:8" x14ac:dyDescent="0.2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17607</v>
      </c>
      <c r="F5526" s="7"/>
      <c r="G5526" s="7"/>
      <c r="H5526" s="6">
        <f>IF('Раздел 2.5.1.2'!T21=SUM('Раздел 2.5.1.2'!T22:T24),0,1)</f>
        <v>0</v>
      </c>
    </row>
    <row r="5527" spans="1:8" x14ac:dyDescent="0.2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17608</v>
      </c>
      <c r="F5527" s="7"/>
      <c r="G5527" s="7"/>
      <c r="H5527" s="6">
        <f>IF('Раздел 2.5.1.2'!U21=SUM('Раздел 2.5.1.2'!U22:U24),0,1)</f>
        <v>0</v>
      </c>
    </row>
    <row r="5528" spans="1:8" x14ac:dyDescent="0.2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17609</v>
      </c>
      <c r="F5528" s="7"/>
      <c r="G5528" s="7"/>
      <c r="H5528" s="6">
        <f>IF('Раздел 2.5.1.2'!V21=SUM('Раздел 2.5.1.2'!V22:V24),0,1)</f>
        <v>0</v>
      </c>
    </row>
    <row r="5529" spans="1:8" x14ac:dyDescent="0.2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17610</v>
      </c>
      <c r="F5529" s="7"/>
      <c r="G5529" s="7"/>
      <c r="H5529" s="6">
        <f>IF('Раздел 2.5.1.2'!W21=SUM('Раздел 2.5.1.2'!W22:W24),0,1)</f>
        <v>0</v>
      </c>
    </row>
    <row r="5530" spans="1:8" x14ac:dyDescent="0.2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17611</v>
      </c>
      <c r="F5530" s="7"/>
      <c r="G5530" s="7"/>
      <c r="H5530" s="6">
        <f>IF('Раздел 2.5.1.2'!X21=SUM('Раздел 2.5.1.2'!X22:X24),0,1)</f>
        <v>0</v>
      </c>
    </row>
    <row r="5531" spans="1:8" x14ac:dyDescent="0.2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18435</v>
      </c>
      <c r="F5531" s="7"/>
      <c r="G5531" s="7"/>
      <c r="H5531" s="6">
        <f>IF('Раздел 2.5.1.2'!Y21=SUM('Раздел 2.5.1.2'!Y22:Y24),0,1)</f>
        <v>0</v>
      </c>
    </row>
    <row r="5532" spans="1:8" x14ac:dyDescent="0.2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18436</v>
      </c>
      <c r="F5532" s="7"/>
      <c r="G5532" s="7"/>
      <c r="H5532" s="6">
        <f>IF('Раздел 2.5.1.2'!Z21=SUM('Раздел 2.5.1.2'!Z22:Z24),0,1)</f>
        <v>0</v>
      </c>
    </row>
    <row r="5533" spans="1:8" x14ac:dyDescent="0.2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18437</v>
      </c>
      <c r="F5533" s="7"/>
      <c r="G5533" s="7"/>
      <c r="H5533" s="6">
        <f>IF('Раздел 2.5.1.2'!AA21=SUM('Раздел 2.5.1.2'!AA22:AA24),0,1)</f>
        <v>0</v>
      </c>
    </row>
    <row r="5534" spans="1:8" x14ac:dyDescent="0.2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18438</v>
      </c>
      <c r="F5534" s="7"/>
      <c r="G5534" s="7"/>
      <c r="H5534" s="6">
        <f>IF('Раздел 2.5.1.2'!AB21=SUM('Раздел 2.5.1.2'!AB22:AB24),0,1)</f>
        <v>0</v>
      </c>
    </row>
    <row r="5535" spans="1:8" x14ac:dyDescent="0.2">
      <c r="A5535" s="6">
        <f t="shared" si="83"/>
        <v>609562</v>
      </c>
      <c r="B5535" s="7">
        <v>24</v>
      </c>
      <c r="C5535" s="109">
        <v>1</v>
      </c>
      <c r="D5535" s="109">
        <v>14</v>
      </c>
      <c r="E5535" s="109" t="s">
        <v>18439</v>
      </c>
      <c r="F5535" s="109"/>
      <c r="G5535" s="109"/>
      <c r="H5535" s="109">
        <f>IF('Раздел 2.5.1.2'!AC21=SUM('Раздел 2.5.1.2'!AC22:AC24),0,1)</f>
        <v>0</v>
      </c>
    </row>
    <row r="5536" spans="1:8" x14ac:dyDescent="0.2">
      <c r="A5536" s="6">
        <f t="shared" si="83"/>
        <v>609562</v>
      </c>
      <c r="B5536" s="7">
        <v>24</v>
      </c>
      <c r="C5536" s="112">
        <v>2</v>
      </c>
      <c r="D5536" s="7">
        <v>15</v>
      </c>
      <c r="E5536" s="6" t="s">
        <v>18440</v>
      </c>
      <c r="H5536" s="6">
        <f>IF('Раздел 2.5.1.2'!P25=SUM('Раздел 2.5.1.2'!P26:P28),0,1)</f>
        <v>0</v>
      </c>
    </row>
    <row r="5537" spans="1:8" x14ac:dyDescent="0.2">
      <c r="A5537" s="6">
        <f t="shared" si="83"/>
        <v>609562</v>
      </c>
      <c r="B5537" s="7">
        <v>24</v>
      </c>
      <c r="C5537" s="112">
        <v>2</v>
      </c>
      <c r="D5537" s="7">
        <v>16</v>
      </c>
      <c r="E5537" s="6" t="s">
        <v>18441</v>
      </c>
      <c r="H5537" s="6">
        <f>IF('Раздел 2.5.1.2'!Q25=SUM('Раздел 2.5.1.2'!Q26:Q28),0,1)</f>
        <v>0</v>
      </c>
    </row>
    <row r="5538" spans="1:8" x14ac:dyDescent="0.2">
      <c r="A5538" s="6">
        <f t="shared" si="83"/>
        <v>609562</v>
      </c>
      <c r="B5538" s="7">
        <v>24</v>
      </c>
      <c r="C5538" s="112">
        <v>2</v>
      </c>
      <c r="D5538" s="7">
        <v>17</v>
      </c>
      <c r="E5538" s="6" t="s">
        <v>18442</v>
      </c>
      <c r="H5538" s="6">
        <f>IF('Раздел 2.5.1.2'!R25=SUM('Раздел 2.5.1.2'!R26:R28),0,1)</f>
        <v>0</v>
      </c>
    </row>
    <row r="5539" spans="1:8" x14ac:dyDescent="0.2">
      <c r="A5539" s="6">
        <f t="shared" si="83"/>
        <v>609562</v>
      </c>
      <c r="B5539" s="7">
        <v>24</v>
      </c>
      <c r="C5539" s="112">
        <v>2</v>
      </c>
      <c r="D5539" s="7">
        <v>18</v>
      </c>
      <c r="E5539" s="7" t="s">
        <v>18381</v>
      </c>
      <c r="H5539" s="6">
        <f>IF('Раздел 2.5.1.2'!S25=SUM('Раздел 2.5.1.2'!S26:S28),0,1)</f>
        <v>0</v>
      </c>
    </row>
    <row r="5540" spans="1:8" x14ac:dyDescent="0.2">
      <c r="A5540" s="6">
        <f t="shared" si="83"/>
        <v>609562</v>
      </c>
      <c r="B5540" s="7">
        <v>24</v>
      </c>
      <c r="C5540" s="112">
        <v>2</v>
      </c>
      <c r="D5540" s="7">
        <v>19</v>
      </c>
      <c r="E5540" s="7" t="s">
        <v>18382</v>
      </c>
      <c r="H5540" s="6">
        <f>IF('Раздел 2.5.1.2'!T25=SUM('Раздел 2.5.1.2'!T26:T28),0,1)</f>
        <v>0</v>
      </c>
    </row>
    <row r="5541" spans="1:8" x14ac:dyDescent="0.2">
      <c r="A5541" s="6">
        <f t="shared" si="83"/>
        <v>609562</v>
      </c>
      <c r="B5541" s="7">
        <v>24</v>
      </c>
      <c r="C5541" s="112">
        <v>2</v>
      </c>
      <c r="D5541" s="7">
        <v>20</v>
      </c>
      <c r="E5541" s="7" t="s">
        <v>18383</v>
      </c>
      <c r="H5541" s="6">
        <f>IF('Раздел 2.5.1.2'!U25=SUM('Раздел 2.5.1.2'!U26:U28),0,1)</f>
        <v>0</v>
      </c>
    </row>
    <row r="5542" spans="1:8" x14ac:dyDescent="0.2">
      <c r="A5542" s="6">
        <f t="shared" si="83"/>
        <v>609562</v>
      </c>
      <c r="B5542" s="7">
        <v>24</v>
      </c>
      <c r="C5542" s="112">
        <v>2</v>
      </c>
      <c r="D5542" s="7">
        <v>21</v>
      </c>
      <c r="E5542" s="7" t="s">
        <v>18384</v>
      </c>
      <c r="H5542" s="6">
        <f>IF('Раздел 2.5.1.2'!V25=SUM('Раздел 2.5.1.2'!V26:V28),0,1)</f>
        <v>0</v>
      </c>
    </row>
    <row r="5543" spans="1:8" x14ac:dyDescent="0.2">
      <c r="A5543" s="6">
        <f t="shared" si="83"/>
        <v>609562</v>
      </c>
      <c r="B5543" s="7">
        <v>24</v>
      </c>
      <c r="C5543" s="112">
        <v>2</v>
      </c>
      <c r="D5543" s="7">
        <v>22</v>
      </c>
      <c r="E5543" s="7" t="s">
        <v>18385</v>
      </c>
      <c r="H5543" s="6">
        <f>IF('Раздел 2.5.1.2'!W25=SUM('Раздел 2.5.1.2'!W26:W28),0,1)</f>
        <v>0</v>
      </c>
    </row>
    <row r="5544" spans="1:8" x14ac:dyDescent="0.2">
      <c r="A5544" s="6">
        <f t="shared" si="83"/>
        <v>609562</v>
      </c>
      <c r="B5544" s="7">
        <v>24</v>
      </c>
      <c r="C5544" s="112">
        <v>2</v>
      </c>
      <c r="D5544" s="7">
        <v>23</v>
      </c>
      <c r="E5544" s="7" t="s">
        <v>18386</v>
      </c>
      <c r="H5544" s="6">
        <f>IF('Раздел 2.5.1.2'!X25=SUM('Раздел 2.5.1.2'!X26:X28),0,1)</f>
        <v>0</v>
      </c>
    </row>
    <row r="5545" spans="1:8" x14ac:dyDescent="0.2">
      <c r="A5545" s="6">
        <f t="shared" si="83"/>
        <v>609562</v>
      </c>
      <c r="B5545" s="7">
        <v>24</v>
      </c>
      <c r="C5545" s="112">
        <v>2</v>
      </c>
      <c r="D5545" s="7">
        <v>24</v>
      </c>
      <c r="E5545" s="7" t="s">
        <v>18387</v>
      </c>
      <c r="H5545" s="6">
        <f>IF('Раздел 2.5.1.2'!Y25=SUM('Раздел 2.5.1.2'!Y26:Y28),0,1)</f>
        <v>0</v>
      </c>
    </row>
    <row r="5546" spans="1:8" x14ac:dyDescent="0.2">
      <c r="A5546" s="6">
        <f t="shared" si="83"/>
        <v>609562</v>
      </c>
      <c r="B5546" s="7">
        <v>24</v>
      </c>
      <c r="C5546" s="112">
        <v>2</v>
      </c>
      <c r="D5546" s="7">
        <v>25</v>
      </c>
      <c r="E5546" s="7" t="s">
        <v>17531</v>
      </c>
      <c r="H5546" s="6">
        <f>IF('Раздел 2.5.1.2'!Z25=SUM('Раздел 2.5.1.2'!Z26:Z28),0,1)</f>
        <v>0</v>
      </c>
    </row>
    <row r="5547" spans="1:8" x14ac:dyDescent="0.2">
      <c r="A5547" s="6">
        <f t="shared" si="83"/>
        <v>609562</v>
      </c>
      <c r="B5547" s="7">
        <v>24</v>
      </c>
      <c r="C5547" s="112">
        <v>2</v>
      </c>
      <c r="D5547" s="7">
        <v>26</v>
      </c>
      <c r="E5547" s="7" t="s">
        <v>19913</v>
      </c>
      <c r="H5547" s="6">
        <f>IF('Раздел 2.5.1.2'!AA25=SUM('Раздел 2.5.1.2'!AA26:AA28),0,1)</f>
        <v>0</v>
      </c>
    </row>
    <row r="5548" spans="1:8" x14ac:dyDescent="0.2">
      <c r="A5548" s="6">
        <f t="shared" si="83"/>
        <v>609562</v>
      </c>
      <c r="B5548" s="7">
        <v>24</v>
      </c>
      <c r="C5548" s="112">
        <v>2</v>
      </c>
      <c r="D5548" s="7">
        <v>27</v>
      </c>
      <c r="E5548" s="7" t="s">
        <v>19914</v>
      </c>
      <c r="H5548" s="6">
        <f>IF('Раздел 2.5.1.2'!AB25=SUM('Раздел 2.5.1.2'!AB26:AB28),0,1)</f>
        <v>0</v>
      </c>
    </row>
    <row r="5549" spans="1:8" x14ac:dyDescent="0.2">
      <c r="A5549" s="6">
        <f t="shared" si="83"/>
        <v>609562</v>
      </c>
      <c r="B5549" s="7">
        <v>24</v>
      </c>
      <c r="C5549" s="113">
        <v>2</v>
      </c>
      <c r="D5549" s="109">
        <v>28</v>
      </c>
      <c r="E5549" s="109" t="s">
        <v>19915</v>
      </c>
      <c r="F5549" s="109"/>
      <c r="G5549" s="109"/>
      <c r="H5549" s="109">
        <f>IF('Раздел 2.5.1.2'!AC25=SUM('Раздел 2.5.1.2'!AC26:AC28),0,1)</f>
        <v>0</v>
      </c>
    </row>
    <row r="5550" spans="1:8" x14ac:dyDescent="0.2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19916</v>
      </c>
      <c r="H5550" s="6">
        <f>IF('Раздел 2.5.1.2'!P21=SUM('Раздел 2.5.1.2'!Q21:AC21),0,1)</f>
        <v>0</v>
      </c>
    </row>
    <row r="5551" spans="1:8" x14ac:dyDescent="0.2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19917</v>
      </c>
      <c r="H5551" s="6">
        <f>IF('Раздел 2.5.1.2'!P22=SUM('Раздел 2.5.1.2'!Q22:AC22),0,1)</f>
        <v>0</v>
      </c>
    </row>
    <row r="5552" spans="1:8" x14ac:dyDescent="0.2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19918</v>
      </c>
      <c r="H5552" s="6">
        <f>IF('Раздел 2.5.1.2'!P23=SUM('Раздел 2.5.1.2'!Q23:AC23),0,1)</f>
        <v>0</v>
      </c>
    </row>
    <row r="5553" spans="1:8" x14ac:dyDescent="0.2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17532</v>
      </c>
      <c r="H5553" s="6">
        <f>IF('Раздел 2.5.1.2'!P24=SUM('Раздел 2.5.1.2'!Q24:AC24),0,1)</f>
        <v>0</v>
      </c>
    </row>
    <row r="5554" spans="1:8" x14ac:dyDescent="0.2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17533</v>
      </c>
      <c r="H5554" s="6">
        <f>IF('Раздел 2.5.1.2'!P25=SUM('Раздел 2.5.1.2'!Q25:AC25),0,1)</f>
        <v>0</v>
      </c>
    </row>
    <row r="5555" spans="1:8" x14ac:dyDescent="0.2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17534</v>
      </c>
      <c r="H5555" s="6">
        <f>IF('Раздел 2.5.1.2'!P26=SUM('Раздел 2.5.1.2'!Q26:AC26),0,1)</f>
        <v>0</v>
      </c>
    </row>
    <row r="5556" spans="1:8" x14ac:dyDescent="0.2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17535</v>
      </c>
      <c r="H5556" s="6">
        <f>IF('Раздел 2.5.1.2'!P27=SUM('Раздел 2.5.1.2'!Q27:AC27),0,1)</f>
        <v>0</v>
      </c>
    </row>
    <row r="5557" spans="1:8" x14ac:dyDescent="0.2">
      <c r="A5557" s="6">
        <f t="shared" si="83"/>
        <v>609562</v>
      </c>
      <c r="B5557" s="109">
        <v>24</v>
      </c>
      <c r="C5557" s="109">
        <v>3</v>
      </c>
      <c r="D5557" s="109">
        <v>36</v>
      </c>
      <c r="E5557" s="109" t="s">
        <v>17536</v>
      </c>
      <c r="F5557" s="109"/>
      <c r="G5557" s="109"/>
      <c r="H5557" s="109">
        <f>IF('Раздел 2.5.1.2'!P28=SUM('Раздел 2.5.1.2'!Q28:AC28),0,1)</f>
        <v>0</v>
      </c>
    </row>
    <row r="5558" spans="1:8" x14ac:dyDescent="0.2">
      <c r="A5558" s="107">
        <f t="shared" si="83"/>
        <v>609562</v>
      </c>
      <c r="B5558" s="107">
        <v>25</v>
      </c>
      <c r="C5558" s="107">
        <v>0</v>
      </c>
      <c r="D5558" s="107">
        <v>0</v>
      </c>
      <c r="E5558" s="107" t="str">
        <f>CONCATENATE("Количество ошибок в разделе 2.5.1.3: ",H5558)</f>
        <v>Количество ошибок в разделе 2.5.1.3: 0</v>
      </c>
      <c r="F5558" s="107"/>
      <c r="G5558" s="107"/>
      <c r="H5558" s="107">
        <f>SUM(H5559:H5594)</f>
        <v>0</v>
      </c>
    </row>
    <row r="5559" spans="1:8" x14ac:dyDescent="0.2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17537</v>
      </c>
      <c r="H5559" s="6">
        <f>IF('Раздел 2.5.1.3'!P21=SUM('Раздел 2.5.1.3'!P22:P24),0,1)</f>
        <v>0</v>
      </c>
    </row>
    <row r="5560" spans="1:8" x14ac:dyDescent="0.2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17538</v>
      </c>
      <c r="H5560" s="6">
        <f>IF('Раздел 2.5.1.3'!Q21=SUM('Раздел 2.5.1.3'!Q22:Q24),0,1)</f>
        <v>0</v>
      </c>
    </row>
    <row r="5561" spans="1:8" x14ac:dyDescent="0.2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17539</v>
      </c>
      <c r="H5561" s="6">
        <f>IF('Раздел 2.5.1.3'!R21=SUM('Раздел 2.5.1.3'!R22:R24),0,1)</f>
        <v>0</v>
      </c>
    </row>
    <row r="5562" spans="1:8" x14ac:dyDescent="0.2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17540</v>
      </c>
      <c r="F5562" s="7"/>
      <c r="G5562" s="7"/>
      <c r="H5562" s="6">
        <f>IF('Раздел 2.5.1.3'!S21=SUM('Раздел 2.5.1.3'!S22:S24),0,1)</f>
        <v>0</v>
      </c>
    </row>
    <row r="5563" spans="1:8" x14ac:dyDescent="0.2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17541</v>
      </c>
      <c r="F5563" s="7"/>
      <c r="G5563" s="7"/>
      <c r="H5563" s="6">
        <f>IF('Раздел 2.5.1.3'!T21=SUM('Раздел 2.5.1.3'!T22:T24),0,1)</f>
        <v>0</v>
      </c>
    </row>
    <row r="5564" spans="1:8" x14ac:dyDescent="0.2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17542</v>
      </c>
      <c r="F5564" s="7"/>
      <c r="G5564" s="7"/>
      <c r="H5564" s="6">
        <f>IF('Раздел 2.5.1.3'!U21=SUM('Раздел 2.5.1.3'!U22:U24),0,1)</f>
        <v>0</v>
      </c>
    </row>
    <row r="5565" spans="1:8" x14ac:dyDescent="0.2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17543</v>
      </c>
      <c r="F5565" s="7"/>
      <c r="G5565" s="7"/>
      <c r="H5565" s="6">
        <f>IF('Раздел 2.5.1.3'!V21=SUM('Раздел 2.5.1.3'!V22:V24),0,1)</f>
        <v>0</v>
      </c>
    </row>
    <row r="5566" spans="1:8" x14ac:dyDescent="0.2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17544</v>
      </c>
      <c r="F5566" s="7"/>
      <c r="G5566" s="7"/>
      <c r="H5566" s="6">
        <f>IF('Раздел 2.5.1.3'!W21=SUM('Раздел 2.5.1.3'!W22:W24),0,1)</f>
        <v>0</v>
      </c>
    </row>
    <row r="5567" spans="1:8" x14ac:dyDescent="0.2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17545</v>
      </c>
      <c r="F5567" s="7"/>
      <c r="G5567" s="7"/>
      <c r="H5567" s="6">
        <f>IF('Раздел 2.5.1.3'!X21=SUM('Раздел 2.5.1.3'!X22:X24),0,1)</f>
        <v>0</v>
      </c>
    </row>
    <row r="5568" spans="1:8" x14ac:dyDescent="0.2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17546</v>
      </c>
      <c r="F5568" s="7"/>
      <c r="G5568" s="7"/>
      <c r="H5568" s="6">
        <f>IF('Раздел 2.5.1.3'!Y21=SUM('Раздел 2.5.1.3'!Y22:Y24),0,1)</f>
        <v>0</v>
      </c>
    </row>
    <row r="5569" spans="1:8" x14ac:dyDescent="0.2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17547</v>
      </c>
      <c r="F5569" s="7"/>
      <c r="G5569" s="7"/>
      <c r="H5569" s="6">
        <f>IF('Раздел 2.5.1.3'!Z21=SUM('Раздел 2.5.1.3'!Z22:Z24),0,1)</f>
        <v>0</v>
      </c>
    </row>
    <row r="5570" spans="1:8" x14ac:dyDescent="0.2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17548</v>
      </c>
      <c r="F5570" s="7"/>
      <c r="G5570" s="7"/>
      <c r="H5570" s="6">
        <f>IF('Раздел 2.5.1.3'!AA21=SUM('Раздел 2.5.1.3'!AA22:AA24),0,1)</f>
        <v>0</v>
      </c>
    </row>
    <row r="5571" spans="1:8" x14ac:dyDescent="0.2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17549</v>
      </c>
      <c r="F5571" s="7"/>
      <c r="G5571" s="7"/>
      <c r="H5571" s="6">
        <f>IF('Раздел 2.5.1.3'!AB21=SUM('Раздел 2.5.1.3'!AB22:AB24),0,1)</f>
        <v>0</v>
      </c>
    </row>
    <row r="5572" spans="1:8" x14ac:dyDescent="0.2">
      <c r="A5572" s="6">
        <f t="shared" si="84"/>
        <v>609562</v>
      </c>
      <c r="B5572" s="7">
        <v>25</v>
      </c>
      <c r="C5572" s="109">
        <v>1</v>
      </c>
      <c r="D5572" s="109">
        <v>14</v>
      </c>
      <c r="E5572" s="109" t="s">
        <v>17550</v>
      </c>
      <c r="F5572" s="109"/>
      <c r="G5572" s="109"/>
      <c r="H5572" s="109">
        <f>IF('Раздел 2.5.1.3'!AC21=SUM('Раздел 2.5.1.3'!AC22:AC24),0,1)</f>
        <v>0</v>
      </c>
    </row>
    <row r="5573" spans="1:8" x14ac:dyDescent="0.2">
      <c r="A5573" s="6">
        <f t="shared" si="84"/>
        <v>609562</v>
      </c>
      <c r="B5573" s="7">
        <v>25</v>
      </c>
      <c r="C5573" s="112">
        <v>2</v>
      </c>
      <c r="D5573" s="7">
        <v>15</v>
      </c>
      <c r="E5573" s="6" t="s">
        <v>17551</v>
      </c>
      <c r="H5573" s="6">
        <f>IF('Раздел 2.5.1.3'!P25=SUM('Раздел 2.5.1.3'!P26:P28),0,1)</f>
        <v>0</v>
      </c>
    </row>
    <row r="5574" spans="1:8" x14ac:dyDescent="0.2">
      <c r="A5574" s="6">
        <f t="shared" si="84"/>
        <v>609562</v>
      </c>
      <c r="B5574" s="7">
        <v>25</v>
      </c>
      <c r="C5574" s="112">
        <v>2</v>
      </c>
      <c r="D5574" s="7">
        <v>16</v>
      </c>
      <c r="E5574" s="6" t="s">
        <v>16541</v>
      </c>
      <c r="H5574" s="6">
        <f>IF('Раздел 2.5.1.3'!Q25=SUM('Раздел 2.5.1.3'!Q26:Q28),0,1)</f>
        <v>0</v>
      </c>
    </row>
    <row r="5575" spans="1:8" x14ac:dyDescent="0.2">
      <c r="A5575" s="6">
        <f t="shared" si="84"/>
        <v>609562</v>
      </c>
      <c r="B5575" s="7">
        <v>25</v>
      </c>
      <c r="C5575" s="112">
        <v>2</v>
      </c>
      <c r="D5575" s="7">
        <v>17</v>
      </c>
      <c r="E5575" s="6" t="s">
        <v>16542</v>
      </c>
      <c r="H5575" s="6">
        <f>IF('Раздел 2.5.1.3'!R25=SUM('Раздел 2.5.1.3'!R26:R28),0,1)</f>
        <v>0</v>
      </c>
    </row>
    <row r="5576" spans="1:8" x14ac:dyDescent="0.2">
      <c r="A5576" s="6">
        <f t="shared" si="84"/>
        <v>609562</v>
      </c>
      <c r="B5576" s="7">
        <v>25</v>
      </c>
      <c r="C5576" s="112">
        <v>2</v>
      </c>
      <c r="D5576" s="7">
        <v>18</v>
      </c>
      <c r="E5576" s="7" t="s">
        <v>16543</v>
      </c>
      <c r="H5576" s="6">
        <f>IF('Раздел 2.5.1.3'!S25=SUM('Раздел 2.5.1.3'!S26:S28),0,1)</f>
        <v>0</v>
      </c>
    </row>
    <row r="5577" spans="1:8" x14ac:dyDescent="0.2">
      <c r="A5577" s="6">
        <f t="shared" si="84"/>
        <v>609562</v>
      </c>
      <c r="B5577" s="7">
        <v>25</v>
      </c>
      <c r="C5577" s="112">
        <v>2</v>
      </c>
      <c r="D5577" s="7">
        <v>19</v>
      </c>
      <c r="E5577" s="7" t="s">
        <v>16544</v>
      </c>
      <c r="H5577" s="6">
        <f>IF('Раздел 2.5.1.3'!T25=SUM('Раздел 2.5.1.3'!T26:T28),0,1)</f>
        <v>0</v>
      </c>
    </row>
    <row r="5578" spans="1:8" x14ac:dyDescent="0.2">
      <c r="A5578" s="6">
        <f t="shared" si="84"/>
        <v>609562</v>
      </c>
      <c r="B5578" s="7">
        <v>25</v>
      </c>
      <c r="C5578" s="112">
        <v>2</v>
      </c>
      <c r="D5578" s="7">
        <v>20</v>
      </c>
      <c r="E5578" s="7" t="s">
        <v>16545</v>
      </c>
      <c r="H5578" s="6">
        <f>IF('Раздел 2.5.1.3'!U25=SUM('Раздел 2.5.1.3'!U26:U28),0,1)</f>
        <v>0</v>
      </c>
    </row>
    <row r="5579" spans="1:8" x14ac:dyDescent="0.2">
      <c r="A5579" s="6">
        <f t="shared" si="84"/>
        <v>609562</v>
      </c>
      <c r="B5579" s="7">
        <v>25</v>
      </c>
      <c r="C5579" s="112">
        <v>2</v>
      </c>
      <c r="D5579" s="7">
        <v>21</v>
      </c>
      <c r="E5579" s="7" t="s">
        <v>16546</v>
      </c>
      <c r="H5579" s="6">
        <f>IF('Раздел 2.5.1.3'!V25=SUM('Раздел 2.5.1.3'!V26:V28),0,1)</f>
        <v>0</v>
      </c>
    </row>
    <row r="5580" spans="1:8" x14ac:dyDescent="0.2">
      <c r="A5580" s="6">
        <f t="shared" si="84"/>
        <v>609562</v>
      </c>
      <c r="B5580" s="7">
        <v>25</v>
      </c>
      <c r="C5580" s="112">
        <v>2</v>
      </c>
      <c r="D5580" s="7">
        <v>22</v>
      </c>
      <c r="E5580" s="7" t="s">
        <v>16547</v>
      </c>
      <c r="H5580" s="6">
        <f>IF('Раздел 2.5.1.3'!W25=SUM('Раздел 2.5.1.3'!W26:W28),0,1)</f>
        <v>0</v>
      </c>
    </row>
    <row r="5581" spans="1:8" x14ac:dyDescent="0.2">
      <c r="A5581" s="6">
        <f t="shared" si="84"/>
        <v>609562</v>
      </c>
      <c r="B5581" s="7">
        <v>25</v>
      </c>
      <c r="C5581" s="112">
        <v>2</v>
      </c>
      <c r="D5581" s="7">
        <v>23</v>
      </c>
      <c r="E5581" s="7" t="s">
        <v>16548</v>
      </c>
      <c r="H5581" s="6">
        <f>IF('Раздел 2.5.1.3'!X25=SUM('Раздел 2.5.1.3'!X26:X28),0,1)</f>
        <v>0</v>
      </c>
    </row>
    <row r="5582" spans="1:8" x14ac:dyDescent="0.2">
      <c r="A5582" s="6">
        <f t="shared" si="84"/>
        <v>609562</v>
      </c>
      <c r="B5582" s="7">
        <v>25</v>
      </c>
      <c r="C5582" s="112">
        <v>2</v>
      </c>
      <c r="D5582" s="7">
        <v>24</v>
      </c>
      <c r="E5582" s="7" t="s">
        <v>16549</v>
      </c>
      <c r="H5582" s="6">
        <f>IF('Раздел 2.5.1.3'!Y25=SUM('Раздел 2.5.1.3'!Y26:Y28),0,1)</f>
        <v>0</v>
      </c>
    </row>
    <row r="5583" spans="1:8" x14ac:dyDescent="0.2">
      <c r="A5583" s="6">
        <f t="shared" si="84"/>
        <v>609562</v>
      </c>
      <c r="B5583" s="7">
        <v>25</v>
      </c>
      <c r="C5583" s="112">
        <v>2</v>
      </c>
      <c r="D5583" s="7">
        <v>25</v>
      </c>
      <c r="E5583" s="7" t="s">
        <v>16628</v>
      </c>
      <c r="H5583" s="6">
        <f>IF('Раздел 2.5.1.3'!Z25=SUM('Раздел 2.5.1.3'!Z26:Z28),0,1)</f>
        <v>0</v>
      </c>
    </row>
    <row r="5584" spans="1:8" x14ac:dyDescent="0.2">
      <c r="A5584" s="6">
        <f t="shared" si="84"/>
        <v>609562</v>
      </c>
      <c r="B5584" s="7">
        <v>25</v>
      </c>
      <c r="C5584" s="112">
        <v>2</v>
      </c>
      <c r="D5584" s="7">
        <v>26</v>
      </c>
      <c r="E5584" s="7" t="s">
        <v>16629</v>
      </c>
      <c r="H5584" s="6">
        <f>IF('Раздел 2.5.1.3'!AA25=SUM('Раздел 2.5.1.3'!AA26:AA28),0,1)</f>
        <v>0</v>
      </c>
    </row>
    <row r="5585" spans="1:8" x14ac:dyDescent="0.2">
      <c r="A5585" s="6">
        <f t="shared" si="84"/>
        <v>609562</v>
      </c>
      <c r="B5585" s="7">
        <v>25</v>
      </c>
      <c r="C5585" s="112">
        <v>2</v>
      </c>
      <c r="D5585" s="7">
        <v>27</v>
      </c>
      <c r="E5585" s="7" t="s">
        <v>16630</v>
      </c>
      <c r="H5585" s="6">
        <f>IF('Раздел 2.5.1.3'!AB25=SUM('Раздел 2.5.1.3'!AB26:AB28),0,1)</f>
        <v>0</v>
      </c>
    </row>
    <row r="5586" spans="1:8" x14ac:dyDescent="0.2">
      <c r="A5586" s="6">
        <f t="shared" si="84"/>
        <v>609562</v>
      </c>
      <c r="B5586" s="7">
        <v>25</v>
      </c>
      <c r="C5586" s="113">
        <v>2</v>
      </c>
      <c r="D5586" s="109">
        <v>28</v>
      </c>
      <c r="E5586" s="109" t="s">
        <v>16631</v>
      </c>
      <c r="F5586" s="109"/>
      <c r="G5586" s="109"/>
      <c r="H5586" s="109">
        <f>IF('Раздел 2.5.1.3'!AC25=SUM('Раздел 2.5.1.3'!AC26:AC28),0,1)</f>
        <v>0</v>
      </c>
    </row>
    <row r="5587" spans="1:8" x14ac:dyDescent="0.2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16632</v>
      </c>
      <c r="H5587" s="6">
        <f>IF('Раздел 2.5.1.3'!P21=SUM('Раздел 2.5.1.3'!Q21:AC21),0,1)</f>
        <v>0</v>
      </c>
    </row>
    <row r="5588" spans="1:8" x14ac:dyDescent="0.2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16633</v>
      </c>
      <c r="H5588" s="6">
        <f>IF('Раздел 2.5.1.3'!P22=SUM('Раздел 2.5.1.3'!Q22:AC22),0,1)</f>
        <v>0</v>
      </c>
    </row>
    <row r="5589" spans="1:8" x14ac:dyDescent="0.2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16634</v>
      </c>
      <c r="H5589" s="6">
        <f>IF('Раздел 2.5.1.3'!P23=SUM('Раздел 2.5.1.3'!Q23:AC23),0,1)</f>
        <v>0</v>
      </c>
    </row>
    <row r="5590" spans="1:8" x14ac:dyDescent="0.2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15459</v>
      </c>
      <c r="H5590" s="6">
        <f>IF('Раздел 2.5.1.3'!P24=SUM('Раздел 2.5.1.3'!Q24:AC24),0,1)</f>
        <v>0</v>
      </c>
    </row>
    <row r="5591" spans="1:8" x14ac:dyDescent="0.2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15460</v>
      </c>
      <c r="H5591" s="6">
        <f>IF('Раздел 2.5.1.3'!P25=SUM('Раздел 2.5.1.3'!Q25:AC25),0,1)</f>
        <v>0</v>
      </c>
    </row>
    <row r="5592" spans="1:8" x14ac:dyDescent="0.2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15461</v>
      </c>
      <c r="H5592" s="6">
        <f>IF('Раздел 2.5.1.3'!P26=SUM('Раздел 2.5.1.3'!Q26:AC26),0,1)</f>
        <v>0</v>
      </c>
    </row>
    <row r="5593" spans="1:8" x14ac:dyDescent="0.2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16640</v>
      </c>
      <c r="H5593" s="6">
        <f>IF('Раздел 2.5.1.3'!P27=SUM('Раздел 2.5.1.3'!Q27:AC27),0,1)</f>
        <v>0</v>
      </c>
    </row>
    <row r="5594" spans="1:8" x14ac:dyDescent="0.2">
      <c r="A5594" s="6">
        <f t="shared" si="84"/>
        <v>609562</v>
      </c>
      <c r="B5594" s="109">
        <v>25</v>
      </c>
      <c r="C5594" s="109">
        <v>3</v>
      </c>
      <c r="D5594" s="109">
        <v>36</v>
      </c>
      <c r="E5594" s="109" t="s">
        <v>16641</v>
      </c>
      <c r="F5594" s="109"/>
      <c r="G5594" s="109"/>
      <c r="H5594" s="109">
        <f>IF('Раздел 2.5.1.3'!P28=SUM('Раздел 2.5.1.3'!Q28:AC28),0,1)</f>
        <v>0</v>
      </c>
    </row>
    <row r="5595" spans="1:8" x14ac:dyDescent="0.2">
      <c r="A5595" s="107">
        <f t="shared" si="84"/>
        <v>609562</v>
      </c>
      <c r="B5595" s="107">
        <v>26</v>
      </c>
      <c r="C5595" s="107">
        <v>0</v>
      </c>
      <c r="D5595" s="107">
        <v>0</v>
      </c>
      <c r="E5595" s="107" t="str">
        <f>CONCATENATE("Количество ошибок в разделе 2.5.1.4: ",H5595)</f>
        <v>Количество ошибок в разделе 2.5.1.4: 0</v>
      </c>
      <c r="F5595" s="107"/>
      <c r="G5595" s="107"/>
      <c r="H5595" s="107">
        <f>SUM(H5596:H5631)</f>
        <v>0</v>
      </c>
    </row>
    <row r="5596" spans="1:8" x14ac:dyDescent="0.2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16642</v>
      </c>
      <c r="H5596" s="6">
        <f>IF('Раздел 2.5.1.4'!P21=SUM('Раздел 2.5.1.4'!P22:P24),0,1)</f>
        <v>0</v>
      </c>
    </row>
    <row r="5597" spans="1:8" x14ac:dyDescent="0.2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16643</v>
      </c>
      <c r="H5597" s="6">
        <f>IF('Раздел 2.5.1.4'!Q21=SUM('Раздел 2.5.1.4'!Q22:Q24),0,1)</f>
        <v>0</v>
      </c>
    </row>
    <row r="5598" spans="1:8" x14ac:dyDescent="0.2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16644</v>
      </c>
      <c r="H5598" s="6">
        <f>IF('Раздел 2.5.1.4'!R21=SUM('Раздел 2.5.1.4'!R22:R24),0,1)</f>
        <v>0</v>
      </c>
    </row>
    <row r="5599" spans="1:8" x14ac:dyDescent="0.2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16645</v>
      </c>
      <c r="F5599" s="7"/>
      <c r="G5599" s="7"/>
      <c r="H5599" s="6">
        <f>IF('Раздел 2.5.1.4'!S21=SUM('Раздел 2.5.1.4'!S22:S24),0,1)</f>
        <v>0</v>
      </c>
    </row>
    <row r="5600" spans="1:8" x14ac:dyDescent="0.2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16646</v>
      </c>
      <c r="F5600" s="7"/>
      <c r="G5600" s="7"/>
      <c r="H5600" s="6">
        <f>IF('Раздел 2.5.1.4'!T21=SUM('Раздел 2.5.1.4'!T22:T24),0,1)</f>
        <v>0</v>
      </c>
    </row>
    <row r="5601" spans="1:8" x14ac:dyDescent="0.2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16647</v>
      </c>
      <c r="F5601" s="7"/>
      <c r="G5601" s="7"/>
      <c r="H5601" s="6">
        <f>IF('Раздел 2.5.1.4'!U21=SUM('Раздел 2.5.1.4'!U22:U24),0,1)</f>
        <v>0</v>
      </c>
    </row>
    <row r="5602" spans="1:8" x14ac:dyDescent="0.2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16648</v>
      </c>
      <c r="F5602" s="7"/>
      <c r="G5602" s="7"/>
      <c r="H5602" s="6">
        <f>IF('Раздел 2.5.1.4'!V21=SUM('Раздел 2.5.1.4'!V22:V24),0,1)</f>
        <v>0</v>
      </c>
    </row>
    <row r="5603" spans="1:8" x14ac:dyDescent="0.2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16649</v>
      </c>
      <c r="F5603" s="7"/>
      <c r="G5603" s="7"/>
      <c r="H5603" s="6">
        <f>IF('Раздел 2.5.1.4'!W21=SUM('Раздел 2.5.1.4'!W22:W24),0,1)</f>
        <v>0</v>
      </c>
    </row>
    <row r="5604" spans="1:8" x14ac:dyDescent="0.2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15752</v>
      </c>
      <c r="F5604" s="7"/>
      <c r="G5604" s="7"/>
      <c r="H5604" s="6">
        <f>IF('Раздел 2.5.1.4'!X21=SUM('Раздел 2.5.1.4'!X22:X24),0,1)</f>
        <v>0</v>
      </c>
    </row>
    <row r="5605" spans="1:8" x14ac:dyDescent="0.2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15753</v>
      </c>
      <c r="F5605" s="7"/>
      <c r="G5605" s="7"/>
      <c r="H5605" s="6">
        <f>IF('Раздел 2.5.1.4'!Y21=SUM('Раздел 2.5.1.4'!Y22:Y24),0,1)</f>
        <v>0</v>
      </c>
    </row>
    <row r="5606" spans="1:8" x14ac:dyDescent="0.2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15754</v>
      </c>
      <c r="F5606" s="7"/>
      <c r="G5606" s="7"/>
      <c r="H5606" s="6">
        <f>IF('Раздел 2.5.1.4'!Z21=SUM('Раздел 2.5.1.4'!Z22:Z24),0,1)</f>
        <v>0</v>
      </c>
    </row>
    <row r="5607" spans="1:8" x14ac:dyDescent="0.2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16849</v>
      </c>
      <c r="F5607" s="7"/>
      <c r="G5607" s="7"/>
      <c r="H5607" s="6">
        <f>IF('Раздел 2.5.1.4'!AA21=SUM('Раздел 2.5.1.4'!AA22:AA24),0,1)</f>
        <v>0</v>
      </c>
    </row>
    <row r="5608" spans="1:8" x14ac:dyDescent="0.2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16850</v>
      </c>
      <c r="F5608" s="7"/>
      <c r="G5608" s="7"/>
      <c r="H5608" s="6">
        <f>IF('Раздел 2.5.1.4'!AB21=SUM('Раздел 2.5.1.4'!AB22:AB24),0,1)</f>
        <v>0</v>
      </c>
    </row>
    <row r="5609" spans="1:8" x14ac:dyDescent="0.2">
      <c r="A5609" s="6">
        <f t="shared" si="84"/>
        <v>609562</v>
      </c>
      <c r="B5609" s="7">
        <v>26</v>
      </c>
      <c r="C5609" s="109">
        <v>1</v>
      </c>
      <c r="D5609" s="109">
        <v>14</v>
      </c>
      <c r="E5609" s="109" t="s">
        <v>16851</v>
      </c>
      <c r="F5609" s="109"/>
      <c r="G5609" s="109"/>
      <c r="H5609" s="109">
        <f>IF('Раздел 2.5.1.4'!AC21=SUM('Раздел 2.5.1.4'!AC22:AC24),0,1)</f>
        <v>0</v>
      </c>
    </row>
    <row r="5610" spans="1:8" x14ac:dyDescent="0.2">
      <c r="A5610" s="6">
        <f t="shared" si="84"/>
        <v>609562</v>
      </c>
      <c r="B5610" s="7">
        <v>26</v>
      </c>
      <c r="C5610" s="112">
        <v>2</v>
      </c>
      <c r="D5610" s="7">
        <v>15</v>
      </c>
      <c r="E5610" s="6" t="s">
        <v>16852</v>
      </c>
      <c r="H5610" s="6">
        <f>IF('Раздел 2.5.1.4'!P25=SUM('Раздел 2.5.1.4'!P26:P28),0,1)</f>
        <v>0</v>
      </c>
    </row>
    <row r="5611" spans="1:8" x14ac:dyDescent="0.2">
      <c r="A5611" s="6">
        <f t="shared" si="84"/>
        <v>609562</v>
      </c>
      <c r="B5611" s="7">
        <v>26</v>
      </c>
      <c r="C5611" s="112">
        <v>2</v>
      </c>
      <c r="D5611" s="7">
        <v>16</v>
      </c>
      <c r="E5611" s="6" t="s">
        <v>16853</v>
      </c>
      <c r="H5611" s="6">
        <f>IF('Раздел 2.5.1.4'!Q25=SUM('Раздел 2.5.1.4'!Q26:Q28),0,1)</f>
        <v>0</v>
      </c>
    </row>
    <row r="5612" spans="1:8" x14ac:dyDescent="0.2">
      <c r="A5612" s="6">
        <f t="shared" si="84"/>
        <v>609562</v>
      </c>
      <c r="B5612" s="7">
        <v>26</v>
      </c>
      <c r="C5612" s="112">
        <v>2</v>
      </c>
      <c r="D5612" s="7">
        <v>17</v>
      </c>
      <c r="E5612" s="6" t="s">
        <v>18451</v>
      </c>
      <c r="H5612" s="6">
        <f>IF('Раздел 2.5.1.4'!R25=SUM('Раздел 2.5.1.4'!R26:R28),0,1)</f>
        <v>0</v>
      </c>
    </row>
    <row r="5613" spans="1:8" x14ac:dyDescent="0.2">
      <c r="A5613" s="6">
        <f t="shared" si="84"/>
        <v>609562</v>
      </c>
      <c r="B5613" s="7">
        <v>26</v>
      </c>
      <c r="C5613" s="112">
        <v>2</v>
      </c>
      <c r="D5613" s="7">
        <v>18</v>
      </c>
      <c r="E5613" s="7" t="s">
        <v>18452</v>
      </c>
      <c r="H5613" s="6">
        <f>IF('Раздел 2.5.1.4'!S25=SUM('Раздел 2.5.1.4'!S26:S28),0,1)</f>
        <v>0</v>
      </c>
    </row>
    <row r="5614" spans="1:8" x14ac:dyDescent="0.2">
      <c r="A5614" s="6">
        <f t="shared" si="84"/>
        <v>609562</v>
      </c>
      <c r="B5614" s="7">
        <v>26</v>
      </c>
      <c r="C5614" s="112">
        <v>2</v>
      </c>
      <c r="D5614" s="7">
        <v>19</v>
      </c>
      <c r="E5614" s="7" t="s">
        <v>18453</v>
      </c>
      <c r="H5614" s="6">
        <f>IF('Раздел 2.5.1.4'!T25=SUM('Раздел 2.5.1.4'!T26:T28),0,1)</f>
        <v>0</v>
      </c>
    </row>
    <row r="5615" spans="1:8" x14ac:dyDescent="0.2">
      <c r="A5615" s="6">
        <f t="shared" si="84"/>
        <v>609562</v>
      </c>
      <c r="B5615" s="7">
        <v>26</v>
      </c>
      <c r="C5615" s="112">
        <v>2</v>
      </c>
      <c r="D5615" s="7">
        <v>20</v>
      </c>
      <c r="E5615" s="7" t="s">
        <v>18454</v>
      </c>
      <c r="H5615" s="6">
        <f>IF('Раздел 2.5.1.4'!U25=SUM('Раздел 2.5.1.4'!U26:U28),0,1)</f>
        <v>0</v>
      </c>
    </row>
    <row r="5616" spans="1:8" x14ac:dyDescent="0.2">
      <c r="A5616" s="6">
        <f t="shared" si="84"/>
        <v>609562</v>
      </c>
      <c r="B5616" s="7">
        <v>26</v>
      </c>
      <c r="C5616" s="112">
        <v>2</v>
      </c>
      <c r="D5616" s="7">
        <v>21</v>
      </c>
      <c r="E5616" s="7" t="s">
        <v>18455</v>
      </c>
      <c r="H5616" s="6">
        <f>IF('Раздел 2.5.1.4'!V25=SUM('Раздел 2.5.1.4'!V26:V28),0,1)</f>
        <v>0</v>
      </c>
    </row>
    <row r="5617" spans="1:8" x14ac:dyDescent="0.2">
      <c r="A5617" s="6">
        <f t="shared" si="84"/>
        <v>609562</v>
      </c>
      <c r="B5617" s="7">
        <v>26</v>
      </c>
      <c r="C5617" s="112">
        <v>2</v>
      </c>
      <c r="D5617" s="7">
        <v>22</v>
      </c>
      <c r="E5617" s="7" t="s">
        <v>18456</v>
      </c>
      <c r="H5617" s="6">
        <f>IF('Раздел 2.5.1.4'!W25=SUM('Раздел 2.5.1.4'!W26:W28),0,1)</f>
        <v>0</v>
      </c>
    </row>
    <row r="5618" spans="1:8" x14ac:dyDescent="0.2">
      <c r="A5618" s="6">
        <f t="shared" si="84"/>
        <v>609562</v>
      </c>
      <c r="B5618" s="7">
        <v>26</v>
      </c>
      <c r="C5618" s="112">
        <v>2</v>
      </c>
      <c r="D5618" s="7">
        <v>23</v>
      </c>
      <c r="E5618" s="7" t="s">
        <v>18457</v>
      </c>
      <c r="H5618" s="6">
        <f>IF('Раздел 2.5.1.4'!X25=SUM('Раздел 2.5.1.4'!X26:X28),0,1)</f>
        <v>0</v>
      </c>
    </row>
    <row r="5619" spans="1:8" x14ac:dyDescent="0.2">
      <c r="A5619" s="6">
        <f t="shared" si="84"/>
        <v>609562</v>
      </c>
      <c r="B5619" s="7">
        <v>26</v>
      </c>
      <c r="C5619" s="112">
        <v>2</v>
      </c>
      <c r="D5619" s="7">
        <v>24</v>
      </c>
      <c r="E5619" s="7" t="s">
        <v>18458</v>
      </c>
      <c r="H5619" s="6">
        <f>IF('Раздел 2.5.1.4'!Y25=SUM('Раздел 2.5.1.4'!Y26:Y28),0,1)</f>
        <v>0</v>
      </c>
    </row>
    <row r="5620" spans="1:8" x14ac:dyDescent="0.2">
      <c r="A5620" s="6">
        <f t="shared" si="84"/>
        <v>609562</v>
      </c>
      <c r="B5620" s="7">
        <v>26</v>
      </c>
      <c r="C5620" s="112">
        <v>2</v>
      </c>
      <c r="D5620" s="7">
        <v>25</v>
      </c>
      <c r="E5620" s="7" t="s">
        <v>18459</v>
      </c>
      <c r="H5620" s="6">
        <f>IF('Раздел 2.5.1.4'!Z25=SUM('Раздел 2.5.1.4'!Z26:Z28),0,1)</f>
        <v>0</v>
      </c>
    </row>
    <row r="5621" spans="1:8" x14ac:dyDescent="0.2">
      <c r="A5621" s="6">
        <f t="shared" si="84"/>
        <v>609562</v>
      </c>
      <c r="B5621" s="7">
        <v>26</v>
      </c>
      <c r="C5621" s="112">
        <v>2</v>
      </c>
      <c r="D5621" s="7">
        <v>26</v>
      </c>
      <c r="E5621" s="7" t="s">
        <v>18460</v>
      </c>
      <c r="H5621" s="6">
        <f>IF('Раздел 2.5.1.4'!AA25=SUM('Раздел 2.5.1.4'!AA26:AA28),0,1)</f>
        <v>0</v>
      </c>
    </row>
    <row r="5622" spans="1:8" x14ac:dyDescent="0.2">
      <c r="A5622" s="6">
        <f t="shared" si="84"/>
        <v>609562</v>
      </c>
      <c r="B5622" s="7">
        <v>26</v>
      </c>
      <c r="C5622" s="112">
        <v>2</v>
      </c>
      <c r="D5622" s="7">
        <v>27</v>
      </c>
      <c r="E5622" s="7" t="s">
        <v>17637</v>
      </c>
      <c r="H5622" s="6">
        <f>IF('Раздел 2.5.1.4'!AB25=SUM('Раздел 2.5.1.4'!AB26:AB28),0,1)</f>
        <v>0</v>
      </c>
    </row>
    <row r="5623" spans="1:8" x14ac:dyDescent="0.2">
      <c r="A5623" s="6">
        <f t="shared" si="84"/>
        <v>609562</v>
      </c>
      <c r="B5623" s="7">
        <v>26</v>
      </c>
      <c r="C5623" s="113">
        <v>2</v>
      </c>
      <c r="D5623" s="109">
        <v>28</v>
      </c>
      <c r="E5623" s="109" t="s">
        <v>17638</v>
      </c>
      <c r="F5623" s="109"/>
      <c r="G5623" s="109"/>
      <c r="H5623" s="109">
        <f>IF('Раздел 2.5.1.4'!AC25=SUM('Раздел 2.5.1.4'!AC26:AC28),0,1)</f>
        <v>0</v>
      </c>
    </row>
    <row r="5624" spans="1:8" x14ac:dyDescent="0.2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17639</v>
      </c>
      <c r="H5624" s="6">
        <f>IF('Раздел 2.5.1.4'!P21=SUM('Раздел 2.5.1.4'!Q21:AC21),0,1)</f>
        <v>0</v>
      </c>
    </row>
    <row r="5625" spans="1:8" x14ac:dyDescent="0.2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17640</v>
      </c>
      <c r="H5625" s="6">
        <f>IF('Раздел 2.5.1.4'!P22=SUM('Раздел 2.5.1.4'!Q22:AC22),0,1)</f>
        <v>0</v>
      </c>
    </row>
    <row r="5626" spans="1:8" x14ac:dyDescent="0.2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17636</v>
      </c>
      <c r="H5626" s="6">
        <f>IF('Раздел 2.5.1.4'!P23=SUM('Раздел 2.5.1.4'!Q23:AC23),0,1)</f>
        <v>0</v>
      </c>
    </row>
    <row r="5627" spans="1:8" x14ac:dyDescent="0.2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16627</v>
      </c>
      <c r="H5627" s="6">
        <f>IF('Раздел 2.5.1.4'!P24=SUM('Раздел 2.5.1.4'!Q24:AC24),0,1)</f>
        <v>0</v>
      </c>
    </row>
    <row r="5628" spans="1:8" x14ac:dyDescent="0.2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16831</v>
      </c>
      <c r="H5628" s="6">
        <f>IF('Раздел 2.5.1.4'!P25=SUM('Раздел 2.5.1.4'!Q25:AC25),0,1)</f>
        <v>0</v>
      </c>
    </row>
    <row r="5629" spans="1:8" x14ac:dyDescent="0.2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16832</v>
      </c>
      <c r="H5629" s="6">
        <f>IF('Раздел 2.5.1.4'!P26=SUM('Раздел 2.5.1.4'!Q26:AC26),0,1)</f>
        <v>0</v>
      </c>
    </row>
    <row r="5630" spans="1:8" x14ac:dyDescent="0.2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16833</v>
      </c>
      <c r="H5630" s="6">
        <f>IF('Раздел 2.5.1.4'!P27=SUM('Раздел 2.5.1.4'!Q27:AC27),0,1)</f>
        <v>0</v>
      </c>
    </row>
    <row r="5631" spans="1:8" x14ac:dyDescent="0.2">
      <c r="A5631" s="6">
        <f t="shared" si="84"/>
        <v>609562</v>
      </c>
      <c r="B5631" s="109">
        <v>26</v>
      </c>
      <c r="C5631" s="109">
        <v>3</v>
      </c>
      <c r="D5631" s="109">
        <v>36</v>
      </c>
      <c r="E5631" s="109" t="s">
        <v>16834</v>
      </c>
      <c r="F5631" s="109"/>
      <c r="G5631" s="109"/>
      <c r="H5631" s="109">
        <f>IF('Раздел 2.5.1.4'!P28=SUM('Раздел 2.5.1.4'!Q28:AC28),0,1)</f>
        <v>0</v>
      </c>
    </row>
    <row r="5632" spans="1:8" x14ac:dyDescent="0.2">
      <c r="A5632" s="107">
        <f t="shared" si="84"/>
        <v>609562</v>
      </c>
      <c r="B5632" s="107">
        <v>27</v>
      </c>
      <c r="C5632" s="107">
        <v>0</v>
      </c>
      <c r="D5632" s="107">
        <v>0</v>
      </c>
      <c r="E5632" s="107" t="str">
        <f>CONCATENATE("Количество ошибок в разделе 2.5.2.1: ",H5632)</f>
        <v>Количество ошибок в разделе 2.5.2.1: 0</v>
      </c>
      <c r="F5632" s="107"/>
      <c r="G5632" s="107"/>
      <c r="H5632" s="107">
        <f>SUM(H5633:H5682)</f>
        <v>0</v>
      </c>
    </row>
    <row r="5633" spans="1:8" x14ac:dyDescent="0.2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16835</v>
      </c>
      <c r="H5633" s="6">
        <f>IF('Раздел 2.5.2.1'!P22=SUM('Раздел 2.5.2.1'!P23:P25),0,1)</f>
        <v>0</v>
      </c>
    </row>
    <row r="5634" spans="1:8" x14ac:dyDescent="0.2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16836</v>
      </c>
      <c r="H5634" s="6">
        <f>IF('Раздел 2.5.2.1'!Q22=SUM('Раздел 2.5.2.1'!Q23:Q25),0,1)</f>
        <v>0</v>
      </c>
    </row>
    <row r="5635" spans="1:8" x14ac:dyDescent="0.2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16837</v>
      </c>
      <c r="H5635" s="6">
        <f>IF('Раздел 2.5.2.1'!R22=SUM('Раздел 2.5.2.1'!R23:R25),0,1)</f>
        <v>0</v>
      </c>
    </row>
    <row r="5636" spans="1:8" x14ac:dyDescent="0.2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16838</v>
      </c>
      <c r="F5636" s="7"/>
      <c r="G5636" s="7"/>
      <c r="H5636" s="6">
        <f>IF('Раздел 2.5.2.1'!S22=SUM('Раздел 2.5.2.1'!S23:S25),0,1)</f>
        <v>0</v>
      </c>
    </row>
    <row r="5637" spans="1:8" x14ac:dyDescent="0.2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16839</v>
      </c>
      <c r="F5637" s="7"/>
      <c r="G5637" s="7"/>
      <c r="H5637" s="6">
        <f>IF('Раздел 2.5.2.1'!T22=SUM('Раздел 2.5.2.1'!T23:T25),0,1)</f>
        <v>0</v>
      </c>
    </row>
    <row r="5638" spans="1:8" x14ac:dyDescent="0.2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16840</v>
      </c>
      <c r="F5638" s="7"/>
      <c r="G5638" s="7"/>
      <c r="H5638" s="6">
        <f>IF('Раздел 2.5.2.1'!U22=SUM('Раздел 2.5.2.1'!U23:U25),0,1)</f>
        <v>0</v>
      </c>
    </row>
    <row r="5639" spans="1:8" x14ac:dyDescent="0.2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16841</v>
      </c>
      <c r="F5639" s="7"/>
      <c r="G5639" s="7"/>
      <c r="H5639" s="6">
        <f>IF('Раздел 2.5.2.1'!V22=SUM('Раздел 2.5.2.1'!V23:V25),0,1)</f>
        <v>0</v>
      </c>
    </row>
    <row r="5640" spans="1:8" x14ac:dyDescent="0.2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16842</v>
      </c>
      <c r="F5640" s="7"/>
      <c r="G5640" s="7"/>
      <c r="H5640" s="6">
        <f>IF('Раздел 2.5.2.1'!W22=SUM('Раздел 2.5.2.1'!W23:W25),0,1)</f>
        <v>0</v>
      </c>
    </row>
    <row r="5641" spans="1:8" x14ac:dyDescent="0.2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15746</v>
      </c>
      <c r="F5641" s="7"/>
      <c r="G5641" s="7"/>
      <c r="H5641" s="6">
        <f>IF('Раздел 2.5.2.1'!X22=SUM('Раздел 2.5.2.1'!X23:X25),0,1)</f>
        <v>0</v>
      </c>
    </row>
    <row r="5642" spans="1:8" x14ac:dyDescent="0.2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15747</v>
      </c>
      <c r="F5642" s="7"/>
      <c r="G5642" s="7"/>
      <c r="H5642" s="6">
        <f>IF('Раздел 2.5.2.1'!Y22=SUM('Раздел 2.5.2.1'!Y23:Y25),0,1)</f>
        <v>0</v>
      </c>
    </row>
    <row r="5643" spans="1:8" x14ac:dyDescent="0.2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15748</v>
      </c>
      <c r="F5643" s="7"/>
      <c r="G5643" s="7"/>
      <c r="H5643" s="6">
        <f>IF('Раздел 2.5.2.1'!Z22=SUM('Раздел 2.5.2.1'!Z23:Z25),0,1)</f>
        <v>0</v>
      </c>
    </row>
    <row r="5644" spans="1:8" x14ac:dyDescent="0.2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15749</v>
      </c>
      <c r="F5644" s="7"/>
      <c r="G5644" s="7"/>
      <c r="H5644" s="6">
        <f>IF('Раздел 2.5.2.1'!AA22=SUM('Раздел 2.5.2.1'!AA23:AA25),0,1)</f>
        <v>0</v>
      </c>
    </row>
    <row r="5645" spans="1:8" x14ac:dyDescent="0.2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15750</v>
      </c>
      <c r="F5645" s="7"/>
      <c r="G5645" s="7"/>
      <c r="H5645" s="6">
        <f>IF('Раздел 2.5.2.1'!AB22=SUM('Раздел 2.5.2.1'!AB23:AB25),0,1)</f>
        <v>0</v>
      </c>
    </row>
    <row r="5646" spans="1:8" x14ac:dyDescent="0.2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15751</v>
      </c>
      <c r="F5646" s="7"/>
      <c r="G5646" s="7"/>
      <c r="H5646" s="6">
        <f>IF('Раздел 2.5.2.1'!AC22=SUM('Раздел 2.5.2.1'!AC23:AC25),0,1)</f>
        <v>0</v>
      </c>
    </row>
    <row r="5647" spans="1:8" x14ac:dyDescent="0.2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17922</v>
      </c>
      <c r="F5647" s="7"/>
      <c r="G5647" s="7"/>
      <c r="H5647" s="6">
        <f>IF('Раздел 2.5.2.1'!AD22=SUM('Раздел 2.5.2.1'!AD23:AD25),0,1)</f>
        <v>0</v>
      </c>
    </row>
    <row r="5648" spans="1:8" x14ac:dyDescent="0.2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17923</v>
      </c>
      <c r="F5648" s="7"/>
      <c r="G5648" s="7"/>
      <c r="H5648" s="6">
        <f>IF('Раздел 2.5.2.1'!AE22=SUM('Раздел 2.5.2.1'!AE23:AE25),0,1)</f>
        <v>0</v>
      </c>
    </row>
    <row r="5649" spans="1:8" x14ac:dyDescent="0.2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17924</v>
      </c>
      <c r="F5649" s="7"/>
      <c r="G5649" s="7"/>
      <c r="H5649" s="6">
        <f>IF('Раздел 2.5.2.1'!AF22=SUM('Раздел 2.5.2.1'!AF23:AF25),0,1)</f>
        <v>0</v>
      </c>
    </row>
    <row r="5650" spans="1:8" x14ac:dyDescent="0.2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17925</v>
      </c>
      <c r="F5650" s="7"/>
      <c r="G5650" s="7"/>
      <c r="H5650" s="6">
        <f>IF('Раздел 2.5.2.1'!AG22=SUM('Раздел 2.5.2.1'!AG23:AG25),0,1)</f>
        <v>0</v>
      </c>
    </row>
    <row r="5651" spans="1:8" x14ac:dyDescent="0.2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17949</v>
      </c>
      <c r="F5651" s="7"/>
      <c r="G5651" s="7"/>
      <c r="H5651" s="6">
        <f>IF('Раздел 2.5.2.1'!AH22=SUM('Раздел 2.5.2.1'!AH23:AH25),0,1)</f>
        <v>0</v>
      </c>
    </row>
    <row r="5652" spans="1:8" x14ac:dyDescent="0.2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17950</v>
      </c>
      <c r="F5652" s="7"/>
      <c r="G5652" s="7"/>
      <c r="H5652" s="6">
        <f>IF('Раздел 2.5.2.1'!AI22=SUM('Раздел 2.5.2.1'!AI23:AI25),0,1)</f>
        <v>0</v>
      </c>
    </row>
    <row r="5653" spans="1:8" x14ac:dyDescent="0.2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17951</v>
      </c>
      <c r="F5653" s="7"/>
      <c r="G5653" s="7"/>
      <c r="H5653" s="6">
        <f>IF('Раздел 2.5.2.1'!AJ22=SUM('Раздел 2.5.2.1'!AJ23:AJ25),0,1)</f>
        <v>0</v>
      </c>
    </row>
    <row r="5654" spans="1:8" x14ac:dyDescent="0.2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17952</v>
      </c>
      <c r="F5654" s="7"/>
      <c r="G5654" s="7"/>
      <c r="H5654" s="6">
        <f>IF('Раздел 2.5.2.1'!AK22=SUM('Раздел 2.5.2.1'!AK23:AK25),0,1)</f>
        <v>0</v>
      </c>
    </row>
    <row r="5655" spans="1:8" x14ac:dyDescent="0.2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17058</v>
      </c>
      <c r="F5655" s="7"/>
      <c r="G5655" s="7"/>
      <c r="H5655" s="6">
        <f>IF('Раздел 2.5.2.1'!AL22=SUM('Раздел 2.5.2.1'!AL23:AL25),0,1)</f>
        <v>0</v>
      </c>
    </row>
    <row r="5656" spans="1:8" x14ac:dyDescent="0.2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17059</v>
      </c>
      <c r="F5656" s="7"/>
      <c r="G5656" s="7"/>
      <c r="H5656" s="6">
        <f>IF('Раздел 2.5.2.1'!AM22=SUM('Раздел 2.5.2.1'!AM23:AM25),0,1)</f>
        <v>0</v>
      </c>
    </row>
    <row r="5657" spans="1:8" x14ac:dyDescent="0.2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17060</v>
      </c>
      <c r="F5657" s="7"/>
      <c r="G5657" s="7"/>
      <c r="H5657" s="6">
        <f>IF('Раздел 2.5.2.1'!AN22=SUM('Раздел 2.5.2.1'!AN23:AN25),0,1)</f>
        <v>0</v>
      </c>
    </row>
    <row r="5658" spans="1:8" x14ac:dyDescent="0.2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17061</v>
      </c>
      <c r="F5658" s="7"/>
      <c r="G5658" s="7"/>
      <c r="H5658" s="6">
        <f>IF('Раздел 2.5.2.1'!AO22=SUM('Раздел 2.5.2.1'!AO23:AO25),0,1)</f>
        <v>0</v>
      </c>
    </row>
    <row r="5659" spans="1:8" x14ac:dyDescent="0.2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17057</v>
      </c>
      <c r="F5659" s="7"/>
      <c r="G5659" s="7"/>
      <c r="H5659" s="6">
        <f>IF('Раздел 2.5.2.1'!AP22=SUM('Раздел 2.5.2.1'!AP23:AP25),0,1)</f>
        <v>0</v>
      </c>
    </row>
    <row r="5660" spans="1:8" x14ac:dyDescent="0.2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14644</v>
      </c>
      <c r="F5660" s="7"/>
      <c r="G5660" s="7"/>
      <c r="H5660" s="6">
        <f>IF('Раздел 2.5.2.1'!AQ22=SUM('Раздел 2.5.2.1'!AQ23:AQ25),0,1)</f>
        <v>0</v>
      </c>
    </row>
    <row r="5661" spans="1:8" x14ac:dyDescent="0.2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14973</v>
      </c>
      <c r="F5661" s="7"/>
      <c r="G5661" s="7"/>
      <c r="H5661" s="6">
        <f>IF('Раздел 2.5.2.1'!AR22=SUM('Раздел 2.5.2.1'!AR23:AR25),0,1)</f>
        <v>0</v>
      </c>
    </row>
    <row r="5662" spans="1:8" x14ac:dyDescent="0.2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14974</v>
      </c>
      <c r="F5662" s="7"/>
      <c r="G5662" s="7"/>
      <c r="H5662" s="6">
        <f>IF('Раздел 2.5.2.1'!AS22=SUM('Раздел 2.5.2.1'!AS23:AS25),0,1)</f>
        <v>0</v>
      </c>
    </row>
    <row r="5663" spans="1:8" x14ac:dyDescent="0.2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14975</v>
      </c>
      <c r="F5663" s="7"/>
      <c r="G5663" s="7"/>
      <c r="H5663" s="6">
        <f>IF('Раздел 2.5.2.1'!AT22=SUM('Раздел 2.5.2.1'!AT23:AT25),0,1)</f>
        <v>0</v>
      </c>
    </row>
    <row r="5664" spans="1:8" x14ac:dyDescent="0.2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14976</v>
      </c>
      <c r="F5664" s="7"/>
      <c r="G5664" s="7"/>
      <c r="H5664" s="6">
        <f>IF('Раздел 2.5.2.1'!AU22=SUM('Раздел 2.5.2.1'!AU23:AU25),0,1)</f>
        <v>0</v>
      </c>
    </row>
    <row r="5665" spans="1:8" x14ac:dyDescent="0.2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14977</v>
      </c>
      <c r="F5665" s="7"/>
      <c r="G5665" s="7"/>
      <c r="H5665" s="6">
        <f>IF('Раздел 2.5.2.1'!AV22=SUM('Раздел 2.5.2.1'!AV23:AV25),0,1)</f>
        <v>0</v>
      </c>
    </row>
    <row r="5666" spans="1:8" x14ac:dyDescent="0.2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14978</v>
      </c>
      <c r="F5666" s="7"/>
      <c r="G5666" s="7"/>
      <c r="H5666" s="6">
        <f>IF('Раздел 2.5.2.1'!AW22=SUM('Раздел 2.5.2.1'!AW23:AW25),0,1)</f>
        <v>0</v>
      </c>
    </row>
    <row r="5667" spans="1:8" x14ac:dyDescent="0.2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14979</v>
      </c>
      <c r="F5667" s="7"/>
      <c r="G5667" s="7"/>
      <c r="H5667" s="6">
        <f>IF('Раздел 2.5.2.1'!AX22=SUM('Раздел 2.5.2.1'!AX23:AX25),0,1)</f>
        <v>0</v>
      </c>
    </row>
    <row r="5668" spans="1:8" x14ac:dyDescent="0.2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14980</v>
      </c>
      <c r="F5668" s="7"/>
      <c r="G5668" s="7"/>
      <c r="H5668" s="6">
        <f>IF('Раздел 2.5.2.1'!AY22=SUM('Раздел 2.5.2.1'!AY23:AY25),0,1)</f>
        <v>0</v>
      </c>
    </row>
    <row r="5669" spans="1:8" x14ac:dyDescent="0.2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14981</v>
      </c>
      <c r="F5669" s="7"/>
      <c r="G5669" s="7"/>
      <c r="H5669" s="6">
        <f>IF('Раздел 2.5.2.1'!AZ22=SUM('Раздел 2.5.2.1'!AZ23:AZ25),0,1)</f>
        <v>0</v>
      </c>
    </row>
    <row r="5670" spans="1:8" x14ac:dyDescent="0.2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14982</v>
      </c>
      <c r="F5670" s="7"/>
      <c r="G5670" s="7"/>
      <c r="H5670" s="6">
        <f>IF('Раздел 2.5.2.1'!BA22=SUM('Раздел 2.5.2.1'!BA23:BA25),0,1)</f>
        <v>0</v>
      </c>
    </row>
    <row r="5671" spans="1:8" x14ac:dyDescent="0.2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14983</v>
      </c>
      <c r="H5671" s="6">
        <f>IF('Раздел 2.5.2.1'!BB22=SUM('Раздел 2.5.2.1'!BB23:BB25),0,1)</f>
        <v>0</v>
      </c>
    </row>
    <row r="5672" spans="1:8" x14ac:dyDescent="0.2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14984</v>
      </c>
      <c r="H5672" s="6">
        <f>IF('Раздел 2.5.2.1'!BC22=SUM('Раздел 2.5.2.1'!BC23:BC25),0,1)</f>
        <v>0</v>
      </c>
    </row>
    <row r="5673" spans="1:8" x14ac:dyDescent="0.2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14654</v>
      </c>
      <c r="H5673" s="6">
        <f>IF('Раздел 2.5.2.1'!BD22=SUM('Раздел 2.5.2.1'!BD23:BD25),0,1)</f>
        <v>0</v>
      </c>
    </row>
    <row r="5674" spans="1:8" x14ac:dyDescent="0.2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14655</v>
      </c>
      <c r="H5674" s="6">
        <f>IF('Раздел 2.5.2.1'!BE22=SUM('Раздел 2.5.2.1'!BE23:BE25),0,1)</f>
        <v>0</v>
      </c>
    </row>
    <row r="5675" spans="1:8" x14ac:dyDescent="0.2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14656</v>
      </c>
      <c r="H5675" s="6">
        <f>IF('Раздел 2.5.2.1'!BF22=SUM('Раздел 2.5.2.1'!BF23:BF25),0,1)</f>
        <v>0</v>
      </c>
    </row>
    <row r="5676" spans="1:8" x14ac:dyDescent="0.2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14657</v>
      </c>
      <c r="H5676" s="6">
        <f>IF('Раздел 2.5.2.1'!BG22=SUM('Раздел 2.5.2.1'!BG23:BG25),0,1)</f>
        <v>0</v>
      </c>
    </row>
    <row r="5677" spans="1:8" x14ac:dyDescent="0.2">
      <c r="A5677" s="6">
        <f t="shared" si="85"/>
        <v>609562</v>
      </c>
      <c r="B5677" s="7">
        <v>27</v>
      </c>
      <c r="C5677" s="109">
        <v>1</v>
      </c>
      <c r="D5677" s="109">
        <v>45</v>
      </c>
      <c r="E5677" s="109" t="s">
        <v>14658</v>
      </c>
      <c r="F5677" s="109"/>
      <c r="G5677" s="109"/>
      <c r="H5677" s="109">
        <f>IF('Раздел 2.5.2.1'!BH22=SUM('Раздел 2.5.2.1'!BH23:BH25),0,1)</f>
        <v>0</v>
      </c>
    </row>
    <row r="5678" spans="1:8" x14ac:dyDescent="0.2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14659</v>
      </c>
      <c r="H5678" s="6">
        <f>IF('Раздел 2.5.2.1'!P21=SUM('Раздел 2.5.2.1'!Q21:BH21),0,1)</f>
        <v>0</v>
      </c>
    </row>
    <row r="5679" spans="1:8" x14ac:dyDescent="0.2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14660</v>
      </c>
      <c r="H5679" s="6">
        <f>IF('Раздел 2.5.2.1'!P22=SUM('Раздел 2.5.2.1'!Q22:BH22),0,1)</f>
        <v>0</v>
      </c>
    </row>
    <row r="5680" spans="1:8" x14ac:dyDescent="0.2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14661</v>
      </c>
      <c r="H5680" s="6">
        <f>IF('Раздел 2.5.2.1'!P23=SUM('Раздел 2.5.2.1'!Q23:BH23),0,1)</f>
        <v>0</v>
      </c>
    </row>
    <row r="5681" spans="1:8" x14ac:dyDescent="0.2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14662</v>
      </c>
      <c r="H5681" s="6">
        <f>IF('Раздел 2.5.2.1'!P24=SUM('Раздел 2.5.2.1'!Q24:BH24),0,1)</f>
        <v>0</v>
      </c>
    </row>
    <row r="5682" spans="1:8" x14ac:dyDescent="0.2">
      <c r="A5682" s="6">
        <f t="shared" si="85"/>
        <v>609562</v>
      </c>
      <c r="B5682" s="109">
        <v>27</v>
      </c>
      <c r="C5682" s="109">
        <v>2</v>
      </c>
      <c r="D5682" s="109">
        <v>50</v>
      </c>
      <c r="E5682" s="109" t="s">
        <v>14663</v>
      </c>
      <c r="F5682" s="109"/>
      <c r="G5682" s="109"/>
      <c r="H5682" s="109">
        <f>IF('Раздел 2.5.2.1'!P25=SUM('Раздел 2.5.2.1'!Q25:BH25),0,1)</f>
        <v>0</v>
      </c>
    </row>
    <row r="5683" spans="1:8" x14ac:dyDescent="0.2">
      <c r="A5683" s="107">
        <f t="shared" si="85"/>
        <v>609562</v>
      </c>
      <c r="B5683" s="107">
        <v>28</v>
      </c>
      <c r="C5683" s="107">
        <v>0</v>
      </c>
      <c r="D5683" s="107">
        <v>0</v>
      </c>
      <c r="E5683" s="107" t="str">
        <f>CONCATENATE("Количество ошибок в разделе 2.5.2.2: ",H5683)</f>
        <v>Количество ошибок в разделе 2.5.2.2: 0</v>
      </c>
      <c r="F5683" s="107"/>
      <c r="G5683" s="107"/>
      <c r="H5683" s="107">
        <f>SUM(H5684:H5733)</f>
        <v>0</v>
      </c>
    </row>
    <row r="5684" spans="1:8" x14ac:dyDescent="0.2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14197</v>
      </c>
      <c r="H5684" s="6">
        <f>IF('Раздел 2.5.2.2'!P22=SUM('Раздел 2.5.2.2'!P23:P25),0,1)</f>
        <v>0</v>
      </c>
    </row>
    <row r="5685" spans="1:8" x14ac:dyDescent="0.2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17479</v>
      </c>
      <c r="H5685" s="6">
        <f>IF('Раздел 2.5.2.2'!Q22=SUM('Раздел 2.5.2.2'!Q23:Q25),0,1)</f>
        <v>0</v>
      </c>
    </row>
    <row r="5686" spans="1:8" x14ac:dyDescent="0.2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17480</v>
      </c>
      <c r="H5686" s="6">
        <f>IF('Раздел 2.5.2.2'!R22=SUM('Раздел 2.5.2.2'!R23:R25),0,1)</f>
        <v>0</v>
      </c>
    </row>
    <row r="5687" spans="1:8" x14ac:dyDescent="0.2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17481</v>
      </c>
      <c r="F5687" s="7"/>
      <c r="G5687" s="7"/>
      <c r="H5687" s="6">
        <f>IF('Раздел 2.5.2.2'!S22=SUM('Раздел 2.5.2.2'!S23:S25),0,1)</f>
        <v>0</v>
      </c>
    </row>
    <row r="5688" spans="1:8" x14ac:dyDescent="0.2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17482</v>
      </c>
      <c r="F5688" s="7"/>
      <c r="G5688" s="7"/>
      <c r="H5688" s="6">
        <f>IF('Раздел 2.5.2.2'!T22=SUM('Раздел 2.5.2.2'!T23:T25),0,1)</f>
        <v>0</v>
      </c>
    </row>
    <row r="5689" spans="1:8" x14ac:dyDescent="0.2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17483</v>
      </c>
      <c r="F5689" s="7"/>
      <c r="G5689" s="7"/>
      <c r="H5689" s="6">
        <f>IF('Раздел 2.5.2.2'!U22=SUM('Раздел 2.5.2.2'!U23:U25),0,1)</f>
        <v>0</v>
      </c>
    </row>
    <row r="5690" spans="1:8" x14ac:dyDescent="0.2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17484</v>
      </c>
      <c r="F5690" s="7"/>
      <c r="G5690" s="7"/>
      <c r="H5690" s="6">
        <f>IF('Раздел 2.5.2.2'!V22=SUM('Раздел 2.5.2.2'!V23:V25),0,1)</f>
        <v>0</v>
      </c>
    </row>
    <row r="5691" spans="1:8" x14ac:dyDescent="0.2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17485</v>
      </c>
      <c r="F5691" s="7"/>
      <c r="G5691" s="7"/>
      <c r="H5691" s="6">
        <f>IF('Раздел 2.5.2.2'!W22=SUM('Раздел 2.5.2.2'!W23:W25),0,1)</f>
        <v>0</v>
      </c>
    </row>
    <row r="5692" spans="1:8" x14ac:dyDescent="0.2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17486</v>
      </c>
      <c r="F5692" s="7"/>
      <c r="G5692" s="7"/>
      <c r="H5692" s="6">
        <f>IF('Раздел 2.5.2.2'!X22=SUM('Раздел 2.5.2.2'!X23:X25),0,1)</f>
        <v>0</v>
      </c>
    </row>
    <row r="5693" spans="1:8" x14ac:dyDescent="0.2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17487</v>
      </c>
      <c r="F5693" s="7"/>
      <c r="G5693" s="7"/>
      <c r="H5693" s="6">
        <f>IF('Раздел 2.5.2.2'!Y22=SUM('Раздел 2.5.2.2'!Y23:Y25),0,1)</f>
        <v>0</v>
      </c>
    </row>
    <row r="5694" spans="1:8" x14ac:dyDescent="0.2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17488</v>
      </c>
      <c r="F5694" s="7"/>
      <c r="G5694" s="7"/>
      <c r="H5694" s="6">
        <f>IF('Раздел 2.5.2.2'!Z22=SUM('Раздел 2.5.2.2'!Z23:Z25),0,1)</f>
        <v>0</v>
      </c>
    </row>
    <row r="5695" spans="1:8" x14ac:dyDescent="0.2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17489</v>
      </c>
      <c r="F5695" s="7"/>
      <c r="G5695" s="7"/>
      <c r="H5695" s="6">
        <f>IF('Раздел 2.5.2.2'!AA22=SUM('Раздел 2.5.2.2'!AA23:AA25),0,1)</f>
        <v>0</v>
      </c>
    </row>
    <row r="5696" spans="1:8" x14ac:dyDescent="0.2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17490</v>
      </c>
      <c r="F5696" s="7"/>
      <c r="G5696" s="7"/>
      <c r="H5696" s="6">
        <f>IF('Раздел 2.5.2.2'!AB22=SUM('Раздел 2.5.2.2'!AB23:AB25),0,1)</f>
        <v>0</v>
      </c>
    </row>
    <row r="5697" spans="1:8" x14ac:dyDescent="0.2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17491</v>
      </c>
      <c r="F5697" s="7"/>
      <c r="G5697" s="7"/>
      <c r="H5697" s="6">
        <f>IF('Раздел 2.5.2.2'!AC22=SUM('Раздел 2.5.2.2'!AC23:AC25),0,1)</f>
        <v>0</v>
      </c>
    </row>
    <row r="5698" spans="1:8" x14ac:dyDescent="0.2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18340</v>
      </c>
      <c r="F5698" s="7"/>
      <c r="G5698" s="7"/>
      <c r="H5698" s="6">
        <f>IF('Раздел 2.5.2.2'!AD22=SUM('Раздел 2.5.2.2'!AD23:AD25),0,1)</f>
        <v>0</v>
      </c>
    </row>
    <row r="5699" spans="1:8" x14ac:dyDescent="0.2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18341</v>
      </c>
      <c r="F5699" s="7"/>
      <c r="G5699" s="7"/>
      <c r="H5699" s="6">
        <f>IF('Раздел 2.5.2.2'!AE22=SUM('Раздел 2.5.2.2'!AE23:AE25),0,1)</f>
        <v>0</v>
      </c>
    </row>
    <row r="5700" spans="1:8" x14ac:dyDescent="0.2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18342</v>
      </c>
      <c r="F5700" s="7"/>
      <c r="G5700" s="7"/>
      <c r="H5700" s="6">
        <f>IF('Раздел 2.5.2.2'!AF22=SUM('Раздел 2.5.2.2'!AF23:AF25),0,1)</f>
        <v>0</v>
      </c>
    </row>
    <row r="5701" spans="1:8" x14ac:dyDescent="0.2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18343</v>
      </c>
      <c r="F5701" s="7"/>
      <c r="G5701" s="7"/>
      <c r="H5701" s="6">
        <f>IF('Раздел 2.5.2.2'!AG22=SUM('Раздел 2.5.2.2'!AG23:AG25),0,1)</f>
        <v>0</v>
      </c>
    </row>
    <row r="5702" spans="1:8" x14ac:dyDescent="0.2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18344</v>
      </c>
      <c r="F5702" s="7"/>
      <c r="G5702" s="7"/>
      <c r="H5702" s="6">
        <f>IF('Раздел 2.5.2.2'!AH22=SUM('Раздел 2.5.2.2'!AH23:AH25),0,1)</f>
        <v>0</v>
      </c>
    </row>
    <row r="5703" spans="1:8" x14ac:dyDescent="0.2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18345</v>
      </c>
      <c r="F5703" s="7"/>
      <c r="G5703" s="7"/>
      <c r="H5703" s="6">
        <f>IF('Раздел 2.5.2.2'!AI22=SUM('Раздел 2.5.2.2'!AI23:AI25),0,1)</f>
        <v>0</v>
      </c>
    </row>
    <row r="5704" spans="1:8" x14ac:dyDescent="0.2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18346</v>
      </c>
      <c r="F5704" s="7"/>
      <c r="G5704" s="7"/>
      <c r="H5704" s="6">
        <f>IF('Раздел 2.5.2.2'!AJ22=SUM('Раздел 2.5.2.2'!AJ23:AJ25),0,1)</f>
        <v>0</v>
      </c>
    </row>
    <row r="5705" spans="1:8" x14ac:dyDescent="0.2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18347</v>
      </c>
      <c r="F5705" s="7"/>
      <c r="G5705" s="7"/>
      <c r="H5705" s="6">
        <f>IF('Раздел 2.5.2.2'!AK22=SUM('Раздел 2.5.2.2'!AK23:AK25),0,1)</f>
        <v>0</v>
      </c>
    </row>
    <row r="5706" spans="1:8" x14ac:dyDescent="0.2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18348</v>
      </c>
      <c r="F5706" s="7"/>
      <c r="G5706" s="7"/>
      <c r="H5706" s="6">
        <f>IF('Раздел 2.5.2.2'!AL22=SUM('Раздел 2.5.2.2'!AL23:AL25),0,1)</f>
        <v>0</v>
      </c>
    </row>
    <row r="5707" spans="1:8" x14ac:dyDescent="0.2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18349</v>
      </c>
      <c r="F5707" s="7"/>
      <c r="G5707" s="7"/>
      <c r="H5707" s="6">
        <f>IF('Раздел 2.5.2.2'!AM22=SUM('Раздел 2.5.2.2'!AM23:AM25),0,1)</f>
        <v>0</v>
      </c>
    </row>
    <row r="5708" spans="1:8" x14ac:dyDescent="0.2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18350</v>
      </c>
      <c r="F5708" s="7"/>
      <c r="G5708" s="7"/>
      <c r="H5708" s="6">
        <f>IF('Раздел 2.5.2.2'!AN22=SUM('Раздел 2.5.2.2'!AN23:AN25),0,1)</f>
        <v>0</v>
      </c>
    </row>
    <row r="5709" spans="1:8" x14ac:dyDescent="0.2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18373</v>
      </c>
      <c r="F5709" s="7"/>
      <c r="G5709" s="7"/>
      <c r="H5709" s="6">
        <f>IF('Раздел 2.5.2.2'!AO22=SUM('Раздел 2.5.2.2'!AO23:AO25),0,1)</f>
        <v>0</v>
      </c>
    </row>
    <row r="5710" spans="1:8" x14ac:dyDescent="0.2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18374</v>
      </c>
      <c r="F5710" s="7"/>
      <c r="G5710" s="7"/>
      <c r="H5710" s="6">
        <f>IF('Раздел 2.5.2.2'!AP22=SUM('Раздел 2.5.2.2'!AP23:AP25),0,1)</f>
        <v>0</v>
      </c>
    </row>
    <row r="5711" spans="1:8" x14ac:dyDescent="0.2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18375</v>
      </c>
      <c r="F5711" s="7"/>
      <c r="G5711" s="7"/>
      <c r="H5711" s="6">
        <f>IF('Раздел 2.5.2.2'!AQ22=SUM('Раздел 2.5.2.2'!AQ23:AQ25),0,1)</f>
        <v>0</v>
      </c>
    </row>
    <row r="5712" spans="1:8" x14ac:dyDescent="0.2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18376</v>
      </c>
      <c r="F5712" s="7"/>
      <c r="G5712" s="7"/>
      <c r="H5712" s="6">
        <f>IF('Раздел 2.5.2.2'!AR22=SUM('Раздел 2.5.2.2'!AR23:AR25),0,1)</f>
        <v>0</v>
      </c>
    </row>
    <row r="5713" spans="1:8" x14ac:dyDescent="0.2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18377</v>
      </c>
      <c r="F5713" s="7"/>
      <c r="G5713" s="7"/>
      <c r="H5713" s="6">
        <f>IF('Раздел 2.5.2.2'!AS22=SUM('Раздел 2.5.2.2'!AS23:AS25),0,1)</f>
        <v>0</v>
      </c>
    </row>
    <row r="5714" spans="1:8" x14ac:dyDescent="0.2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18360</v>
      </c>
      <c r="F5714" s="7"/>
      <c r="G5714" s="7"/>
      <c r="H5714" s="6">
        <f>IF('Раздел 2.5.2.2'!AT22=SUM('Раздел 2.5.2.2'!AT23:AT25),0,1)</f>
        <v>0</v>
      </c>
    </row>
    <row r="5715" spans="1:8" x14ac:dyDescent="0.2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17522</v>
      </c>
      <c r="F5715" s="7"/>
      <c r="G5715" s="7"/>
      <c r="H5715" s="6">
        <f>IF('Раздел 2.5.2.2'!AU22=SUM('Раздел 2.5.2.2'!AU23:AU25),0,1)</f>
        <v>0</v>
      </c>
    </row>
    <row r="5716" spans="1:8" x14ac:dyDescent="0.2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17523</v>
      </c>
      <c r="F5716" s="7"/>
      <c r="G5716" s="7"/>
      <c r="H5716" s="6">
        <f>IF('Раздел 2.5.2.2'!AV22=SUM('Раздел 2.5.2.2'!AV23:AV25),0,1)</f>
        <v>0</v>
      </c>
    </row>
    <row r="5717" spans="1:8" x14ac:dyDescent="0.2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17524</v>
      </c>
      <c r="F5717" s="7"/>
      <c r="G5717" s="7"/>
      <c r="H5717" s="6">
        <f>IF('Раздел 2.5.2.2'!AW22=SUM('Раздел 2.5.2.2'!AW23:AW25),0,1)</f>
        <v>0</v>
      </c>
    </row>
    <row r="5718" spans="1:8" x14ac:dyDescent="0.2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16515</v>
      </c>
      <c r="F5718" s="7"/>
      <c r="G5718" s="7"/>
      <c r="H5718" s="6">
        <f>IF('Раздел 2.5.2.2'!AX22=SUM('Раздел 2.5.2.2'!AX23:AX25),0,1)</f>
        <v>0</v>
      </c>
    </row>
    <row r="5719" spans="1:8" x14ac:dyDescent="0.2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16516</v>
      </c>
      <c r="F5719" s="7"/>
      <c r="G5719" s="7"/>
      <c r="H5719" s="6">
        <f>IF('Раздел 2.5.2.2'!AY22=SUM('Раздел 2.5.2.2'!AY23:AY25),0,1)</f>
        <v>0</v>
      </c>
    </row>
    <row r="5720" spans="1:8" x14ac:dyDescent="0.2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15268</v>
      </c>
      <c r="F5720" s="7"/>
      <c r="G5720" s="7"/>
      <c r="H5720" s="6">
        <f>IF('Раздел 2.5.2.2'!AZ22=SUM('Раздел 2.5.2.2'!AZ23:AZ25),0,1)</f>
        <v>0</v>
      </c>
    </row>
    <row r="5721" spans="1:8" x14ac:dyDescent="0.2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15269</v>
      </c>
      <c r="F5721" s="7"/>
      <c r="G5721" s="7"/>
      <c r="H5721" s="6">
        <f>IF('Раздел 2.5.2.2'!BA22=SUM('Раздел 2.5.2.2'!BA23:BA25),0,1)</f>
        <v>0</v>
      </c>
    </row>
    <row r="5722" spans="1:8" x14ac:dyDescent="0.2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15270</v>
      </c>
      <c r="H5722" s="6">
        <f>IF('Раздел 2.5.2.2'!BB22=SUM('Раздел 2.5.2.2'!BB23:BB25),0,1)</f>
        <v>0</v>
      </c>
    </row>
    <row r="5723" spans="1:8" x14ac:dyDescent="0.2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15271</v>
      </c>
      <c r="H5723" s="6">
        <f>IF('Раздел 2.5.2.2'!BC22=SUM('Раздел 2.5.2.2'!BC23:BC25),0,1)</f>
        <v>0</v>
      </c>
    </row>
    <row r="5724" spans="1:8" x14ac:dyDescent="0.2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14219</v>
      </c>
      <c r="H5724" s="6">
        <f>IF('Раздел 2.5.2.2'!BD22=SUM('Раздел 2.5.2.2'!BD23:BD25),0,1)</f>
        <v>0</v>
      </c>
    </row>
    <row r="5725" spans="1:8" x14ac:dyDescent="0.2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14220</v>
      </c>
      <c r="H5725" s="6">
        <f>IF('Раздел 2.5.2.2'!BE22=SUM('Раздел 2.5.2.2'!BE23:BE25),0,1)</f>
        <v>0</v>
      </c>
    </row>
    <row r="5726" spans="1:8" x14ac:dyDescent="0.2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14221</v>
      </c>
      <c r="H5726" s="6">
        <f>IF('Раздел 2.5.2.2'!BF22=SUM('Раздел 2.5.2.2'!BF23:BF25),0,1)</f>
        <v>0</v>
      </c>
    </row>
    <row r="5727" spans="1:8" x14ac:dyDescent="0.2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14222</v>
      </c>
      <c r="H5727" s="6">
        <f>IF('Раздел 2.5.2.2'!BG22=SUM('Раздел 2.5.2.2'!BG23:BG25),0,1)</f>
        <v>0</v>
      </c>
    </row>
    <row r="5728" spans="1:8" x14ac:dyDescent="0.2">
      <c r="A5728" s="6">
        <f t="shared" si="86"/>
        <v>609562</v>
      </c>
      <c r="B5728" s="7">
        <v>28</v>
      </c>
      <c r="C5728" s="109">
        <v>1</v>
      </c>
      <c r="D5728" s="109">
        <v>45</v>
      </c>
      <c r="E5728" s="109" t="s">
        <v>14237</v>
      </c>
      <c r="F5728" s="109"/>
      <c r="G5728" s="109"/>
      <c r="H5728" s="109">
        <f>IF('Раздел 2.5.2.2'!BH22=SUM('Раздел 2.5.2.2'!BH23:BH25),0,1)</f>
        <v>0</v>
      </c>
    </row>
    <row r="5729" spans="1:8" x14ac:dyDescent="0.2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14238</v>
      </c>
      <c r="H5729" s="6">
        <f>IF('Раздел 2.5.2.2'!P21=SUM('Раздел 2.5.2.2'!Q21:BH21),0,1)</f>
        <v>0</v>
      </c>
    </row>
    <row r="5730" spans="1:8" x14ac:dyDescent="0.2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14239</v>
      </c>
      <c r="H5730" s="6">
        <f>IF('Раздел 2.5.2.2'!P22=SUM('Раздел 2.5.2.2'!Q22:BH22),0,1)</f>
        <v>0</v>
      </c>
    </row>
    <row r="5731" spans="1:8" x14ac:dyDescent="0.2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14240</v>
      </c>
      <c r="H5731" s="6">
        <f>IF('Раздел 2.5.2.2'!P23=SUM('Раздел 2.5.2.2'!Q23:BH23),0,1)</f>
        <v>0</v>
      </c>
    </row>
    <row r="5732" spans="1:8" x14ac:dyDescent="0.2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14241</v>
      </c>
      <c r="H5732" s="6">
        <f>IF('Раздел 2.5.2.2'!P24=SUM('Раздел 2.5.2.2'!Q24:BH24),0,1)</f>
        <v>0</v>
      </c>
    </row>
    <row r="5733" spans="1:8" x14ac:dyDescent="0.2">
      <c r="A5733" s="6">
        <f t="shared" si="86"/>
        <v>609562</v>
      </c>
      <c r="B5733" s="109">
        <v>28</v>
      </c>
      <c r="C5733" s="109">
        <v>2</v>
      </c>
      <c r="D5733" s="109">
        <v>50</v>
      </c>
      <c r="E5733" s="109" t="s">
        <v>14242</v>
      </c>
      <c r="F5733" s="109"/>
      <c r="G5733" s="109"/>
      <c r="H5733" s="109">
        <f>IF('Раздел 2.5.2.2'!P25=SUM('Раздел 2.5.2.2'!Q25:BH25),0,1)</f>
        <v>0</v>
      </c>
    </row>
    <row r="5734" spans="1:8" x14ac:dyDescent="0.2">
      <c r="A5734" s="107">
        <f t="shared" si="86"/>
        <v>609562</v>
      </c>
      <c r="B5734" s="107">
        <v>29</v>
      </c>
      <c r="C5734" s="107">
        <v>0</v>
      </c>
      <c r="D5734" s="107">
        <v>0</v>
      </c>
      <c r="E5734" s="107" t="str">
        <f>CONCATENATE("Количество ошибок в разделе 2.5.2.3: ",H5734)</f>
        <v>Количество ошибок в разделе 2.5.2.3: 0</v>
      </c>
      <c r="F5734" s="107"/>
      <c r="G5734" s="107"/>
      <c r="H5734" s="107">
        <f>SUM(H5735:H5784)</f>
        <v>0</v>
      </c>
    </row>
    <row r="5735" spans="1:8" x14ac:dyDescent="0.2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14243</v>
      </c>
      <c r="H5735" s="6">
        <f>IF('Раздел 2.5.2.3'!P22=SUM('Раздел 2.5.2.3'!P23:P25),0,1)</f>
        <v>0</v>
      </c>
    </row>
    <row r="5736" spans="1:8" x14ac:dyDescent="0.2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14244</v>
      </c>
      <c r="H5736" s="6">
        <f>IF('Раздел 2.5.2.3'!Q22=SUM('Раздел 2.5.2.3'!Q23:Q25),0,1)</f>
        <v>0</v>
      </c>
    </row>
    <row r="5737" spans="1:8" x14ac:dyDescent="0.2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14245</v>
      </c>
      <c r="H5737" s="6">
        <f>IF('Раздел 2.5.2.3'!R22=SUM('Раздел 2.5.2.3'!R23:R25),0,1)</f>
        <v>0</v>
      </c>
    </row>
    <row r="5738" spans="1:8" x14ac:dyDescent="0.2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14246</v>
      </c>
      <c r="F5738" s="7"/>
      <c r="G5738" s="7"/>
      <c r="H5738" s="6">
        <f>IF('Раздел 2.5.2.3'!S22=SUM('Раздел 2.5.2.3'!S23:S25),0,1)</f>
        <v>0</v>
      </c>
    </row>
    <row r="5739" spans="1:8" x14ac:dyDescent="0.2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14247</v>
      </c>
      <c r="F5739" s="7"/>
      <c r="G5739" s="7"/>
      <c r="H5739" s="6">
        <f>IF('Раздел 2.5.2.3'!T22=SUM('Раздел 2.5.2.3'!T23:T25),0,1)</f>
        <v>0</v>
      </c>
    </row>
    <row r="5740" spans="1:8" x14ac:dyDescent="0.2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14248</v>
      </c>
      <c r="F5740" s="7"/>
      <c r="G5740" s="7"/>
      <c r="H5740" s="6">
        <f>IF('Раздел 2.5.2.3'!U22=SUM('Раздел 2.5.2.3'!U23:U25),0,1)</f>
        <v>0</v>
      </c>
    </row>
    <row r="5741" spans="1:8" x14ac:dyDescent="0.2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14249</v>
      </c>
      <c r="F5741" s="7"/>
      <c r="G5741" s="7"/>
      <c r="H5741" s="6">
        <f>IF('Раздел 2.5.2.3'!V22=SUM('Раздел 2.5.2.3'!V23:V25),0,1)</f>
        <v>0</v>
      </c>
    </row>
    <row r="5742" spans="1:8" x14ac:dyDescent="0.2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14250</v>
      </c>
      <c r="F5742" s="7"/>
      <c r="G5742" s="7"/>
      <c r="H5742" s="6">
        <f>IF('Раздел 2.5.2.3'!W22=SUM('Раздел 2.5.2.3'!W23:W25),0,1)</f>
        <v>0</v>
      </c>
    </row>
    <row r="5743" spans="1:8" x14ac:dyDescent="0.2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14251</v>
      </c>
      <c r="F5743" s="7"/>
      <c r="G5743" s="7"/>
      <c r="H5743" s="6">
        <f>IF('Раздел 2.5.2.3'!X22=SUM('Раздел 2.5.2.3'!X23:X25),0,1)</f>
        <v>0</v>
      </c>
    </row>
    <row r="5744" spans="1:8" x14ac:dyDescent="0.2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12795</v>
      </c>
      <c r="F5744" s="7"/>
      <c r="G5744" s="7"/>
      <c r="H5744" s="6">
        <f>IF('Раздел 2.5.2.3'!Y22=SUM('Раздел 2.5.2.3'!Y23:Y25),0,1)</f>
        <v>0</v>
      </c>
    </row>
    <row r="5745" spans="1:8" x14ac:dyDescent="0.2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12796</v>
      </c>
      <c r="F5745" s="7"/>
      <c r="G5745" s="7"/>
      <c r="H5745" s="6">
        <f>IF('Раздел 2.5.2.3'!Z22=SUM('Раздел 2.5.2.3'!Z23:Z25),0,1)</f>
        <v>0</v>
      </c>
    </row>
    <row r="5746" spans="1:8" x14ac:dyDescent="0.2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12797</v>
      </c>
      <c r="F5746" s="7"/>
      <c r="G5746" s="7"/>
      <c r="H5746" s="6">
        <f>IF('Раздел 2.5.2.3'!AA22=SUM('Раздел 2.5.2.3'!AA23:AA25),0,1)</f>
        <v>0</v>
      </c>
    </row>
    <row r="5747" spans="1:8" x14ac:dyDescent="0.2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12798</v>
      </c>
      <c r="F5747" s="7"/>
      <c r="G5747" s="7"/>
      <c r="H5747" s="6">
        <f>IF('Раздел 2.5.2.3'!AB22=SUM('Раздел 2.5.2.3'!AB23:AB25),0,1)</f>
        <v>0</v>
      </c>
    </row>
    <row r="5748" spans="1:8" x14ac:dyDescent="0.2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12799</v>
      </c>
      <c r="F5748" s="7"/>
      <c r="G5748" s="7"/>
      <c r="H5748" s="6">
        <f>IF('Раздел 2.5.2.3'!AC22=SUM('Раздел 2.5.2.3'!AC23:AC25),0,1)</f>
        <v>0</v>
      </c>
    </row>
    <row r="5749" spans="1:8" x14ac:dyDescent="0.2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15299</v>
      </c>
      <c r="F5749" s="7"/>
      <c r="G5749" s="7"/>
      <c r="H5749" s="6">
        <f>IF('Раздел 2.5.2.3'!AD22=SUM('Раздел 2.5.2.3'!AD23:AD25),0,1)</f>
        <v>0</v>
      </c>
    </row>
    <row r="5750" spans="1:8" x14ac:dyDescent="0.2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15300</v>
      </c>
      <c r="F5750" s="7"/>
      <c r="G5750" s="7"/>
      <c r="H5750" s="6">
        <f>IF('Раздел 2.5.2.3'!AE22=SUM('Раздел 2.5.2.3'!AE23:AE25),0,1)</f>
        <v>0</v>
      </c>
    </row>
    <row r="5751" spans="1:8" x14ac:dyDescent="0.2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15314</v>
      </c>
      <c r="F5751" s="7"/>
      <c r="G5751" s="7"/>
      <c r="H5751" s="6">
        <f>IF('Раздел 2.5.2.3'!AF22=SUM('Раздел 2.5.2.3'!AF23:AF25),0,1)</f>
        <v>0</v>
      </c>
    </row>
    <row r="5752" spans="1:8" x14ac:dyDescent="0.2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15315</v>
      </c>
      <c r="F5752" s="7"/>
      <c r="G5752" s="7"/>
      <c r="H5752" s="6">
        <f>IF('Раздел 2.5.2.3'!AG22=SUM('Раздел 2.5.2.3'!AG23:AG25),0,1)</f>
        <v>0</v>
      </c>
    </row>
    <row r="5753" spans="1:8" x14ac:dyDescent="0.2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16562</v>
      </c>
      <c r="F5753" s="7"/>
      <c r="G5753" s="7"/>
      <c r="H5753" s="6">
        <f>IF('Раздел 2.5.2.3'!AH22=SUM('Раздел 2.5.2.3'!AH23:AH25),0,1)</f>
        <v>0</v>
      </c>
    </row>
    <row r="5754" spans="1:8" x14ac:dyDescent="0.2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16563</v>
      </c>
      <c r="F5754" s="7"/>
      <c r="G5754" s="7"/>
      <c r="H5754" s="6">
        <f>IF('Раздел 2.5.2.3'!AI22=SUM('Раздел 2.5.2.3'!AI23:AI25),0,1)</f>
        <v>0</v>
      </c>
    </row>
    <row r="5755" spans="1:8" x14ac:dyDescent="0.2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16564</v>
      </c>
      <c r="F5755" s="7"/>
      <c r="G5755" s="7"/>
      <c r="H5755" s="6">
        <f>IF('Раздел 2.5.2.3'!AJ22=SUM('Раздел 2.5.2.3'!AJ23:AJ25),0,1)</f>
        <v>0</v>
      </c>
    </row>
    <row r="5756" spans="1:8" x14ac:dyDescent="0.2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16565</v>
      </c>
      <c r="F5756" s="7"/>
      <c r="G5756" s="7"/>
      <c r="H5756" s="6">
        <f>IF('Раздел 2.5.2.3'!AK22=SUM('Раздел 2.5.2.3'!AK23:AK25),0,1)</f>
        <v>0</v>
      </c>
    </row>
    <row r="5757" spans="1:8" x14ac:dyDescent="0.2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16566</v>
      </c>
      <c r="F5757" s="7"/>
      <c r="G5757" s="7"/>
      <c r="H5757" s="6">
        <f>IF('Раздел 2.5.2.3'!AL22=SUM('Раздел 2.5.2.3'!AL23:AL25),0,1)</f>
        <v>0</v>
      </c>
    </row>
    <row r="5758" spans="1:8" x14ac:dyDescent="0.2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16567</v>
      </c>
      <c r="F5758" s="7"/>
      <c r="G5758" s="7"/>
      <c r="H5758" s="6">
        <f>IF('Раздел 2.5.2.3'!AM22=SUM('Раздел 2.5.2.3'!AM23:AM25),0,1)</f>
        <v>0</v>
      </c>
    </row>
    <row r="5759" spans="1:8" x14ac:dyDescent="0.2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16568</v>
      </c>
      <c r="F5759" s="7"/>
      <c r="G5759" s="7"/>
      <c r="H5759" s="6">
        <f>IF('Раздел 2.5.2.3'!AN22=SUM('Раздел 2.5.2.3'!AN23:AN25),0,1)</f>
        <v>0</v>
      </c>
    </row>
    <row r="5760" spans="1:8" x14ac:dyDescent="0.2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16569</v>
      </c>
      <c r="F5760" s="7"/>
      <c r="G5760" s="7"/>
      <c r="H5760" s="6">
        <f>IF('Раздел 2.5.2.3'!AO22=SUM('Раздел 2.5.2.3'!AO23:AO25),0,1)</f>
        <v>0</v>
      </c>
    </row>
    <row r="5761" spans="1:8" x14ac:dyDescent="0.2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16570</v>
      </c>
      <c r="F5761" s="7"/>
      <c r="G5761" s="7"/>
      <c r="H5761" s="6">
        <f>IF('Раздел 2.5.2.3'!AP22=SUM('Раздел 2.5.2.3'!AP23:AP25),0,1)</f>
        <v>0</v>
      </c>
    </row>
    <row r="5762" spans="1:8" x14ac:dyDescent="0.2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16571</v>
      </c>
      <c r="F5762" s="7"/>
      <c r="G5762" s="7"/>
      <c r="H5762" s="6">
        <f>IF('Раздел 2.5.2.3'!AQ22=SUM('Раздел 2.5.2.3'!AQ23:AQ25),0,1)</f>
        <v>0</v>
      </c>
    </row>
    <row r="5763" spans="1:8" x14ac:dyDescent="0.2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16572</v>
      </c>
      <c r="F5763" s="7"/>
      <c r="G5763" s="7"/>
      <c r="H5763" s="6">
        <f>IF('Раздел 2.5.2.3'!AR22=SUM('Раздел 2.5.2.3'!AR23:AR25),0,1)</f>
        <v>0</v>
      </c>
    </row>
    <row r="5764" spans="1:8" x14ac:dyDescent="0.2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16573</v>
      </c>
      <c r="F5764" s="7"/>
      <c r="G5764" s="7"/>
      <c r="H5764" s="6">
        <f>IF('Раздел 2.5.2.3'!AS22=SUM('Раздел 2.5.2.3'!AS23:AS25),0,1)</f>
        <v>0</v>
      </c>
    </row>
    <row r="5765" spans="1:8" x14ac:dyDescent="0.2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16574</v>
      </c>
      <c r="F5765" s="7"/>
      <c r="G5765" s="7"/>
      <c r="H5765" s="6">
        <f>IF('Раздел 2.5.2.3'!AT22=SUM('Раздел 2.5.2.3'!AT23:AT25),0,1)</f>
        <v>0</v>
      </c>
    </row>
    <row r="5766" spans="1:8" x14ac:dyDescent="0.2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15340</v>
      </c>
      <c r="F5766" s="7"/>
      <c r="G5766" s="7"/>
      <c r="H5766" s="6">
        <f>IF('Раздел 2.5.2.3'!AU22=SUM('Раздел 2.5.2.3'!AU23:AU25),0,1)</f>
        <v>0</v>
      </c>
    </row>
    <row r="5767" spans="1:8" x14ac:dyDescent="0.2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15341</v>
      </c>
      <c r="F5767" s="7"/>
      <c r="G5767" s="7"/>
      <c r="H5767" s="6">
        <f>IF('Раздел 2.5.2.3'!AV22=SUM('Раздел 2.5.2.3'!AV23:AV25),0,1)</f>
        <v>0</v>
      </c>
    </row>
    <row r="5768" spans="1:8" x14ac:dyDescent="0.2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15342</v>
      </c>
      <c r="F5768" s="7"/>
      <c r="G5768" s="7"/>
      <c r="H5768" s="6">
        <f>IF('Раздел 2.5.2.3'!AW22=SUM('Раздел 2.5.2.3'!AW23:AW25),0,1)</f>
        <v>0</v>
      </c>
    </row>
    <row r="5769" spans="1:8" x14ac:dyDescent="0.2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15343</v>
      </c>
      <c r="F5769" s="7"/>
      <c r="G5769" s="7"/>
      <c r="H5769" s="6">
        <f>IF('Раздел 2.5.2.3'!AX22=SUM('Раздел 2.5.2.3'!AX23:AX25),0,1)</f>
        <v>0</v>
      </c>
    </row>
    <row r="5770" spans="1:8" x14ac:dyDescent="0.2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17429</v>
      </c>
      <c r="F5770" s="7"/>
      <c r="G5770" s="7"/>
      <c r="H5770" s="6">
        <f>IF('Раздел 2.5.2.3'!AY22=SUM('Раздел 2.5.2.3'!AY23:AY25),0,1)</f>
        <v>0</v>
      </c>
    </row>
    <row r="5771" spans="1:8" x14ac:dyDescent="0.2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17430</v>
      </c>
      <c r="F5771" s="7"/>
      <c r="G5771" s="7"/>
      <c r="H5771" s="6">
        <f>IF('Раздел 2.5.2.3'!AZ22=SUM('Раздел 2.5.2.3'!AZ23:AZ25),0,1)</f>
        <v>0</v>
      </c>
    </row>
    <row r="5772" spans="1:8" x14ac:dyDescent="0.2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17431</v>
      </c>
      <c r="F5772" s="7"/>
      <c r="G5772" s="7"/>
      <c r="H5772" s="6">
        <f>IF('Раздел 2.5.2.3'!BA22=SUM('Раздел 2.5.2.3'!BA23:BA25),0,1)</f>
        <v>0</v>
      </c>
    </row>
    <row r="5773" spans="1:8" x14ac:dyDescent="0.2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17432</v>
      </c>
      <c r="H5773" s="6">
        <f>IF('Раздел 2.5.2.3'!BB22=SUM('Раздел 2.5.2.3'!BB23:BB25),0,1)</f>
        <v>0</v>
      </c>
    </row>
    <row r="5774" spans="1:8" x14ac:dyDescent="0.2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17433</v>
      </c>
      <c r="H5774" s="6">
        <f>IF('Раздел 2.5.2.3'!BC22=SUM('Раздел 2.5.2.3'!BC23:BC25),0,1)</f>
        <v>0</v>
      </c>
    </row>
    <row r="5775" spans="1:8" x14ac:dyDescent="0.2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17434</v>
      </c>
      <c r="H5775" s="6">
        <f>IF('Раздел 2.5.2.3'!BD22=SUM('Раздел 2.5.2.3'!BD23:BD25),0,1)</f>
        <v>0</v>
      </c>
    </row>
    <row r="5776" spans="1:8" x14ac:dyDescent="0.2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17435</v>
      </c>
      <c r="H5776" s="6">
        <f>IF('Раздел 2.5.2.3'!BE22=SUM('Раздел 2.5.2.3'!BE23:BE25),0,1)</f>
        <v>0</v>
      </c>
    </row>
    <row r="5777" spans="1:8" x14ac:dyDescent="0.2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17436</v>
      </c>
      <c r="H5777" s="6">
        <f>IF('Раздел 2.5.2.3'!BF22=SUM('Раздел 2.5.2.3'!BF23:BF25),0,1)</f>
        <v>0</v>
      </c>
    </row>
    <row r="5778" spans="1:8" x14ac:dyDescent="0.2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17437</v>
      </c>
      <c r="H5778" s="6">
        <f>IF('Раздел 2.5.2.3'!BG22=SUM('Раздел 2.5.2.3'!BG23:BG25),0,1)</f>
        <v>0</v>
      </c>
    </row>
    <row r="5779" spans="1:8" x14ac:dyDescent="0.2">
      <c r="A5779" s="6">
        <f t="shared" si="87"/>
        <v>609562</v>
      </c>
      <c r="B5779" s="7">
        <v>29</v>
      </c>
      <c r="C5779" s="109">
        <v>1</v>
      </c>
      <c r="D5779" s="109">
        <v>45</v>
      </c>
      <c r="E5779" s="109" t="s">
        <v>17438</v>
      </c>
      <c r="F5779" s="109"/>
      <c r="G5779" s="109"/>
      <c r="H5779" s="109">
        <f>IF('Раздел 2.5.2.3'!BH22=SUM('Раздел 2.5.2.3'!BH23:BH25),0,1)</f>
        <v>0</v>
      </c>
    </row>
    <row r="5780" spans="1:8" x14ac:dyDescent="0.2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17439</v>
      </c>
      <c r="H5780" s="6">
        <f>IF('Раздел 2.5.2.3'!P21=SUM('Раздел 2.5.2.3'!Q21:BH21),0,1)</f>
        <v>0</v>
      </c>
    </row>
    <row r="5781" spans="1:8" x14ac:dyDescent="0.2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17440</v>
      </c>
      <c r="H5781" s="6">
        <f>IF('Раздел 2.5.2.3'!P22=SUM('Раздел 2.5.2.3'!Q22:BH22),0,1)</f>
        <v>0</v>
      </c>
    </row>
    <row r="5782" spans="1:8" x14ac:dyDescent="0.2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17441</v>
      </c>
      <c r="H5782" s="6">
        <f>IF('Раздел 2.5.2.3'!P23=SUM('Раздел 2.5.2.3'!Q23:BH23),0,1)</f>
        <v>0</v>
      </c>
    </row>
    <row r="5783" spans="1:8" x14ac:dyDescent="0.2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17442</v>
      </c>
      <c r="H5783" s="6">
        <f>IF('Раздел 2.5.2.3'!P24=SUM('Раздел 2.5.2.3'!Q24:BH24),0,1)</f>
        <v>0</v>
      </c>
    </row>
    <row r="5784" spans="1:8" x14ac:dyDescent="0.2">
      <c r="A5784" s="6">
        <f t="shared" si="87"/>
        <v>609562</v>
      </c>
      <c r="B5784" s="109">
        <v>29</v>
      </c>
      <c r="C5784" s="109">
        <v>2</v>
      </c>
      <c r="D5784" s="109">
        <v>50</v>
      </c>
      <c r="E5784" s="109" t="s">
        <v>17443</v>
      </c>
      <c r="F5784" s="109"/>
      <c r="G5784" s="109"/>
      <c r="H5784" s="109">
        <f>IF('Раздел 2.5.2.3'!P25=SUM('Раздел 2.5.2.3'!Q25:BH25),0,1)</f>
        <v>0</v>
      </c>
    </row>
    <row r="5785" spans="1:8" x14ac:dyDescent="0.2">
      <c r="A5785" s="107">
        <f t="shared" si="87"/>
        <v>609562</v>
      </c>
      <c r="B5785" s="107">
        <v>30</v>
      </c>
      <c r="C5785" s="107">
        <v>0</v>
      </c>
      <c r="D5785" s="107">
        <v>0</v>
      </c>
      <c r="E5785" s="107" t="str">
        <f>CONCATENATE("Количество ошибок в разделе 2.5.3.1: ",H5785)</f>
        <v>Количество ошибок в разделе 2.5.3.1: 0</v>
      </c>
      <c r="F5785" s="107"/>
      <c r="G5785" s="107"/>
      <c r="H5785" s="107">
        <f>SUM(H5786:H5842)</f>
        <v>0</v>
      </c>
    </row>
    <row r="5786" spans="1:8" x14ac:dyDescent="0.2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17444</v>
      </c>
      <c r="H5786" s="6">
        <f>IF('Раздел 2.5.3.1'!P21=SUM('Раздел 2.5.3.1'!P22:P25),0,1)</f>
        <v>0</v>
      </c>
    </row>
    <row r="5787" spans="1:8" x14ac:dyDescent="0.2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18307</v>
      </c>
      <c r="H5787" s="6">
        <f>IF('Раздел 2.5.3.1'!Q21=SUM('Раздел 2.5.3.1'!Q22:Q25),0,1)</f>
        <v>0</v>
      </c>
    </row>
    <row r="5788" spans="1:8" x14ac:dyDescent="0.2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16527</v>
      </c>
      <c r="H5788" s="6">
        <f>IF('Раздел 2.5.3.1'!R21=SUM('Раздел 2.5.3.1'!R22:R25),0,1)</f>
        <v>0</v>
      </c>
    </row>
    <row r="5789" spans="1:8" x14ac:dyDescent="0.2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16528</v>
      </c>
      <c r="H5789" s="6">
        <f>IF('Раздел 2.5.3.1'!S21=SUM('Раздел 2.5.3.1'!S22:S25),0,1)</f>
        <v>0</v>
      </c>
    </row>
    <row r="5790" spans="1:8" x14ac:dyDescent="0.2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16529</v>
      </c>
      <c r="H5790" s="6">
        <f>IF('Раздел 2.5.3.1'!T21=SUM('Раздел 2.5.3.1'!T22:T25),0,1)</f>
        <v>0</v>
      </c>
    </row>
    <row r="5791" spans="1:8" x14ac:dyDescent="0.2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16530</v>
      </c>
      <c r="H5791" s="6">
        <f>IF('Раздел 2.5.3.1'!U21=SUM('Раздел 2.5.3.1'!U22:U25),0,1)</f>
        <v>0</v>
      </c>
    </row>
    <row r="5792" spans="1:8" x14ac:dyDescent="0.2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16531</v>
      </c>
      <c r="H5792" s="6">
        <f>IF('Раздел 2.5.3.1'!V21=SUM('Раздел 2.5.3.1'!V22:V25),0,1)</f>
        <v>0</v>
      </c>
    </row>
    <row r="5793" spans="1:8" x14ac:dyDescent="0.2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16532</v>
      </c>
      <c r="H5793" s="6">
        <f>IF('Раздел 2.5.3.1'!W21=SUM('Раздел 2.5.3.1'!W22:W25),0,1)</f>
        <v>0</v>
      </c>
    </row>
    <row r="5794" spans="1:8" x14ac:dyDescent="0.2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16533</v>
      </c>
      <c r="H5794" s="6">
        <f>IF('Раздел 2.5.3.1'!X21=SUM('Раздел 2.5.3.1'!X22:X25),0,1)</f>
        <v>0</v>
      </c>
    </row>
    <row r="5795" spans="1:8" x14ac:dyDescent="0.2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16534</v>
      </c>
      <c r="H5795" s="6">
        <f>IF('Раздел 2.5.3.1'!Y21=SUM('Раздел 2.5.3.1'!Y22:Y25),0,1)</f>
        <v>0</v>
      </c>
    </row>
    <row r="5796" spans="1:8" x14ac:dyDescent="0.2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16535</v>
      </c>
      <c r="H5796" s="6">
        <f>IF('Раздел 2.5.3.1'!Z21=SUM('Раздел 2.5.3.1'!Z22:Z25),0,1)</f>
        <v>0</v>
      </c>
    </row>
    <row r="5797" spans="1:8" x14ac:dyDescent="0.2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16536</v>
      </c>
      <c r="H5797" s="6">
        <f>IF('Раздел 2.5.3.1'!AA21=SUM('Раздел 2.5.3.1'!AA22:AA25),0,1)</f>
        <v>0</v>
      </c>
    </row>
    <row r="5798" spans="1:8" x14ac:dyDescent="0.2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16537</v>
      </c>
      <c r="H5798" s="6">
        <f>IF('Раздел 2.5.3.1'!AB21=SUM('Раздел 2.5.3.1'!AB22:AB25),0,1)</f>
        <v>0</v>
      </c>
    </row>
    <row r="5799" spans="1:8" x14ac:dyDescent="0.2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16538</v>
      </c>
      <c r="H5799" s="6">
        <f>IF('Раздел 2.5.3.1'!AC21=SUM('Раздел 2.5.3.1'!AC22:AC25),0,1)</f>
        <v>0</v>
      </c>
    </row>
    <row r="5800" spans="1:8" x14ac:dyDescent="0.2">
      <c r="A5800" s="6">
        <f t="shared" si="87"/>
        <v>609562</v>
      </c>
      <c r="B5800" s="6">
        <v>30</v>
      </c>
      <c r="C5800" s="109">
        <v>1</v>
      </c>
      <c r="D5800" s="109">
        <v>15</v>
      </c>
      <c r="E5800" s="109" t="s">
        <v>18317</v>
      </c>
      <c r="F5800" s="109"/>
      <c r="G5800" s="109"/>
      <c r="H5800" s="109">
        <f>IF('Раздел 2.5.3.1'!AD21=SUM('Раздел 2.5.3.1'!AD22:AD25),0,1)</f>
        <v>0</v>
      </c>
    </row>
    <row r="5801" spans="1:8" x14ac:dyDescent="0.2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18318</v>
      </c>
      <c r="H5801" s="6">
        <f>IF('Раздел 2.5.3.1'!P26=SUM('Раздел 2.5.3.1'!P27:P30),0,1)</f>
        <v>0</v>
      </c>
    </row>
    <row r="5802" spans="1:8" x14ac:dyDescent="0.2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18319</v>
      </c>
      <c r="H5802" s="6">
        <f>IF('Раздел 2.5.3.1'!Q26=SUM('Раздел 2.5.3.1'!Q27:Q30),0,1)</f>
        <v>0</v>
      </c>
    </row>
    <row r="5803" spans="1:8" x14ac:dyDescent="0.2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18320</v>
      </c>
      <c r="H5803" s="6">
        <f>IF('Раздел 2.5.3.1'!R26=SUM('Раздел 2.5.3.1'!R27:R30),0,1)</f>
        <v>0</v>
      </c>
    </row>
    <row r="5804" spans="1:8" x14ac:dyDescent="0.2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18321</v>
      </c>
      <c r="H5804" s="6">
        <f>IF('Раздел 2.5.3.1'!S26=SUM('Раздел 2.5.3.1'!S27:S30),0,1)</f>
        <v>0</v>
      </c>
    </row>
    <row r="5805" spans="1:8" x14ac:dyDescent="0.2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16553</v>
      </c>
      <c r="H5805" s="6">
        <f>IF('Раздел 2.5.3.1'!T26=SUM('Раздел 2.5.3.1'!T27:T30),0,1)</f>
        <v>0</v>
      </c>
    </row>
    <row r="5806" spans="1:8" x14ac:dyDescent="0.2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16554</v>
      </c>
      <c r="H5806" s="6">
        <f>IF('Раздел 2.5.3.1'!U26=SUM('Раздел 2.5.3.1'!U27:U30),0,1)</f>
        <v>0</v>
      </c>
    </row>
    <row r="5807" spans="1:8" x14ac:dyDescent="0.2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16555</v>
      </c>
      <c r="H5807" s="6">
        <f>IF('Раздел 2.5.3.1'!V26=SUM('Раздел 2.5.3.1'!V27:V30),0,1)</f>
        <v>0</v>
      </c>
    </row>
    <row r="5808" spans="1:8" x14ac:dyDescent="0.2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16556</v>
      </c>
      <c r="H5808" s="6">
        <f>IF('Раздел 2.5.3.1'!W26=SUM('Раздел 2.5.3.1'!W27:W30),0,1)</f>
        <v>0</v>
      </c>
    </row>
    <row r="5809" spans="1:8" x14ac:dyDescent="0.2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16557</v>
      </c>
      <c r="H5809" s="6">
        <f>IF('Раздел 2.5.3.1'!X26=SUM('Раздел 2.5.3.1'!X27:X30),0,1)</f>
        <v>0</v>
      </c>
    </row>
    <row r="5810" spans="1:8" x14ac:dyDescent="0.2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16558</v>
      </c>
      <c r="H5810" s="6">
        <f>IF('Раздел 2.5.3.1'!Y26=SUM('Раздел 2.5.3.1'!Y27:Y30),0,1)</f>
        <v>0</v>
      </c>
    </row>
    <row r="5811" spans="1:8" x14ac:dyDescent="0.2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16559</v>
      </c>
      <c r="H5811" s="6">
        <f>IF('Раздел 2.5.3.1'!Z26=SUM('Раздел 2.5.3.1'!Z27:Z30),0,1)</f>
        <v>0</v>
      </c>
    </row>
    <row r="5812" spans="1:8" x14ac:dyDescent="0.2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16560</v>
      </c>
      <c r="H5812" s="6">
        <f>IF('Раздел 2.5.3.1'!AA26=SUM('Раздел 2.5.3.1'!AA27:AA30),0,1)</f>
        <v>0</v>
      </c>
    </row>
    <row r="5813" spans="1:8" x14ac:dyDescent="0.2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16561</v>
      </c>
      <c r="H5813" s="6">
        <f>IF('Раздел 2.5.3.1'!AB26=SUM('Раздел 2.5.3.1'!AB27:AB30),0,1)</f>
        <v>0</v>
      </c>
    </row>
    <row r="5814" spans="1:8" x14ac:dyDescent="0.2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17586</v>
      </c>
      <c r="H5814" s="6">
        <f>IF('Раздел 2.5.3.1'!AC26=SUM('Раздел 2.5.3.1'!AC27:AC30),0,1)</f>
        <v>0</v>
      </c>
    </row>
    <row r="5815" spans="1:8" x14ac:dyDescent="0.2">
      <c r="A5815" s="6">
        <f t="shared" si="87"/>
        <v>609562</v>
      </c>
      <c r="B5815" s="6">
        <v>30</v>
      </c>
      <c r="C5815" s="109">
        <v>2</v>
      </c>
      <c r="D5815" s="109">
        <v>30</v>
      </c>
      <c r="E5815" s="109" t="s">
        <v>17587</v>
      </c>
      <c r="F5815" s="109"/>
      <c r="G5815" s="109"/>
      <c r="H5815" s="109">
        <f>IF('Раздел 2.5.3.1'!AD26=SUM('Раздел 2.5.3.1'!AD27:AD30),0,1)</f>
        <v>0</v>
      </c>
    </row>
    <row r="5816" spans="1:8" x14ac:dyDescent="0.2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17588</v>
      </c>
      <c r="H5816" s="6">
        <f>IF('Раздел 2.5.3.1'!P26=SUM('Раздел 2.5.3.1'!P31:P32),0,1)</f>
        <v>0</v>
      </c>
    </row>
    <row r="5817" spans="1:8" x14ac:dyDescent="0.2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17589</v>
      </c>
      <c r="H5817" s="6">
        <f>IF('Раздел 2.5.3.1'!Q26=SUM('Раздел 2.5.3.1'!Q31:Q32),0,1)</f>
        <v>0</v>
      </c>
    </row>
    <row r="5818" spans="1:8" x14ac:dyDescent="0.2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17590</v>
      </c>
      <c r="H5818" s="6">
        <f>IF('Раздел 2.5.3.1'!R26=SUM('Раздел 2.5.3.1'!R31:R32),0,1)</f>
        <v>0</v>
      </c>
    </row>
    <row r="5819" spans="1:8" x14ac:dyDescent="0.2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17591</v>
      </c>
      <c r="H5819" s="6">
        <f>IF('Раздел 2.5.3.1'!S26=SUM('Раздел 2.5.3.1'!S31:S32),0,1)</f>
        <v>0</v>
      </c>
    </row>
    <row r="5820" spans="1:8" x14ac:dyDescent="0.2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17592</v>
      </c>
      <c r="H5820" s="6">
        <f>IF('Раздел 2.5.3.1'!T26=SUM('Раздел 2.5.3.1'!T31:T32),0,1)</f>
        <v>0</v>
      </c>
    </row>
    <row r="5821" spans="1:8" x14ac:dyDescent="0.2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16575</v>
      </c>
      <c r="H5821" s="6">
        <f>IF('Раздел 2.5.3.1'!U26=SUM('Раздел 2.5.3.1'!U31:U32),0,1)</f>
        <v>0</v>
      </c>
    </row>
    <row r="5822" spans="1:8" x14ac:dyDescent="0.2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16576</v>
      </c>
      <c r="H5822" s="6">
        <f>IF('Раздел 2.5.3.1'!V26=SUM('Раздел 2.5.3.1'!V31:V32),0,1)</f>
        <v>0</v>
      </c>
    </row>
    <row r="5823" spans="1:8" x14ac:dyDescent="0.2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16577</v>
      </c>
      <c r="H5823" s="6">
        <f>IF('Раздел 2.5.3.1'!W26=SUM('Раздел 2.5.3.1'!W31:W32),0,1)</f>
        <v>0</v>
      </c>
    </row>
    <row r="5824" spans="1:8" x14ac:dyDescent="0.2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16578</v>
      </c>
      <c r="H5824" s="6">
        <f>IF('Раздел 2.5.3.1'!X26=SUM('Раздел 2.5.3.1'!X31:X32),0,1)</f>
        <v>0</v>
      </c>
    </row>
    <row r="5825" spans="1:8" x14ac:dyDescent="0.2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16579</v>
      </c>
      <c r="H5825" s="6">
        <f>IF('Раздел 2.5.3.1'!Y26=SUM('Раздел 2.5.3.1'!Y31:Y32),0,1)</f>
        <v>0</v>
      </c>
    </row>
    <row r="5826" spans="1:8" x14ac:dyDescent="0.2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16580</v>
      </c>
      <c r="H5826" s="6">
        <f>IF('Раздел 2.5.3.1'!Z26=SUM('Раздел 2.5.3.1'!Z31:Z32),0,1)</f>
        <v>0</v>
      </c>
    </row>
    <row r="5827" spans="1:8" x14ac:dyDescent="0.2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16581</v>
      </c>
      <c r="H5827" s="6">
        <f>IF('Раздел 2.5.3.1'!AA26=SUM('Раздел 2.5.3.1'!AA31:AA32),0,1)</f>
        <v>0</v>
      </c>
    </row>
    <row r="5828" spans="1:8" x14ac:dyDescent="0.2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16582</v>
      </c>
      <c r="H5828" s="6">
        <f>IF('Раздел 2.5.3.1'!AB26=SUM('Раздел 2.5.3.1'!AB31:AB32),0,1)</f>
        <v>0</v>
      </c>
    </row>
    <row r="5829" spans="1:8" x14ac:dyDescent="0.2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16583</v>
      </c>
      <c r="H5829" s="6">
        <f>IF('Раздел 2.5.3.1'!AC26=SUM('Раздел 2.5.3.1'!AC31:AC32),0,1)</f>
        <v>0</v>
      </c>
    </row>
    <row r="5830" spans="1:8" x14ac:dyDescent="0.2">
      <c r="A5830" s="6">
        <f t="shared" si="88"/>
        <v>609562</v>
      </c>
      <c r="B5830" s="6">
        <v>30</v>
      </c>
      <c r="C5830" s="109">
        <v>3</v>
      </c>
      <c r="D5830" s="109">
        <v>45</v>
      </c>
      <c r="E5830" s="109" t="s">
        <v>17606</v>
      </c>
      <c r="F5830" s="109"/>
      <c r="G5830" s="109"/>
      <c r="H5830" s="109">
        <f>IF('Раздел 2.5.3.1'!AD26=SUM('Раздел 2.5.3.1'!AD31:AD32),0,1)</f>
        <v>0</v>
      </c>
    </row>
    <row r="5831" spans="1:8" x14ac:dyDescent="0.2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10402</v>
      </c>
      <c r="H5831" s="6">
        <f>IF('Раздел 2.5.3.1'!P21=SUM('Раздел 2.5.3.1'!Q21:AD21),0,1)</f>
        <v>0</v>
      </c>
    </row>
    <row r="5832" spans="1:8" x14ac:dyDescent="0.2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9433</v>
      </c>
      <c r="H5832" s="6">
        <f>IF('Раздел 2.5.3.1'!P22=SUM('Раздел 2.5.3.1'!Q22:AD22),0,1)</f>
        <v>0</v>
      </c>
    </row>
    <row r="5833" spans="1:8" x14ac:dyDescent="0.2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9434</v>
      </c>
      <c r="H5833" s="6">
        <f>IF('Раздел 2.5.3.1'!P23=SUM('Раздел 2.5.3.1'!Q23:AD23),0,1)</f>
        <v>0</v>
      </c>
    </row>
    <row r="5834" spans="1:8" x14ac:dyDescent="0.2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9435</v>
      </c>
      <c r="H5834" s="6">
        <f>IF('Раздел 2.5.3.1'!P24=SUM('Раздел 2.5.3.1'!Q24:AD24),0,1)</f>
        <v>0</v>
      </c>
    </row>
    <row r="5835" spans="1:8" x14ac:dyDescent="0.2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9436</v>
      </c>
      <c r="H5835" s="6">
        <f>IF('Раздел 2.5.3.1'!P25=SUM('Раздел 2.5.3.1'!Q25:AD25),0,1)</f>
        <v>0</v>
      </c>
    </row>
    <row r="5836" spans="1:8" x14ac:dyDescent="0.2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8058</v>
      </c>
      <c r="H5836" s="6">
        <f>IF('Раздел 2.5.3.1'!P26=SUM('Раздел 2.5.3.1'!Q26:AD26),0,1)</f>
        <v>0</v>
      </c>
    </row>
    <row r="5837" spans="1:8" x14ac:dyDescent="0.2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8059</v>
      </c>
      <c r="H5837" s="6">
        <f>IF('Раздел 2.5.3.1'!P27=SUM('Раздел 2.5.3.1'!Q27:AD27),0,1)</f>
        <v>0</v>
      </c>
    </row>
    <row r="5838" spans="1:8" x14ac:dyDescent="0.2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8060</v>
      </c>
      <c r="H5838" s="6">
        <f>IF('Раздел 2.5.3.1'!P28=SUM('Раздел 2.5.3.1'!Q28:AD28),0,1)</f>
        <v>0</v>
      </c>
    </row>
    <row r="5839" spans="1:8" x14ac:dyDescent="0.2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8902</v>
      </c>
      <c r="H5839" s="6">
        <f>IF('Раздел 2.5.3.1'!P29=SUM('Раздел 2.5.3.1'!Q29:AD29),0,1)</f>
        <v>0</v>
      </c>
    </row>
    <row r="5840" spans="1:8" x14ac:dyDescent="0.2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8903</v>
      </c>
      <c r="H5840" s="6">
        <f>IF('Раздел 2.5.3.1'!P30=SUM('Раздел 2.5.3.1'!Q30:AD30),0,1)</f>
        <v>0</v>
      </c>
    </row>
    <row r="5841" spans="1:8" x14ac:dyDescent="0.2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8904</v>
      </c>
      <c r="H5841" s="6">
        <f>IF('Раздел 2.5.3.1'!P31=SUM('Раздел 2.5.3.1'!Q31:AD31),0,1)</f>
        <v>0</v>
      </c>
    </row>
    <row r="5842" spans="1:8" x14ac:dyDescent="0.2">
      <c r="A5842" s="6">
        <f t="shared" si="88"/>
        <v>609562</v>
      </c>
      <c r="B5842" s="109">
        <v>30</v>
      </c>
      <c r="C5842" s="109">
        <v>4</v>
      </c>
      <c r="D5842" s="109">
        <v>57</v>
      </c>
      <c r="E5842" s="109" t="s">
        <v>8905</v>
      </c>
      <c r="F5842" s="109"/>
      <c r="G5842" s="109"/>
      <c r="H5842" s="109">
        <f>IF('Раздел 2.5.3.1'!P32=SUM('Раздел 2.5.3.1'!Q32:AD32),0,1)</f>
        <v>0</v>
      </c>
    </row>
    <row r="5843" spans="1:8" x14ac:dyDescent="0.2">
      <c r="A5843" s="107">
        <f t="shared" si="88"/>
        <v>609562</v>
      </c>
      <c r="B5843" s="107">
        <v>31</v>
      </c>
      <c r="C5843" s="107">
        <v>0</v>
      </c>
      <c r="D5843" s="107">
        <v>0</v>
      </c>
      <c r="E5843" s="107" t="str">
        <f>CONCATENATE("Количество ошибок в разделе 2.5.3.2: ",H5843)</f>
        <v>Количество ошибок в разделе 2.5.3.2: 0</v>
      </c>
      <c r="F5843" s="107"/>
      <c r="G5843" s="107"/>
      <c r="H5843" s="107">
        <f>SUM(H5844:H5900)</f>
        <v>0</v>
      </c>
    </row>
    <row r="5844" spans="1:8" x14ac:dyDescent="0.2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16095</v>
      </c>
      <c r="H5844" s="6">
        <f>IF('Раздел 2.5.3.2'!P21=SUM('Раздел 2.5.3.2'!P22:P25),0,1)</f>
        <v>0</v>
      </c>
    </row>
    <row r="5845" spans="1:8" x14ac:dyDescent="0.2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16096</v>
      </c>
      <c r="H5845" s="6">
        <f>IF('Раздел 2.5.3.2'!Q21=SUM('Раздел 2.5.3.2'!Q22:Q25),0,1)</f>
        <v>0</v>
      </c>
    </row>
    <row r="5846" spans="1:8" x14ac:dyDescent="0.2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16097</v>
      </c>
      <c r="H5846" s="6">
        <f>IF('Раздел 2.5.3.2'!R21=SUM('Раздел 2.5.3.2'!R22:R25),0,1)</f>
        <v>0</v>
      </c>
    </row>
    <row r="5847" spans="1:8" x14ac:dyDescent="0.2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16098</v>
      </c>
      <c r="H5847" s="6">
        <f>IF('Раздел 2.5.3.2'!S21=SUM('Раздел 2.5.3.2'!S22:S25),0,1)</f>
        <v>0</v>
      </c>
    </row>
    <row r="5848" spans="1:8" x14ac:dyDescent="0.2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17946</v>
      </c>
      <c r="H5848" s="6">
        <f>IF('Раздел 2.5.3.2'!T21=SUM('Раздел 2.5.3.2'!T22:T25),0,1)</f>
        <v>0</v>
      </c>
    </row>
    <row r="5849" spans="1:8" x14ac:dyDescent="0.2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17947</v>
      </c>
      <c r="H5849" s="6">
        <f>IF('Раздел 2.5.3.2'!U21=SUM('Раздел 2.5.3.2'!U22:U25),0,1)</f>
        <v>0</v>
      </c>
    </row>
    <row r="5850" spans="1:8" x14ac:dyDescent="0.2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17066</v>
      </c>
      <c r="H5850" s="6">
        <f>IF('Раздел 2.5.3.2'!V21=SUM('Раздел 2.5.3.2'!V22:V25),0,1)</f>
        <v>0</v>
      </c>
    </row>
    <row r="5851" spans="1:8" x14ac:dyDescent="0.2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17067</v>
      </c>
      <c r="H5851" s="6">
        <f>IF('Раздел 2.5.3.2'!W21=SUM('Раздел 2.5.3.2'!W22:W25),0,1)</f>
        <v>0</v>
      </c>
    </row>
    <row r="5852" spans="1:8" x14ac:dyDescent="0.2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17068</v>
      </c>
      <c r="H5852" s="6">
        <f>IF('Раздел 2.5.3.2'!X21=SUM('Раздел 2.5.3.2'!X22:X25),0,1)</f>
        <v>0</v>
      </c>
    </row>
    <row r="5853" spans="1:8" x14ac:dyDescent="0.2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17069</v>
      </c>
      <c r="H5853" s="6">
        <f>IF('Раздел 2.5.3.2'!Y21=SUM('Раздел 2.5.3.2'!Y22:Y25),0,1)</f>
        <v>0</v>
      </c>
    </row>
    <row r="5854" spans="1:8" x14ac:dyDescent="0.2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19551</v>
      </c>
      <c r="H5854" s="6">
        <f>IF('Раздел 2.5.3.2'!Z21=SUM('Раздел 2.5.3.2'!Z22:Z25),0,1)</f>
        <v>0</v>
      </c>
    </row>
    <row r="5855" spans="1:8" x14ac:dyDescent="0.2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19552</v>
      </c>
      <c r="H5855" s="6">
        <f>IF('Раздел 2.5.3.2'!AA21=SUM('Раздел 2.5.3.2'!AA22:AA25),0,1)</f>
        <v>0</v>
      </c>
    </row>
    <row r="5856" spans="1:8" x14ac:dyDescent="0.2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19553</v>
      </c>
      <c r="H5856" s="6">
        <f>IF('Раздел 2.5.3.2'!AB21=SUM('Раздел 2.5.3.2'!AB22:AB25),0,1)</f>
        <v>0</v>
      </c>
    </row>
    <row r="5857" spans="1:8" x14ac:dyDescent="0.2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19554</v>
      </c>
      <c r="H5857" s="6">
        <f>IF('Раздел 2.5.3.2'!AC21=SUM('Раздел 2.5.3.2'!AC22:AC25),0,1)</f>
        <v>0</v>
      </c>
    </row>
    <row r="5858" spans="1:8" x14ac:dyDescent="0.2">
      <c r="A5858" s="6">
        <f t="shared" si="88"/>
        <v>609562</v>
      </c>
      <c r="B5858" s="6">
        <v>31</v>
      </c>
      <c r="C5858" s="109">
        <v>1</v>
      </c>
      <c r="D5858" s="109">
        <v>15</v>
      </c>
      <c r="E5858" s="109" t="s">
        <v>18788</v>
      </c>
      <c r="F5858" s="109"/>
      <c r="G5858" s="109"/>
      <c r="H5858" s="109">
        <f>IF('Раздел 2.5.3.2'!AD21=SUM('Раздел 2.5.3.2'!AD22:AD25),0,1)</f>
        <v>0</v>
      </c>
    </row>
    <row r="5859" spans="1:8" x14ac:dyDescent="0.2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18789</v>
      </c>
      <c r="H5859" s="6">
        <f>IF('Раздел 2.5.3.2'!P26=SUM('Раздел 2.5.3.2'!P27:P30),0,1)</f>
        <v>0</v>
      </c>
    </row>
    <row r="5860" spans="1:8" x14ac:dyDescent="0.2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17072</v>
      </c>
      <c r="H5860" s="6">
        <f>IF('Раздел 2.5.3.2'!Q26=SUM('Раздел 2.5.3.2'!Q27:Q30),0,1)</f>
        <v>0</v>
      </c>
    </row>
    <row r="5861" spans="1:8" x14ac:dyDescent="0.2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17073</v>
      </c>
      <c r="H5861" s="6">
        <f>IF('Раздел 2.5.3.2'!R26=SUM('Раздел 2.5.3.2'!R27:R30),0,1)</f>
        <v>0</v>
      </c>
    </row>
    <row r="5862" spans="1:8" x14ac:dyDescent="0.2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17074</v>
      </c>
      <c r="H5862" s="6">
        <f>IF('Раздел 2.5.3.2'!S26=SUM('Раздел 2.5.3.2'!S27:S30),0,1)</f>
        <v>0</v>
      </c>
    </row>
    <row r="5863" spans="1:8" x14ac:dyDescent="0.2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17075</v>
      </c>
      <c r="H5863" s="6">
        <f>IF('Раздел 2.5.3.2'!T26=SUM('Раздел 2.5.3.2'!T27:T30),0,1)</f>
        <v>0</v>
      </c>
    </row>
    <row r="5864" spans="1:8" x14ac:dyDescent="0.2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17076</v>
      </c>
      <c r="H5864" s="6">
        <f>IF('Раздел 2.5.3.2'!U26=SUM('Раздел 2.5.3.2'!U27:U30),0,1)</f>
        <v>0</v>
      </c>
    </row>
    <row r="5865" spans="1:8" x14ac:dyDescent="0.2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17077</v>
      </c>
      <c r="H5865" s="6">
        <f>IF('Раздел 2.5.3.2'!V26=SUM('Раздел 2.5.3.2'!V27:V30),0,1)</f>
        <v>0</v>
      </c>
    </row>
    <row r="5866" spans="1:8" x14ac:dyDescent="0.2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17078</v>
      </c>
      <c r="H5866" s="6">
        <f>IF('Раздел 2.5.3.2'!W26=SUM('Раздел 2.5.3.2'!W27:W30),0,1)</f>
        <v>0</v>
      </c>
    </row>
    <row r="5867" spans="1:8" x14ac:dyDescent="0.2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17079</v>
      </c>
      <c r="H5867" s="6">
        <f>IF('Раздел 2.5.3.2'!X26=SUM('Раздел 2.5.3.2'!X27:X30),0,1)</f>
        <v>0</v>
      </c>
    </row>
    <row r="5868" spans="1:8" x14ac:dyDescent="0.2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17080</v>
      </c>
      <c r="H5868" s="6">
        <f>IF('Раздел 2.5.3.2'!Y26=SUM('Раздел 2.5.3.2'!Y27:Y30),0,1)</f>
        <v>0</v>
      </c>
    </row>
    <row r="5869" spans="1:8" x14ac:dyDescent="0.2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17081</v>
      </c>
      <c r="H5869" s="6">
        <f>IF('Раздел 2.5.3.2'!Z26=SUM('Раздел 2.5.3.2'!Z27:Z30),0,1)</f>
        <v>0</v>
      </c>
    </row>
    <row r="5870" spans="1:8" x14ac:dyDescent="0.2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16008</v>
      </c>
      <c r="H5870" s="6">
        <f>IF('Раздел 2.5.3.2'!AA26=SUM('Раздел 2.5.3.2'!AA27:AA30),0,1)</f>
        <v>0</v>
      </c>
    </row>
    <row r="5871" spans="1:8" x14ac:dyDescent="0.2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16009</v>
      </c>
      <c r="H5871" s="6">
        <f>IF('Раздел 2.5.3.2'!AB26=SUM('Раздел 2.5.3.2'!AB27:AB30),0,1)</f>
        <v>0</v>
      </c>
    </row>
    <row r="5872" spans="1:8" x14ac:dyDescent="0.2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16010</v>
      </c>
      <c r="H5872" s="6">
        <f>IF('Раздел 2.5.3.2'!AC26=SUM('Раздел 2.5.3.2'!AC27:AC30),0,1)</f>
        <v>0</v>
      </c>
    </row>
    <row r="5873" spans="1:8" x14ac:dyDescent="0.2">
      <c r="A5873" s="6">
        <f t="shared" si="88"/>
        <v>609562</v>
      </c>
      <c r="B5873" s="6">
        <v>31</v>
      </c>
      <c r="C5873" s="109">
        <v>2</v>
      </c>
      <c r="D5873" s="109">
        <v>30</v>
      </c>
      <c r="E5873" s="109" t="s">
        <v>16011</v>
      </c>
      <c r="F5873" s="109"/>
      <c r="G5873" s="109"/>
      <c r="H5873" s="109">
        <f>IF('Раздел 2.5.3.2'!AD26=SUM('Раздел 2.5.3.2'!AD27:AD30),0,1)</f>
        <v>0</v>
      </c>
    </row>
    <row r="5874" spans="1:8" x14ac:dyDescent="0.2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16012</v>
      </c>
      <c r="H5874" s="6">
        <f>IF('Раздел 2.5.3.2'!P26=SUM('Раздел 2.5.3.2'!P31:P32),0,1)</f>
        <v>0</v>
      </c>
    </row>
    <row r="5875" spans="1:8" x14ac:dyDescent="0.2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16013</v>
      </c>
      <c r="H5875" s="6">
        <f>IF('Раздел 2.5.3.2'!Q26=SUM('Раздел 2.5.3.2'!Q31:Q32),0,1)</f>
        <v>0</v>
      </c>
    </row>
    <row r="5876" spans="1:8" x14ac:dyDescent="0.2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16014</v>
      </c>
      <c r="H5876" s="6">
        <f>IF('Раздел 2.5.3.2'!R26=SUM('Раздел 2.5.3.2'!R31:R32),0,1)</f>
        <v>0</v>
      </c>
    </row>
    <row r="5877" spans="1:8" x14ac:dyDescent="0.2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16015</v>
      </c>
      <c r="H5877" s="6">
        <f>IF('Раздел 2.5.3.2'!S26=SUM('Раздел 2.5.3.2'!S31:S32),0,1)</f>
        <v>0</v>
      </c>
    </row>
    <row r="5878" spans="1:8" x14ac:dyDescent="0.2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17098</v>
      </c>
      <c r="H5878" s="6">
        <f>IF('Раздел 2.5.3.2'!T26=SUM('Раздел 2.5.3.2'!T31:T32),0,1)</f>
        <v>0</v>
      </c>
    </row>
    <row r="5879" spans="1:8" x14ac:dyDescent="0.2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17099</v>
      </c>
      <c r="H5879" s="6">
        <f>IF('Раздел 2.5.3.2'!U26=SUM('Раздел 2.5.3.2'!U31:U32),0,1)</f>
        <v>0</v>
      </c>
    </row>
    <row r="5880" spans="1:8" x14ac:dyDescent="0.2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17100</v>
      </c>
      <c r="H5880" s="6">
        <f>IF('Раздел 2.5.3.2'!V26=SUM('Раздел 2.5.3.2'!V31:V32),0,1)</f>
        <v>0</v>
      </c>
    </row>
    <row r="5881" spans="1:8" x14ac:dyDescent="0.2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17101</v>
      </c>
      <c r="H5881" s="6">
        <f>IF('Раздел 2.5.3.2'!W26=SUM('Раздел 2.5.3.2'!W31:W32),0,1)</f>
        <v>0</v>
      </c>
    </row>
    <row r="5882" spans="1:8" x14ac:dyDescent="0.2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17102</v>
      </c>
      <c r="H5882" s="6">
        <f>IF('Раздел 2.5.3.2'!X26=SUM('Раздел 2.5.3.2'!X31:X32),0,1)</f>
        <v>0</v>
      </c>
    </row>
    <row r="5883" spans="1:8" x14ac:dyDescent="0.2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17103</v>
      </c>
      <c r="H5883" s="6">
        <f>IF('Раздел 2.5.3.2'!Y26=SUM('Раздел 2.5.3.2'!Y31:Y32),0,1)</f>
        <v>0</v>
      </c>
    </row>
    <row r="5884" spans="1:8" x14ac:dyDescent="0.2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17104</v>
      </c>
      <c r="H5884" s="6">
        <f>IF('Раздел 2.5.3.2'!Z26=SUM('Раздел 2.5.3.2'!Z31:Z32),0,1)</f>
        <v>0</v>
      </c>
    </row>
    <row r="5885" spans="1:8" x14ac:dyDescent="0.2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17105</v>
      </c>
      <c r="H5885" s="6">
        <f>IF('Раздел 2.5.3.2'!AA26=SUM('Раздел 2.5.3.2'!AA31:AA32),0,1)</f>
        <v>0</v>
      </c>
    </row>
    <row r="5886" spans="1:8" x14ac:dyDescent="0.2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17106</v>
      </c>
      <c r="H5886" s="6">
        <f>IF('Раздел 2.5.3.2'!AB26=SUM('Раздел 2.5.3.2'!AB31:AB32),0,1)</f>
        <v>0</v>
      </c>
    </row>
    <row r="5887" spans="1:8" x14ac:dyDescent="0.2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17107</v>
      </c>
      <c r="H5887" s="6">
        <f>IF('Раздел 2.5.3.2'!AC26=SUM('Раздел 2.5.3.2'!AC31:AC32),0,1)</f>
        <v>0</v>
      </c>
    </row>
    <row r="5888" spans="1:8" x14ac:dyDescent="0.2">
      <c r="A5888" s="6">
        <f t="shared" si="88"/>
        <v>609562</v>
      </c>
      <c r="B5888" s="6">
        <v>31</v>
      </c>
      <c r="C5888" s="109">
        <v>3</v>
      </c>
      <c r="D5888" s="109">
        <v>45</v>
      </c>
      <c r="E5888" s="109" t="s">
        <v>17108</v>
      </c>
      <c r="F5888" s="109"/>
      <c r="G5888" s="109"/>
      <c r="H5888" s="109">
        <f>IF('Раздел 2.5.3.2'!AD26=SUM('Раздел 2.5.3.2'!AD31:AD32),0,1)</f>
        <v>0</v>
      </c>
    </row>
    <row r="5889" spans="1:8" x14ac:dyDescent="0.2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8861</v>
      </c>
      <c r="H5889" s="6">
        <f>IF('Раздел 2.5.3.2'!P21=SUM('Раздел 2.5.3.2'!Q21:AD21),0,1)</f>
        <v>0</v>
      </c>
    </row>
    <row r="5890" spans="1:8" x14ac:dyDescent="0.2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8037</v>
      </c>
      <c r="H5890" s="6">
        <f>IF('Раздел 2.5.3.2'!P22=SUM('Раздел 2.5.3.2'!Q22:AD22),0,1)</f>
        <v>0</v>
      </c>
    </row>
    <row r="5891" spans="1:8" x14ac:dyDescent="0.2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8038</v>
      </c>
      <c r="H5891" s="6">
        <f>IF('Раздел 2.5.3.2'!P23=SUM('Раздел 2.5.3.2'!Q23:AD23),0,1)</f>
        <v>0</v>
      </c>
    </row>
    <row r="5892" spans="1:8" x14ac:dyDescent="0.2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8039</v>
      </c>
      <c r="H5892" s="6">
        <f>IF('Раздел 2.5.3.2'!P24=SUM('Раздел 2.5.3.2'!Q24:AD24),0,1)</f>
        <v>0</v>
      </c>
    </row>
    <row r="5893" spans="1:8" x14ac:dyDescent="0.2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8040</v>
      </c>
      <c r="H5893" s="6">
        <f>IF('Раздел 2.5.3.2'!P25=SUM('Раздел 2.5.3.2'!Q25:AD25),0,1)</f>
        <v>0</v>
      </c>
    </row>
    <row r="5894" spans="1:8" x14ac:dyDescent="0.2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8041</v>
      </c>
      <c r="H5894" s="6">
        <f>IF('Раздел 2.5.3.2'!P26=SUM('Раздел 2.5.3.2'!Q26:AD26),0,1)</f>
        <v>0</v>
      </c>
    </row>
    <row r="5895" spans="1:8" x14ac:dyDescent="0.2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9429</v>
      </c>
      <c r="H5895" s="6">
        <f>IF('Раздел 2.5.3.2'!P27=SUM('Раздел 2.5.3.2'!Q27:AD27),0,1)</f>
        <v>0</v>
      </c>
    </row>
    <row r="5896" spans="1:8" x14ac:dyDescent="0.2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9430</v>
      </c>
      <c r="H5896" s="6">
        <f>IF('Раздел 2.5.3.2'!P28=SUM('Раздел 2.5.3.2'!Q28:AD28),0,1)</f>
        <v>0</v>
      </c>
    </row>
    <row r="5897" spans="1:8" x14ac:dyDescent="0.2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9431</v>
      </c>
      <c r="H5897" s="6">
        <f>IF('Раздел 2.5.3.2'!P29=SUM('Раздел 2.5.3.2'!Q29:AD29),0,1)</f>
        <v>0</v>
      </c>
    </row>
    <row r="5898" spans="1:8" x14ac:dyDescent="0.2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10399</v>
      </c>
      <c r="H5898" s="6">
        <f>IF('Раздел 2.5.3.2'!P30=SUM('Раздел 2.5.3.2'!Q30:AD30),0,1)</f>
        <v>0</v>
      </c>
    </row>
    <row r="5899" spans="1:8" x14ac:dyDescent="0.2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10400</v>
      </c>
      <c r="H5899" s="6">
        <f>IF('Раздел 2.5.3.2'!P31=SUM('Раздел 2.5.3.2'!Q31:AD31),0,1)</f>
        <v>0</v>
      </c>
    </row>
    <row r="5900" spans="1:8" x14ac:dyDescent="0.2">
      <c r="A5900" s="6">
        <f t="shared" si="89"/>
        <v>609562</v>
      </c>
      <c r="B5900" s="109">
        <v>31</v>
      </c>
      <c r="C5900" s="109">
        <v>4</v>
      </c>
      <c r="D5900" s="109">
        <v>57</v>
      </c>
      <c r="E5900" s="109" t="s">
        <v>10401</v>
      </c>
      <c r="F5900" s="109"/>
      <c r="G5900" s="109"/>
      <c r="H5900" s="109">
        <f>IF('Раздел 2.5.3.2'!P32=SUM('Раздел 2.5.3.2'!Q32:AD32),0,1)</f>
        <v>0</v>
      </c>
    </row>
    <row r="5901" spans="1:8" x14ac:dyDescent="0.2">
      <c r="A5901" s="107">
        <f t="shared" si="89"/>
        <v>609562</v>
      </c>
      <c r="B5901" s="107">
        <v>32</v>
      </c>
      <c r="C5901" s="107">
        <v>0</v>
      </c>
      <c r="D5901" s="107">
        <v>0</v>
      </c>
      <c r="E5901" s="107" t="str">
        <f>CONCATENATE("Количество ошибок в разделе 2.5.3.3: ",H5901)</f>
        <v>Количество ошибок в разделе 2.5.3.3: 0</v>
      </c>
      <c r="F5901" s="107"/>
      <c r="G5901" s="107"/>
      <c r="H5901" s="107">
        <f>SUM(H5902:H5958)</f>
        <v>0</v>
      </c>
    </row>
    <row r="5902" spans="1:8" x14ac:dyDescent="0.2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17109</v>
      </c>
      <c r="H5902" s="6">
        <f>IF('Раздел 2.5.3.3'!P21=SUM('Раздел 2.5.3.3'!P22:P25),0,1)</f>
        <v>0</v>
      </c>
    </row>
    <row r="5903" spans="1:8" x14ac:dyDescent="0.2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17110</v>
      </c>
      <c r="H5903" s="6">
        <f>IF('Раздел 2.5.3.3'!Q21=SUM('Раздел 2.5.3.3'!Q22:Q25),0,1)</f>
        <v>0</v>
      </c>
    </row>
    <row r="5904" spans="1:8" x14ac:dyDescent="0.2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18121</v>
      </c>
      <c r="H5904" s="6">
        <f>IF('Раздел 2.5.3.3'!R21=SUM('Раздел 2.5.3.3'!R22:R25),0,1)</f>
        <v>0</v>
      </c>
    </row>
    <row r="5905" spans="1:8" x14ac:dyDescent="0.2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18122</v>
      </c>
      <c r="H5905" s="6">
        <f>IF('Раздел 2.5.3.3'!S21=SUM('Раздел 2.5.3.3'!S22:S25),0,1)</f>
        <v>0</v>
      </c>
    </row>
    <row r="5906" spans="1:8" x14ac:dyDescent="0.2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18123</v>
      </c>
      <c r="H5906" s="6">
        <f>IF('Раздел 2.5.3.3'!T21=SUM('Раздел 2.5.3.3'!T22:T25),0,1)</f>
        <v>0</v>
      </c>
    </row>
    <row r="5907" spans="1:8" x14ac:dyDescent="0.2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18124</v>
      </c>
      <c r="H5907" s="6">
        <f>IF('Раздел 2.5.3.3'!U21=SUM('Раздел 2.5.3.3'!U22:U25),0,1)</f>
        <v>0</v>
      </c>
    </row>
    <row r="5908" spans="1:8" x14ac:dyDescent="0.2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17267</v>
      </c>
      <c r="H5908" s="6">
        <f>IF('Раздел 2.5.3.3'!V21=SUM('Раздел 2.5.3.3'!V22:V25),0,1)</f>
        <v>0</v>
      </c>
    </row>
    <row r="5909" spans="1:8" x14ac:dyDescent="0.2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17268</v>
      </c>
      <c r="H5909" s="6">
        <f>IF('Раздел 2.5.3.3'!W21=SUM('Раздел 2.5.3.3'!W22:W25),0,1)</f>
        <v>0</v>
      </c>
    </row>
    <row r="5910" spans="1:8" x14ac:dyDescent="0.2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17269</v>
      </c>
      <c r="H5910" s="6">
        <f>IF('Раздел 2.5.3.3'!X21=SUM('Раздел 2.5.3.3'!X22:X25),0,1)</f>
        <v>0</v>
      </c>
    </row>
    <row r="5911" spans="1:8" x14ac:dyDescent="0.2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17270</v>
      </c>
      <c r="H5911" s="6">
        <f>IF('Раздел 2.5.3.3'!Y21=SUM('Раздел 2.5.3.3'!Y22:Y25),0,1)</f>
        <v>0</v>
      </c>
    </row>
    <row r="5912" spans="1:8" x14ac:dyDescent="0.2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17271</v>
      </c>
      <c r="H5912" s="6">
        <f>IF('Раздел 2.5.3.3'!Z21=SUM('Раздел 2.5.3.3'!Z22:Z25),0,1)</f>
        <v>0</v>
      </c>
    </row>
    <row r="5913" spans="1:8" x14ac:dyDescent="0.2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17272</v>
      </c>
      <c r="H5913" s="6">
        <f>IF('Раздел 2.5.3.3'!AA21=SUM('Раздел 2.5.3.3'!AA22:AA25),0,1)</f>
        <v>0</v>
      </c>
    </row>
    <row r="5914" spans="1:8" x14ac:dyDescent="0.2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18149</v>
      </c>
      <c r="H5914" s="6">
        <f>IF('Раздел 2.5.3.3'!AB21=SUM('Раздел 2.5.3.3'!AB22:AB25),0,1)</f>
        <v>0</v>
      </c>
    </row>
    <row r="5915" spans="1:8" x14ac:dyDescent="0.2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18150</v>
      </c>
      <c r="H5915" s="6">
        <f>IF('Раздел 2.5.3.3'!AC21=SUM('Раздел 2.5.3.3'!AC22:AC25),0,1)</f>
        <v>0</v>
      </c>
    </row>
    <row r="5916" spans="1:8" x14ac:dyDescent="0.2">
      <c r="A5916" s="6">
        <f t="shared" si="89"/>
        <v>609562</v>
      </c>
      <c r="B5916" s="6">
        <v>32</v>
      </c>
      <c r="C5916" s="109">
        <v>1</v>
      </c>
      <c r="D5916" s="109">
        <v>15</v>
      </c>
      <c r="E5916" s="109" t="s">
        <v>18151</v>
      </c>
      <c r="F5916" s="109"/>
      <c r="G5916" s="109"/>
      <c r="H5916" s="109">
        <f>IF('Раздел 2.5.3.3'!AD21=SUM('Раздел 2.5.3.3'!AD22:AD25),0,1)</f>
        <v>0</v>
      </c>
    </row>
    <row r="5917" spans="1:8" x14ac:dyDescent="0.2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17318</v>
      </c>
      <c r="H5917" s="6">
        <f>IF('Раздел 2.5.3.3'!P26=SUM('Раздел 2.5.3.3'!P27:P30),0,1)</f>
        <v>0</v>
      </c>
    </row>
    <row r="5918" spans="1:8" x14ac:dyDescent="0.2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17319</v>
      </c>
      <c r="H5918" s="6">
        <f>IF('Раздел 2.5.3.3'!Q26=SUM('Раздел 2.5.3.3'!Q27:Q30),0,1)</f>
        <v>0</v>
      </c>
    </row>
    <row r="5919" spans="1:8" x14ac:dyDescent="0.2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18160</v>
      </c>
      <c r="H5919" s="6">
        <f>IF('Раздел 2.5.3.3'!R26=SUM('Раздел 2.5.3.3'!R27:R30),0,1)</f>
        <v>0</v>
      </c>
    </row>
    <row r="5920" spans="1:8" x14ac:dyDescent="0.2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18161</v>
      </c>
      <c r="H5920" s="6">
        <f>IF('Раздел 2.5.3.3'!S26=SUM('Раздел 2.5.3.3'!S27:S30),0,1)</f>
        <v>0</v>
      </c>
    </row>
    <row r="5921" spans="1:8" x14ac:dyDescent="0.2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18162</v>
      </c>
      <c r="H5921" s="6">
        <f>IF('Раздел 2.5.3.3'!T26=SUM('Раздел 2.5.3.3'!T27:T30),0,1)</f>
        <v>0</v>
      </c>
    </row>
    <row r="5922" spans="1:8" x14ac:dyDescent="0.2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16399</v>
      </c>
      <c r="H5922" s="6">
        <f>IF('Раздел 2.5.3.3'!U26=SUM('Раздел 2.5.3.3'!U27:U30),0,1)</f>
        <v>0</v>
      </c>
    </row>
    <row r="5923" spans="1:8" x14ac:dyDescent="0.2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16400</v>
      </c>
      <c r="H5923" s="6">
        <f>IF('Раздел 2.5.3.3'!V26=SUM('Раздел 2.5.3.3'!V27:V30),0,1)</f>
        <v>0</v>
      </c>
    </row>
    <row r="5924" spans="1:8" x14ac:dyDescent="0.2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16401</v>
      </c>
      <c r="H5924" s="6">
        <f>IF('Раздел 2.5.3.3'!W26=SUM('Раздел 2.5.3.3'!W27:W30),0,1)</f>
        <v>0</v>
      </c>
    </row>
    <row r="5925" spans="1:8" x14ac:dyDescent="0.2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16402</v>
      </c>
      <c r="H5925" s="6">
        <f>IF('Раздел 2.5.3.3'!X26=SUM('Раздел 2.5.3.3'!X27:X30),0,1)</f>
        <v>0</v>
      </c>
    </row>
    <row r="5926" spans="1:8" x14ac:dyDescent="0.2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16403</v>
      </c>
      <c r="H5926" s="6">
        <f>IF('Раздел 2.5.3.3'!Y26=SUM('Раздел 2.5.3.3'!Y27:Y30),0,1)</f>
        <v>0</v>
      </c>
    </row>
    <row r="5927" spans="1:8" x14ac:dyDescent="0.2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16404</v>
      </c>
      <c r="H5927" s="6">
        <f>IF('Раздел 2.5.3.3'!Z26=SUM('Раздел 2.5.3.3'!Z27:Z30),0,1)</f>
        <v>0</v>
      </c>
    </row>
    <row r="5928" spans="1:8" x14ac:dyDescent="0.2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16405</v>
      </c>
      <c r="H5928" s="6">
        <f>IF('Раздел 2.5.3.3'!AA26=SUM('Раздел 2.5.3.3'!AA27:AA30),0,1)</f>
        <v>0</v>
      </c>
    </row>
    <row r="5929" spans="1:8" x14ac:dyDescent="0.2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16406</v>
      </c>
      <c r="H5929" s="6">
        <f>IF('Раздел 2.5.3.3'!AB26=SUM('Раздел 2.5.3.3'!AB27:AB30),0,1)</f>
        <v>0</v>
      </c>
    </row>
    <row r="5930" spans="1:8" x14ac:dyDescent="0.2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15185</v>
      </c>
      <c r="H5930" s="6">
        <f>IF('Раздел 2.5.3.3'!AC26=SUM('Раздел 2.5.3.3'!AC27:AC30),0,1)</f>
        <v>0</v>
      </c>
    </row>
    <row r="5931" spans="1:8" x14ac:dyDescent="0.2">
      <c r="A5931" s="6">
        <f t="shared" si="89"/>
        <v>609562</v>
      </c>
      <c r="B5931" s="6">
        <v>32</v>
      </c>
      <c r="C5931" s="109">
        <v>2</v>
      </c>
      <c r="D5931" s="109">
        <v>30</v>
      </c>
      <c r="E5931" s="109" t="s">
        <v>16414</v>
      </c>
      <c r="F5931" s="109"/>
      <c r="G5931" s="109"/>
      <c r="H5931" s="109">
        <f>IF('Раздел 2.5.3.3'!AD26=SUM('Раздел 2.5.3.3'!AD27:AD30),0,1)</f>
        <v>0</v>
      </c>
    </row>
    <row r="5932" spans="1:8" x14ac:dyDescent="0.2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16415</v>
      </c>
      <c r="H5932" s="6">
        <f>IF('Раздел 2.5.3.3'!P26=SUM('Раздел 2.5.3.3'!P31:P32),0,1)</f>
        <v>0</v>
      </c>
    </row>
    <row r="5933" spans="1:8" x14ac:dyDescent="0.2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16416</v>
      </c>
      <c r="H5933" s="6">
        <f>IF('Раздел 2.5.3.3'!Q26=SUM('Раздел 2.5.3.3'!Q31:Q32),0,1)</f>
        <v>0</v>
      </c>
    </row>
    <row r="5934" spans="1:8" x14ac:dyDescent="0.2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16417</v>
      </c>
      <c r="H5934" s="6">
        <f>IF('Раздел 2.5.3.3'!R26=SUM('Раздел 2.5.3.3'!R31:R32),0,1)</f>
        <v>0</v>
      </c>
    </row>
    <row r="5935" spans="1:8" x14ac:dyDescent="0.2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16418</v>
      </c>
      <c r="H5935" s="6">
        <f>IF('Раздел 2.5.3.3'!S26=SUM('Раздел 2.5.3.3'!S31:S32),0,1)</f>
        <v>0</v>
      </c>
    </row>
    <row r="5936" spans="1:8" x14ac:dyDescent="0.2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16419</v>
      </c>
      <c r="H5936" s="6">
        <f>IF('Раздел 2.5.3.3'!T26=SUM('Раздел 2.5.3.3'!T31:T32),0,1)</f>
        <v>0</v>
      </c>
    </row>
    <row r="5937" spans="1:8" x14ac:dyDescent="0.2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16420</v>
      </c>
      <c r="H5937" s="6">
        <f>IF('Раздел 2.5.3.3'!U26=SUM('Раздел 2.5.3.3'!U31:U32),0,1)</f>
        <v>0</v>
      </c>
    </row>
    <row r="5938" spans="1:8" x14ac:dyDescent="0.2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16421</v>
      </c>
      <c r="H5938" s="6">
        <f>IF('Раздел 2.5.3.3'!V26=SUM('Раздел 2.5.3.3'!V31:V32),0,1)</f>
        <v>0</v>
      </c>
    </row>
    <row r="5939" spans="1:8" x14ac:dyDescent="0.2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14189</v>
      </c>
      <c r="H5939" s="6">
        <f>IF('Раздел 2.5.3.3'!W26=SUM('Раздел 2.5.3.3'!W31:W32),0,1)</f>
        <v>0</v>
      </c>
    </row>
    <row r="5940" spans="1:8" x14ac:dyDescent="0.2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14190</v>
      </c>
      <c r="H5940" s="6">
        <f>IF('Раздел 2.5.3.3'!X26=SUM('Раздел 2.5.3.3'!X31:X32),0,1)</f>
        <v>0</v>
      </c>
    </row>
    <row r="5941" spans="1:8" x14ac:dyDescent="0.2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14191</v>
      </c>
      <c r="H5941" s="6">
        <f>IF('Раздел 2.5.3.3'!Y26=SUM('Раздел 2.5.3.3'!Y31:Y32),0,1)</f>
        <v>0</v>
      </c>
    </row>
    <row r="5942" spans="1:8" x14ac:dyDescent="0.2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14192</v>
      </c>
      <c r="H5942" s="6">
        <f>IF('Раздел 2.5.3.3'!Z26=SUM('Раздел 2.5.3.3'!Z31:Z32),0,1)</f>
        <v>0</v>
      </c>
    </row>
    <row r="5943" spans="1:8" x14ac:dyDescent="0.2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14193</v>
      </c>
      <c r="H5943" s="6">
        <f>IF('Раздел 2.5.3.3'!AA26=SUM('Раздел 2.5.3.3'!AA31:AA32),0,1)</f>
        <v>0</v>
      </c>
    </row>
    <row r="5944" spans="1:8" x14ac:dyDescent="0.2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14194</v>
      </c>
      <c r="H5944" s="6">
        <f>IF('Раздел 2.5.3.3'!AB26=SUM('Раздел 2.5.3.3'!AB31:AB32),0,1)</f>
        <v>0</v>
      </c>
    </row>
    <row r="5945" spans="1:8" x14ac:dyDescent="0.2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14195</v>
      </c>
      <c r="H5945" s="6">
        <f>IF('Раздел 2.5.3.3'!AC26=SUM('Раздел 2.5.3.3'!AC31:AC32),0,1)</f>
        <v>0</v>
      </c>
    </row>
    <row r="5946" spans="1:8" x14ac:dyDescent="0.2">
      <c r="A5946" s="6">
        <f t="shared" si="89"/>
        <v>609562</v>
      </c>
      <c r="B5946" s="6">
        <v>32</v>
      </c>
      <c r="C5946" s="109">
        <v>3</v>
      </c>
      <c r="D5946" s="109">
        <v>45</v>
      </c>
      <c r="E5946" s="109" t="s">
        <v>14196</v>
      </c>
      <c r="F5946" s="109"/>
      <c r="G5946" s="109"/>
      <c r="H5946" s="109">
        <f>IF('Раздел 2.5.3.3'!AD26=SUM('Раздел 2.5.3.3'!AD31:AD32),0,1)</f>
        <v>0</v>
      </c>
    </row>
    <row r="5947" spans="1:8" x14ac:dyDescent="0.2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9733</v>
      </c>
      <c r="H5947" s="6">
        <f>IF('Раздел 2.5.3.3'!P21=SUM('Раздел 2.5.3.3'!Q21:AD21),0,1)</f>
        <v>0</v>
      </c>
    </row>
    <row r="5948" spans="1:8" x14ac:dyDescent="0.2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9734</v>
      </c>
      <c r="H5948" s="6">
        <f>IF('Раздел 2.5.3.3'!P22=SUM('Раздел 2.5.3.3'!Q22:AD22),0,1)</f>
        <v>0</v>
      </c>
    </row>
    <row r="5949" spans="1:8" x14ac:dyDescent="0.2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9735</v>
      </c>
      <c r="H5949" s="6">
        <f>IF('Раздел 2.5.3.3'!P23=SUM('Раздел 2.5.3.3'!Q23:AD23),0,1)</f>
        <v>0</v>
      </c>
    </row>
    <row r="5950" spans="1:8" x14ac:dyDescent="0.2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9736</v>
      </c>
      <c r="H5950" s="6">
        <f>IF('Раздел 2.5.3.3'!P24=SUM('Раздел 2.5.3.3'!Q24:AD24),0,1)</f>
        <v>0</v>
      </c>
    </row>
    <row r="5951" spans="1:8" x14ac:dyDescent="0.2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9737</v>
      </c>
      <c r="H5951" s="6">
        <f>IF('Раздел 2.5.3.3'!P25=SUM('Раздел 2.5.3.3'!Q25:AD25),0,1)</f>
        <v>0</v>
      </c>
    </row>
    <row r="5952" spans="1:8" x14ac:dyDescent="0.2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9738</v>
      </c>
      <c r="H5952" s="6">
        <f>IF('Раздел 2.5.3.3'!P26=SUM('Раздел 2.5.3.3'!Q26:AD26),0,1)</f>
        <v>0</v>
      </c>
    </row>
    <row r="5953" spans="1:8" x14ac:dyDescent="0.2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9739</v>
      </c>
      <c r="H5953" s="6">
        <f>IF('Раздел 2.5.3.3'!P27=SUM('Раздел 2.5.3.3'!Q27:AD27),0,1)</f>
        <v>0</v>
      </c>
    </row>
    <row r="5954" spans="1:8" x14ac:dyDescent="0.2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9740</v>
      </c>
      <c r="H5954" s="6">
        <f>IF('Раздел 2.5.3.3'!P28=SUM('Раздел 2.5.3.3'!Q28:AD28),0,1)</f>
        <v>0</v>
      </c>
    </row>
    <row r="5955" spans="1:8" x14ac:dyDescent="0.2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9741</v>
      </c>
      <c r="H5955" s="6">
        <f>IF('Раздел 2.5.3.3'!P29=SUM('Раздел 2.5.3.3'!Q29:AD29),0,1)</f>
        <v>0</v>
      </c>
    </row>
    <row r="5956" spans="1:8" x14ac:dyDescent="0.2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9742</v>
      </c>
      <c r="H5956" s="6">
        <f>IF('Раздел 2.5.3.3'!P30=SUM('Раздел 2.5.3.3'!Q30:AD30),0,1)</f>
        <v>0</v>
      </c>
    </row>
    <row r="5957" spans="1:8" x14ac:dyDescent="0.2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8859</v>
      </c>
      <c r="H5957" s="6">
        <f>IF('Раздел 2.5.3.3'!P31=SUM('Раздел 2.5.3.3'!Q31:AD31),0,1)</f>
        <v>0</v>
      </c>
    </row>
    <row r="5958" spans="1:8" x14ac:dyDescent="0.2">
      <c r="A5958" s="6">
        <f>P_3</f>
        <v>609562</v>
      </c>
      <c r="B5958" s="109">
        <v>32</v>
      </c>
      <c r="C5958" s="109">
        <v>4</v>
      </c>
      <c r="D5958" s="109">
        <v>57</v>
      </c>
      <c r="E5958" s="109" t="s">
        <v>8860</v>
      </c>
      <c r="F5958" s="109"/>
      <c r="G5958" s="109"/>
      <c r="H5958" s="109">
        <f>IF('Раздел 2.5.3.3'!P32=SUM('Раздел 2.5.3.3'!Q32:AD32),0,1)</f>
        <v>0</v>
      </c>
    </row>
    <row r="5959" spans="1:8" x14ac:dyDescent="0.2">
      <c r="A5959" s="107">
        <f t="shared" ref="A5959:A6022" si="90">P_3</f>
        <v>609562</v>
      </c>
      <c r="B5959" s="107">
        <v>33</v>
      </c>
      <c r="C5959" s="107">
        <v>0</v>
      </c>
      <c r="D5959" s="107">
        <v>0</v>
      </c>
      <c r="E5959" s="107" t="str">
        <f>CONCATENATE("Количество ошибок в разделе 2.6.1: ",H5959)</f>
        <v>Количество ошибок в разделе 2.6.1: 0</v>
      </c>
      <c r="F5959" s="107"/>
      <c r="G5959" s="107"/>
      <c r="H5959" s="107">
        <f>SUM(H5960:H6729)</f>
        <v>0</v>
      </c>
    </row>
    <row r="5960" spans="1:8" x14ac:dyDescent="0.2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9" t="s">
        <v>10134</v>
      </c>
      <c r="H5960" s="6">
        <f>IF('Раздел 2.6.1'!P21=SUM('Раздел 2.6.1'!P22,'Раздел 2.6.1'!P24:P25),0,1)</f>
        <v>0</v>
      </c>
    </row>
    <row r="5961" spans="1:8" x14ac:dyDescent="0.2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9" t="s">
        <v>10135</v>
      </c>
      <c r="H5961" s="6">
        <f>IF('Раздел 2.6.1'!Q21=SUM('Раздел 2.6.1'!Q22,'Раздел 2.6.1'!Q24:Q25),0,1)</f>
        <v>0</v>
      </c>
    </row>
    <row r="5962" spans="1:8" x14ac:dyDescent="0.2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9" t="s">
        <v>10136</v>
      </c>
      <c r="H5962" s="6">
        <f>IF('Раздел 2.6.1'!R21=SUM('Раздел 2.6.1'!R22,'Раздел 2.6.1'!R24:R25),0,1)</f>
        <v>0</v>
      </c>
    </row>
    <row r="5963" spans="1:8" x14ac:dyDescent="0.2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9" t="s">
        <v>11459</v>
      </c>
      <c r="H5963" s="6">
        <f>IF('Раздел 2.6.1'!S21=SUM('Раздел 2.6.1'!S22,'Раздел 2.6.1'!S24:S25),0,1)</f>
        <v>0</v>
      </c>
    </row>
    <row r="5964" spans="1:8" x14ac:dyDescent="0.2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9" t="s">
        <v>11460</v>
      </c>
      <c r="H5964" s="6">
        <f>IF('Раздел 2.6.1'!T21=SUM('Раздел 2.6.1'!T22,'Раздел 2.6.1'!T24:T25),0,1)</f>
        <v>0</v>
      </c>
    </row>
    <row r="5965" spans="1:8" x14ac:dyDescent="0.2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9" t="s">
        <v>11461</v>
      </c>
      <c r="H5965" s="6">
        <f>IF('Раздел 2.6.1'!U21=SUM('Раздел 2.6.1'!U22,'Раздел 2.6.1'!U24:U25),0,1)</f>
        <v>0</v>
      </c>
    </row>
    <row r="5966" spans="1:8" x14ac:dyDescent="0.2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9" t="s">
        <v>11462</v>
      </c>
      <c r="H5966" s="6">
        <f>IF('Раздел 2.6.1'!V21=SUM('Раздел 2.6.1'!V22,'Раздел 2.6.1'!V24:V25),0,1)</f>
        <v>0</v>
      </c>
    </row>
    <row r="5967" spans="1:8" x14ac:dyDescent="0.2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9" t="s">
        <v>11463</v>
      </c>
      <c r="H5967" s="6">
        <f>IF('Раздел 2.6.1'!W21=SUM('Раздел 2.6.1'!W22,'Раздел 2.6.1'!W24:W25),0,1)</f>
        <v>0</v>
      </c>
    </row>
    <row r="5968" spans="1:8" x14ac:dyDescent="0.2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9" t="s">
        <v>10150</v>
      </c>
      <c r="H5968" s="6">
        <f>IF('Раздел 2.6.1'!X21=SUM('Раздел 2.6.1'!X22,'Раздел 2.6.1'!X24:X25),0,1)</f>
        <v>0</v>
      </c>
    </row>
    <row r="5969" spans="1:8" x14ac:dyDescent="0.2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9" t="s">
        <v>10151</v>
      </c>
      <c r="H5969" s="6">
        <f>IF('Раздел 2.6.1'!Y21=SUM('Раздел 2.6.1'!Y22,'Раздел 2.6.1'!Y24:Y25),0,1)</f>
        <v>0</v>
      </c>
    </row>
    <row r="5970" spans="1:8" x14ac:dyDescent="0.2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9" t="s">
        <v>10152</v>
      </c>
      <c r="H5970" s="6">
        <f>IF('Раздел 2.6.1'!Z21=SUM('Раздел 2.6.1'!Z22,'Раздел 2.6.1'!Z24:Z25),0,1)</f>
        <v>0</v>
      </c>
    </row>
    <row r="5971" spans="1:8" x14ac:dyDescent="0.2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9" t="s">
        <v>10153</v>
      </c>
      <c r="H5971" s="6">
        <f>IF('Раздел 2.6.1'!AA21=SUM('Раздел 2.6.1'!AA22,'Раздел 2.6.1'!AA24:AA25),0,1)</f>
        <v>0</v>
      </c>
    </row>
    <row r="5972" spans="1:8" x14ac:dyDescent="0.2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9" t="s">
        <v>10154</v>
      </c>
      <c r="H5972" s="6">
        <f>IF('Раздел 2.6.1'!AB21=SUM('Раздел 2.6.1'!AB22,'Раздел 2.6.1'!AB24:AB25),0,1)</f>
        <v>0</v>
      </c>
    </row>
    <row r="5973" spans="1:8" x14ac:dyDescent="0.2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9" t="s">
        <v>10155</v>
      </c>
      <c r="H5973" s="6">
        <f>IF('Раздел 2.6.1'!AC21=SUM('Раздел 2.6.1'!AC22,'Раздел 2.6.1'!AC24:AC25),0,1)</f>
        <v>0</v>
      </c>
    </row>
    <row r="5974" spans="1:8" x14ac:dyDescent="0.2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9" t="s">
        <v>10156</v>
      </c>
      <c r="H5974" s="6">
        <f>IF('Раздел 2.6.1'!AD21=SUM('Раздел 2.6.1'!AD22,'Раздел 2.6.1'!AD24:AD25),0,1)</f>
        <v>0</v>
      </c>
    </row>
    <row r="5975" spans="1:8" x14ac:dyDescent="0.2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9" t="s">
        <v>10157</v>
      </c>
      <c r="H5975" s="6">
        <f>IF('Раздел 2.6.1'!AE21=SUM('Раздел 2.6.1'!AE22,'Раздел 2.6.1'!AE24:AE25),0,1)</f>
        <v>0</v>
      </c>
    </row>
    <row r="5976" spans="1:8" x14ac:dyDescent="0.2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9" t="s">
        <v>10158</v>
      </c>
      <c r="H5976" s="6">
        <f>IF('Раздел 2.6.1'!AF21=SUM('Раздел 2.6.1'!AF22,'Раздел 2.6.1'!AF24:AF25),0,1)</f>
        <v>0</v>
      </c>
    </row>
    <row r="5977" spans="1:8" x14ac:dyDescent="0.2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9" t="s">
        <v>10159</v>
      </c>
      <c r="H5977" s="6">
        <f>IF('Раздел 2.6.1'!AG21=SUM('Раздел 2.6.1'!AG22,'Раздел 2.6.1'!AG24:AG25),0,1)</f>
        <v>0</v>
      </c>
    </row>
    <row r="5978" spans="1:8" x14ac:dyDescent="0.2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9" t="s">
        <v>10160</v>
      </c>
      <c r="H5978" s="6">
        <f>IF('Раздел 2.6.1'!AH21=SUM('Раздел 2.6.1'!AH22,'Раздел 2.6.1'!AH24:AH25),0,1)</f>
        <v>0</v>
      </c>
    </row>
    <row r="5979" spans="1:8" x14ac:dyDescent="0.2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9" t="s">
        <v>10161</v>
      </c>
      <c r="H5979" s="6">
        <f>IF('Раздел 2.6.1'!AI21=SUM('Раздел 2.6.1'!AI22,'Раздел 2.6.1'!AI24:AI25),0,1)</f>
        <v>0</v>
      </c>
    </row>
    <row r="5980" spans="1:8" x14ac:dyDescent="0.2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9" t="s">
        <v>10162</v>
      </c>
      <c r="H5980" s="6">
        <f>IF('Раздел 2.6.1'!AJ21=SUM('Раздел 2.6.1'!AJ22,'Раздел 2.6.1'!AJ24:AJ25),0,1)</f>
        <v>0</v>
      </c>
    </row>
    <row r="5981" spans="1:8" x14ac:dyDescent="0.2">
      <c r="A5981" s="6">
        <f t="shared" si="90"/>
        <v>609562</v>
      </c>
      <c r="B5981" s="6">
        <v>33</v>
      </c>
      <c r="C5981" s="109">
        <v>1</v>
      </c>
      <c r="D5981" s="109">
        <v>22</v>
      </c>
      <c r="E5981" s="120" t="s">
        <v>10163</v>
      </c>
      <c r="F5981" s="109"/>
      <c r="G5981" s="109"/>
      <c r="H5981" s="109">
        <f>IF('Раздел 2.6.1'!AK21=SUM('Раздел 2.6.1'!AK22,'Раздел 2.6.1'!AK24:AK25),0,1)</f>
        <v>0</v>
      </c>
    </row>
    <row r="5982" spans="1:8" x14ac:dyDescent="0.2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9" t="s">
        <v>10164</v>
      </c>
      <c r="H5982" s="6">
        <f>IF('Раздел 2.6.1'!P29=SUM('Раздел 2.6.1'!P30:P32),0,1)</f>
        <v>0</v>
      </c>
    </row>
    <row r="5983" spans="1:8" x14ac:dyDescent="0.2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9" t="s">
        <v>10165</v>
      </c>
      <c r="H5983" s="6">
        <f>IF('Раздел 2.6.1'!Q29=SUM('Раздел 2.6.1'!Q30:Q32),0,1)</f>
        <v>0</v>
      </c>
    </row>
    <row r="5984" spans="1:8" x14ac:dyDescent="0.2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9" t="s">
        <v>9517</v>
      </c>
      <c r="H5984" s="6">
        <f>IF('Раздел 2.6.1'!R29=SUM('Раздел 2.6.1'!R30:R32),0,1)</f>
        <v>0</v>
      </c>
    </row>
    <row r="5985" spans="1:8" x14ac:dyDescent="0.2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9" t="s">
        <v>9518</v>
      </c>
      <c r="H5985" s="6">
        <f>IF('Раздел 2.6.1'!S29=SUM('Раздел 2.6.1'!S30:S32),0,1)</f>
        <v>0</v>
      </c>
    </row>
    <row r="5986" spans="1:8" x14ac:dyDescent="0.2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9" t="s">
        <v>9519</v>
      </c>
      <c r="H5986" s="6">
        <f>IF('Раздел 2.6.1'!T29=SUM('Раздел 2.6.1'!T30:T32),0,1)</f>
        <v>0</v>
      </c>
    </row>
    <row r="5987" spans="1:8" x14ac:dyDescent="0.2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9" t="s">
        <v>9520</v>
      </c>
      <c r="H5987" s="6">
        <f>IF('Раздел 2.6.1'!U29=SUM('Раздел 2.6.1'!U30:U32),0,1)</f>
        <v>0</v>
      </c>
    </row>
    <row r="5988" spans="1:8" x14ac:dyDescent="0.2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9" t="s">
        <v>9521</v>
      </c>
      <c r="H5988" s="6">
        <f>IF('Раздел 2.6.1'!V29=SUM('Раздел 2.6.1'!V30:V32),0,1)</f>
        <v>0</v>
      </c>
    </row>
    <row r="5989" spans="1:8" x14ac:dyDescent="0.2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9" t="s">
        <v>9522</v>
      </c>
      <c r="H5989" s="6">
        <f>IF('Раздел 2.6.1'!W29=SUM('Раздел 2.6.1'!W30:W32),0,1)</f>
        <v>0</v>
      </c>
    </row>
    <row r="5990" spans="1:8" x14ac:dyDescent="0.2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9" t="s">
        <v>9523</v>
      </c>
      <c r="H5990" s="6">
        <f>IF('Раздел 2.6.1'!X29=SUM('Раздел 2.6.1'!X30:X32),0,1)</f>
        <v>0</v>
      </c>
    </row>
    <row r="5991" spans="1:8" x14ac:dyDescent="0.2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9" t="s">
        <v>9524</v>
      </c>
      <c r="H5991" s="6">
        <f>IF('Раздел 2.6.1'!Y29=SUM('Раздел 2.6.1'!Y30:Y32),0,1)</f>
        <v>0</v>
      </c>
    </row>
    <row r="5992" spans="1:8" x14ac:dyDescent="0.2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9" t="s">
        <v>9525</v>
      </c>
      <c r="H5992" s="6">
        <f>IF('Раздел 2.6.1'!Z29=SUM('Раздел 2.6.1'!Z30:Z32),0,1)</f>
        <v>0</v>
      </c>
    </row>
    <row r="5993" spans="1:8" x14ac:dyDescent="0.2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9" t="s">
        <v>9526</v>
      </c>
      <c r="H5993" s="6">
        <f>IF('Раздел 2.6.1'!AA29=SUM('Раздел 2.6.1'!AA30:AA32),0,1)</f>
        <v>0</v>
      </c>
    </row>
    <row r="5994" spans="1:8" x14ac:dyDescent="0.2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9" t="s">
        <v>9527</v>
      </c>
      <c r="H5994" s="6">
        <f>IF('Раздел 2.6.1'!AB29=SUM('Раздел 2.6.1'!AB30:AB32),0,1)</f>
        <v>0</v>
      </c>
    </row>
    <row r="5995" spans="1:8" x14ac:dyDescent="0.2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9" t="s">
        <v>9528</v>
      </c>
      <c r="H5995" s="6">
        <f>IF('Раздел 2.6.1'!AC29=SUM('Раздел 2.6.1'!AC30:AC32),0,1)</f>
        <v>0</v>
      </c>
    </row>
    <row r="5996" spans="1:8" x14ac:dyDescent="0.2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9" t="s">
        <v>9529</v>
      </c>
      <c r="H5996" s="6">
        <f>IF('Раздел 2.6.1'!AD29=SUM('Раздел 2.6.1'!AD30:AD32),0,1)</f>
        <v>0</v>
      </c>
    </row>
    <row r="5997" spans="1:8" x14ac:dyDescent="0.2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9" t="s">
        <v>9530</v>
      </c>
      <c r="H5997" s="6">
        <f>IF('Раздел 2.6.1'!AE29=SUM('Раздел 2.6.1'!AE30:AE32),0,1)</f>
        <v>0</v>
      </c>
    </row>
    <row r="5998" spans="1:8" x14ac:dyDescent="0.2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9" t="s">
        <v>9531</v>
      </c>
      <c r="H5998" s="6">
        <f>IF('Раздел 2.6.1'!AF29=SUM('Раздел 2.6.1'!AF30:AF32),0,1)</f>
        <v>0</v>
      </c>
    </row>
    <row r="5999" spans="1:8" x14ac:dyDescent="0.2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9" t="s">
        <v>9532</v>
      </c>
      <c r="H5999" s="6">
        <f>IF('Раздел 2.6.1'!AG29=SUM('Раздел 2.6.1'!AG30:AG32),0,1)</f>
        <v>0</v>
      </c>
    </row>
    <row r="6000" spans="1:8" x14ac:dyDescent="0.2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9" t="s">
        <v>9533</v>
      </c>
      <c r="H6000" s="6">
        <f>IF('Раздел 2.6.1'!AH29=SUM('Раздел 2.6.1'!AH30:AH32),0,1)</f>
        <v>0</v>
      </c>
    </row>
    <row r="6001" spans="1:8" x14ac:dyDescent="0.2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9" t="s">
        <v>9534</v>
      </c>
      <c r="H6001" s="6">
        <f>IF('Раздел 2.6.1'!AI29=SUM('Раздел 2.6.1'!AI30:AI32),0,1)</f>
        <v>0</v>
      </c>
    </row>
    <row r="6002" spans="1:8" x14ac:dyDescent="0.2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9" t="s">
        <v>9535</v>
      </c>
      <c r="H6002" s="6">
        <f>IF('Раздел 2.6.1'!AJ29=SUM('Раздел 2.6.1'!AJ30:AJ32),0,1)</f>
        <v>0</v>
      </c>
    </row>
    <row r="6003" spans="1:8" x14ac:dyDescent="0.2">
      <c r="A6003" s="6">
        <f t="shared" si="90"/>
        <v>609562</v>
      </c>
      <c r="B6003" s="6">
        <v>33</v>
      </c>
      <c r="C6003" s="109">
        <v>2</v>
      </c>
      <c r="D6003" s="109">
        <v>44</v>
      </c>
      <c r="E6003" s="120" t="s">
        <v>9536</v>
      </c>
      <c r="F6003" s="109"/>
      <c r="G6003" s="109"/>
      <c r="H6003" s="109">
        <f>IF('Раздел 2.6.1'!AK29=SUM('Раздел 2.6.1'!AK30:AK32),0,1)</f>
        <v>0</v>
      </c>
    </row>
    <row r="6004" spans="1:8" x14ac:dyDescent="0.2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9537</v>
      </c>
      <c r="H6004" s="6">
        <f>IF(SUM('Раздел 2.6.1'!P30:P31)=SUM('Раздел 2.6.1'!P36,'Раздел 2.6.1'!P41),0,1)</f>
        <v>0</v>
      </c>
    </row>
    <row r="6005" spans="1:8" x14ac:dyDescent="0.2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9" t="s">
        <v>8167</v>
      </c>
      <c r="H6005" s="6">
        <f>IF(SUM('Раздел 2.6.1'!Q30:Q31)=SUM('Раздел 2.6.1'!Q36,'Раздел 2.6.1'!Q41),0,1)</f>
        <v>0</v>
      </c>
    </row>
    <row r="6006" spans="1:8" x14ac:dyDescent="0.2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9" t="s">
        <v>8168</v>
      </c>
      <c r="H6006" s="6">
        <f>IF(SUM('Раздел 2.6.1'!R30:R31)=SUM('Раздел 2.6.1'!R36,'Раздел 2.6.1'!R41),0,1)</f>
        <v>0</v>
      </c>
    </row>
    <row r="6007" spans="1:8" x14ac:dyDescent="0.2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9" t="s">
        <v>8169</v>
      </c>
      <c r="H6007" s="6">
        <f>IF(SUM('Раздел 2.6.1'!S30:S31)=SUM('Раздел 2.6.1'!S36,'Раздел 2.6.1'!S41),0,1)</f>
        <v>0</v>
      </c>
    </row>
    <row r="6008" spans="1:8" x14ac:dyDescent="0.2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9" t="s">
        <v>8170</v>
      </c>
      <c r="H6008" s="6">
        <f>IF(SUM('Раздел 2.6.1'!T30:T31)=SUM('Раздел 2.6.1'!T36,'Раздел 2.6.1'!T41),0,1)</f>
        <v>0</v>
      </c>
    </row>
    <row r="6009" spans="1:8" x14ac:dyDescent="0.2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9" t="s">
        <v>8171</v>
      </c>
      <c r="H6009" s="6">
        <f>IF(SUM('Раздел 2.6.1'!U30:U31)=SUM('Раздел 2.6.1'!U36,'Раздел 2.6.1'!U41),0,1)</f>
        <v>0</v>
      </c>
    </row>
    <row r="6010" spans="1:8" x14ac:dyDescent="0.2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9" t="s">
        <v>8172</v>
      </c>
      <c r="H6010" s="6">
        <f>IF(SUM('Раздел 2.6.1'!V30:V31)=SUM('Раздел 2.6.1'!V36,'Раздел 2.6.1'!V41),0,1)</f>
        <v>0</v>
      </c>
    </row>
    <row r="6011" spans="1:8" x14ac:dyDescent="0.2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9" t="s">
        <v>8173</v>
      </c>
      <c r="H6011" s="6">
        <f>IF(SUM('Раздел 2.6.1'!W30:W31)=SUM('Раздел 2.6.1'!W36,'Раздел 2.6.1'!W41),0,1)</f>
        <v>0</v>
      </c>
    </row>
    <row r="6012" spans="1:8" x14ac:dyDescent="0.2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9" t="s">
        <v>8174</v>
      </c>
      <c r="H6012" s="6">
        <f>IF(SUM('Раздел 2.6.1'!X30:X31)=SUM('Раздел 2.6.1'!X36,'Раздел 2.6.1'!X41),0,1)</f>
        <v>0</v>
      </c>
    </row>
    <row r="6013" spans="1:8" x14ac:dyDescent="0.2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9" t="s">
        <v>8175</v>
      </c>
      <c r="H6013" s="6">
        <f>IF(SUM('Раздел 2.6.1'!Y30:Y31)=SUM('Раздел 2.6.1'!Y36,'Раздел 2.6.1'!Y41),0,1)</f>
        <v>0</v>
      </c>
    </row>
    <row r="6014" spans="1:8" x14ac:dyDescent="0.2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9" t="s">
        <v>8176</v>
      </c>
      <c r="H6014" s="6">
        <f>IF(SUM('Раздел 2.6.1'!Z30:Z31)=SUM('Раздел 2.6.1'!Z36,'Раздел 2.6.1'!Z41),0,1)</f>
        <v>0</v>
      </c>
    </row>
    <row r="6015" spans="1:8" x14ac:dyDescent="0.2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9" t="s">
        <v>8177</v>
      </c>
      <c r="H6015" s="6">
        <f>IF(SUM('Раздел 2.6.1'!AA30:AA31)=SUM('Раздел 2.6.1'!AA36,'Раздел 2.6.1'!AA41),0,1)</f>
        <v>0</v>
      </c>
    </row>
    <row r="6016" spans="1:8" x14ac:dyDescent="0.2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9" t="s">
        <v>9723</v>
      </c>
      <c r="H6016" s="6">
        <f>IF(SUM('Раздел 2.6.1'!AB30:AB31)=SUM('Раздел 2.6.1'!AB36,'Раздел 2.6.1'!AB41),0,1)</f>
        <v>0</v>
      </c>
    </row>
    <row r="6017" spans="1:8" x14ac:dyDescent="0.2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9" t="s">
        <v>9724</v>
      </c>
      <c r="H6017" s="6">
        <f>IF(SUM('Раздел 2.6.1'!AC30:AC31)=SUM('Раздел 2.6.1'!AC36,'Раздел 2.6.1'!AC41),0,1)</f>
        <v>0</v>
      </c>
    </row>
    <row r="6018" spans="1:8" x14ac:dyDescent="0.2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9" t="s">
        <v>9725</v>
      </c>
      <c r="H6018" s="6">
        <f>IF(SUM('Раздел 2.6.1'!AD30:AD31)=SUM('Раздел 2.6.1'!AD36,'Раздел 2.6.1'!AD41),0,1)</f>
        <v>0</v>
      </c>
    </row>
    <row r="6019" spans="1:8" x14ac:dyDescent="0.2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9" t="s">
        <v>9726</v>
      </c>
      <c r="H6019" s="6">
        <f>IF(SUM('Раздел 2.6.1'!AE30:AE31)=SUM('Раздел 2.6.1'!AE36,'Раздел 2.6.1'!AE41),0,1)</f>
        <v>0</v>
      </c>
    </row>
    <row r="6020" spans="1:8" x14ac:dyDescent="0.2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9" t="s">
        <v>9727</v>
      </c>
      <c r="H6020" s="6">
        <f>IF(SUM('Раздел 2.6.1'!AF30:AF31)=SUM('Раздел 2.6.1'!AF36,'Раздел 2.6.1'!AF41),0,1)</f>
        <v>0</v>
      </c>
    </row>
    <row r="6021" spans="1:8" x14ac:dyDescent="0.2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9" t="s">
        <v>9728</v>
      </c>
      <c r="H6021" s="6">
        <f>IF(SUM('Раздел 2.6.1'!AG30:AG31)=SUM('Раздел 2.6.1'!AG36,'Раздел 2.6.1'!AG41),0,1)</f>
        <v>0</v>
      </c>
    </row>
    <row r="6022" spans="1:8" x14ac:dyDescent="0.2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9" t="s">
        <v>9729</v>
      </c>
      <c r="H6022" s="6">
        <f>IF(SUM('Раздел 2.6.1'!AH30:AH31)=SUM('Раздел 2.6.1'!AH36,'Раздел 2.6.1'!AH41),0,1)</f>
        <v>0</v>
      </c>
    </row>
    <row r="6023" spans="1:8" x14ac:dyDescent="0.2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9" t="s">
        <v>9730</v>
      </c>
      <c r="H6023" s="6">
        <f>IF(SUM('Раздел 2.6.1'!AI30:AI31)=SUM('Раздел 2.6.1'!AI36,'Раздел 2.6.1'!AI41),0,1)</f>
        <v>0</v>
      </c>
    </row>
    <row r="6024" spans="1:8" x14ac:dyDescent="0.2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9" t="s">
        <v>9731</v>
      </c>
      <c r="H6024" s="6">
        <f>IF(SUM('Раздел 2.6.1'!AJ30:AJ31)=SUM('Раздел 2.6.1'!AJ36,'Раздел 2.6.1'!AJ41),0,1)</f>
        <v>0</v>
      </c>
    </row>
    <row r="6025" spans="1:8" x14ac:dyDescent="0.2">
      <c r="A6025" s="6">
        <f t="shared" si="91"/>
        <v>609562</v>
      </c>
      <c r="B6025" s="6">
        <v>33</v>
      </c>
      <c r="C6025" s="109">
        <v>3</v>
      </c>
      <c r="D6025" s="109">
        <v>66</v>
      </c>
      <c r="E6025" s="120" t="s">
        <v>9732</v>
      </c>
      <c r="F6025" s="109"/>
      <c r="G6025" s="109"/>
      <c r="H6025" s="109">
        <f>IF(SUM('Раздел 2.6.1'!AK30:AK31)=SUM('Раздел 2.6.1'!AK36,'Раздел 2.6.1'!AK41),0,1)</f>
        <v>0</v>
      </c>
    </row>
    <row r="6026" spans="1:8" x14ac:dyDescent="0.2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8573</v>
      </c>
      <c r="H6026" s="6">
        <f>IF('Раздел 2.6.1'!P21=SUM('Раздел 2.6.1'!V21:X21),0,1)</f>
        <v>0</v>
      </c>
    </row>
    <row r="6027" spans="1:8" x14ac:dyDescent="0.2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8574</v>
      </c>
      <c r="H6027" s="6">
        <f>IF('Раздел 2.6.1'!P22=SUM('Раздел 2.6.1'!V22:X22),0,1)</f>
        <v>0</v>
      </c>
    </row>
    <row r="6028" spans="1:8" x14ac:dyDescent="0.2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9450</v>
      </c>
      <c r="H6028" s="6">
        <f>IF('Раздел 2.6.1'!P23=SUM('Раздел 2.6.1'!V23:X23),0,1)</f>
        <v>0</v>
      </c>
    </row>
    <row r="6029" spans="1:8" x14ac:dyDescent="0.2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9451</v>
      </c>
      <c r="H6029" s="6">
        <f>IF('Раздел 2.6.1'!P24=SUM('Раздел 2.6.1'!V24:X24),0,1)</f>
        <v>0</v>
      </c>
    </row>
    <row r="6030" spans="1:8" x14ac:dyDescent="0.2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9452</v>
      </c>
      <c r="H6030" s="6">
        <f>IF('Раздел 2.6.1'!P25=SUM('Раздел 2.6.1'!V25:X25),0,1)</f>
        <v>0</v>
      </c>
    </row>
    <row r="6031" spans="1:8" x14ac:dyDescent="0.2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9453</v>
      </c>
      <c r="H6031" s="6">
        <f>IF('Раздел 2.6.1'!P26=SUM('Раздел 2.6.1'!V26:X26),0,1)</f>
        <v>0</v>
      </c>
    </row>
    <row r="6032" spans="1:8" x14ac:dyDescent="0.2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9454</v>
      </c>
      <c r="H6032" s="6">
        <f>IF('Раздел 2.6.1'!P27=SUM('Раздел 2.6.1'!V27:X27),0,1)</f>
        <v>0</v>
      </c>
    </row>
    <row r="6033" spans="1:8" x14ac:dyDescent="0.2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9816</v>
      </c>
      <c r="H6033" s="6">
        <f>IF('Раздел 2.6.1'!P28=SUM('Раздел 2.6.1'!V28:X28),0,1)</f>
        <v>0</v>
      </c>
    </row>
    <row r="6034" spans="1:8" x14ac:dyDescent="0.2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9817</v>
      </c>
      <c r="H6034" s="6">
        <f>IF('Раздел 2.6.1'!P29=SUM('Раздел 2.6.1'!V29:X29),0,1)</f>
        <v>0</v>
      </c>
    </row>
    <row r="6035" spans="1:8" x14ac:dyDescent="0.2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9818</v>
      </c>
      <c r="H6035" s="6">
        <f>IF('Раздел 2.6.1'!P30=SUM('Раздел 2.6.1'!V30:X30),0,1)</f>
        <v>0</v>
      </c>
    </row>
    <row r="6036" spans="1:8" x14ac:dyDescent="0.2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9819</v>
      </c>
      <c r="H6036" s="6">
        <f>IF('Раздел 2.6.1'!P31=SUM('Раздел 2.6.1'!V31:X31),0,1)</f>
        <v>0</v>
      </c>
    </row>
    <row r="6037" spans="1:8" x14ac:dyDescent="0.2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9820</v>
      </c>
      <c r="H6037" s="6">
        <f>IF('Раздел 2.6.1'!P32=SUM('Раздел 2.6.1'!V32:X32),0,1)</f>
        <v>0</v>
      </c>
    </row>
    <row r="6038" spans="1:8" x14ac:dyDescent="0.2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9821</v>
      </c>
      <c r="H6038" s="6">
        <f>IF('Раздел 2.6.1'!P33=SUM('Раздел 2.6.1'!V33:X33),0,1)</f>
        <v>0</v>
      </c>
    </row>
    <row r="6039" spans="1:8" x14ac:dyDescent="0.2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9822</v>
      </c>
      <c r="H6039" s="6">
        <f>IF('Раздел 2.6.1'!P34=SUM('Раздел 2.6.1'!V34:X34),0,1)</f>
        <v>0</v>
      </c>
    </row>
    <row r="6040" spans="1:8" x14ac:dyDescent="0.2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9823</v>
      </c>
      <c r="H6040" s="6">
        <f>IF('Раздел 2.6.1'!P35=SUM('Раздел 2.6.1'!V35:X35),0,1)</f>
        <v>0</v>
      </c>
    </row>
    <row r="6041" spans="1:8" x14ac:dyDescent="0.2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9824</v>
      </c>
      <c r="H6041" s="6">
        <f>IF('Раздел 2.6.1'!P36=SUM('Раздел 2.6.1'!V36:X36),0,1)</f>
        <v>0</v>
      </c>
    </row>
    <row r="6042" spans="1:8" x14ac:dyDescent="0.2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9825</v>
      </c>
      <c r="H6042" s="6">
        <f>IF('Раздел 2.6.1'!P37=SUM('Раздел 2.6.1'!V37:X37),0,1)</f>
        <v>0</v>
      </c>
    </row>
    <row r="6043" spans="1:8" x14ac:dyDescent="0.2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9826</v>
      </c>
      <c r="H6043" s="6">
        <f>IF('Раздел 2.6.1'!P38=SUM('Раздел 2.6.1'!V38:X38),0,1)</f>
        <v>0</v>
      </c>
    </row>
    <row r="6044" spans="1:8" x14ac:dyDescent="0.2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11014</v>
      </c>
      <c r="H6044" s="6">
        <f>IF('Раздел 2.6.1'!P39=SUM('Раздел 2.6.1'!V39:X39),0,1)</f>
        <v>0</v>
      </c>
    </row>
    <row r="6045" spans="1:8" x14ac:dyDescent="0.2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11015</v>
      </c>
      <c r="H6045" s="6">
        <f>IF('Раздел 2.6.1'!P40=SUM('Раздел 2.6.1'!V40:X40),0,1)</f>
        <v>0</v>
      </c>
    </row>
    <row r="6046" spans="1:8" x14ac:dyDescent="0.2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9828</v>
      </c>
      <c r="H6046" s="6">
        <f>IF('Раздел 2.6.1'!P41=SUM('Раздел 2.6.1'!V41:X41),0,1)</f>
        <v>0</v>
      </c>
    </row>
    <row r="6047" spans="1:8" x14ac:dyDescent="0.2">
      <c r="A6047" s="6">
        <f t="shared" si="91"/>
        <v>609562</v>
      </c>
      <c r="B6047" s="6">
        <v>33</v>
      </c>
      <c r="C6047" s="109">
        <v>4</v>
      </c>
      <c r="D6047" s="109">
        <v>88</v>
      </c>
      <c r="E6047" s="109" t="s">
        <v>9829</v>
      </c>
      <c r="F6047" s="109"/>
      <c r="G6047" s="109"/>
      <c r="H6047" s="109">
        <f>IF('Раздел 2.6.1'!P42=SUM('Раздел 2.6.1'!V42:X42),0,1)</f>
        <v>0</v>
      </c>
    </row>
    <row r="6048" spans="1:8" x14ac:dyDescent="0.2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9116</v>
      </c>
      <c r="H6048" s="6">
        <f>IF('Раздел 2.6.1'!AE21=SUM('Раздел 2.6.1'!P21,'Раздел 2.6.1'!Y21),0,1)</f>
        <v>0</v>
      </c>
    </row>
    <row r="6049" spans="1:8" x14ac:dyDescent="0.2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9117</v>
      </c>
      <c r="H6049" s="6">
        <f>IF('Раздел 2.6.1'!AE22=SUM('Раздел 2.6.1'!P22,'Раздел 2.6.1'!Y22),0,1)</f>
        <v>0</v>
      </c>
    </row>
    <row r="6050" spans="1:8" x14ac:dyDescent="0.2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9118</v>
      </c>
      <c r="H6050" s="6">
        <f>IF('Раздел 2.6.1'!AE23=SUM('Раздел 2.6.1'!P23,'Раздел 2.6.1'!Y23),0,1)</f>
        <v>0</v>
      </c>
    </row>
    <row r="6051" spans="1:8" x14ac:dyDescent="0.2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9119</v>
      </c>
      <c r="H6051" s="6">
        <f>IF('Раздел 2.6.1'!AE24=SUM('Раздел 2.6.1'!P24,'Раздел 2.6.1'!Y24),0,1)</f>
        <v>0</v>
      </c>
    </row>
    <row r="6052" spans="1:8" x14ac:dyDescent="0.2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9120</v>
      </c>
      <c r="H6052" s="6">
        <f>IF('Раздел 2.6.1'!AE25=SUM('Раздел 2.6.1'!P25,'Раздел 2.6.1'!Y25),0,1)</f>
        <v>0</v>
      </c>
    </row>
    <row r="6053" spans="1:8" x14ac:dyDescent="0.2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9121</v>
      </c>
      <c r="H6053" s="6">
        <f>IF('Раздел 2.6.1'!AE26=SUM('Раздел 2.6.1'!P26,'Раздел 2.6.1'!Y26),0,1)</f>
        <v>0</v>
      </c>
    </row>
    <row r="6054" spans="1:8" x14ac:dyDescent="0.2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9122</v>
      </c>
      <c r="H6054" s="6">
        <f>IF('Раздел 2.6.1'!AE27=SUM('Раздел 2.6.1'!P27,'Раздел 2.6.1'!Y27),0,1)</f>
        <v>0</v>
      </c>
    </row>
    <row r="6055" spans="1:8" x14ac:dyDescent="0.2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9123</v>
      </c>
      <c r="H6055" s="6">
        <f>IF('Раздел 2.6.1'!AE28=SUM('Раздел 2.6.1'!P28,'Раздел 2.6.1'!Y28),0,1)</f>
        <v>0</v>
      </c>
    </row>
    <row r="6056" spans="1:8" x14ac:dyDescent="0.2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9124</v>
      </c>
      <c r="H6056" s="6">
        <f>IF('Раздел 2.6.1'!AE29=SUM('Раздел 2.6.1'!P29,'Раздел 2.6.1'!Y29),0,1)</f>
        <v>0</v>
      </c>
    </row>
    <row r="6057" spans="1:8" x14ac:dyDescent="0.2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8276</v>
      </c>
      <c r="H6057" s="6">
        <f>IF('Раздел 2.6.1'!AE30=SUM('Раздел 2.6.1'!P30,'Раздел 2.6.1'!Y30),0,1)</f>
        <v>0</v>
      </c>
    </row>
    <row r="6058" spans="1:8" x14ac:dyDescent="0.2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8277</v>
      </c>
      <c r="H6058" s="6">
        <f>IF('Раздел 2.6.1'!AE31=SUM('Раздел 2.6.1'!P31,'Раздел 2.6.1'!Y31),0,1)</f>
        <v>0</v>
      </c>
    </row>
    <row r="6059" spans="1:8" x14ac:dyDescent="0.2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8278</v>
      </c>
      <c r="H6059" s="6">
        <f>IF('Раздел 2.6.1'!AE32=SUM('Раздел 2.6.1'!P32,'Раздел 2.6.1'!Y32),0,1)</f>
        <v>0</v>
      </c>
    </row>
    <row r="6060" spans="1:8" x14ac:dyDescent="0.2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8279</v>
      </c>
      <c r="H6060" s="6">
        <f>IF('Раздел 2.6.1'!AE33=SUM('Раздел 2.6.1'!P33,'Раздел 2.6.1'!Y33),0,1)</f>
        <v>0</v>
      </c>
    </row>
    <row r="6061" spans="1:8" x14ac:dyDescent="0.2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8280</v>
      </c>
      <c r="H6061" s="6">
        <f>IF('Раздел 2.6.1'!AE34=SUM('Раздел 2.6.1'!P34,'Раздел 2.6.1'!Y34),0,1)</f>
        <v>0</v>
      </c>
    </row>
    <row r="6062" spans="1:8" x14ac:dyDescent="0.2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8274</v>
      </c>
      <c r="H6062" s="6">
        <f>IF('Раздел 2.6.1'!AE35=SUM('Раздел 2.6.1'!P35,'Раздел 2.6.1'!Y35),0,1)</f>
        <v>0</v>
      </c>
    </row>
    <row r="6063" spans="1:8" x14ac:dyDescent="0.2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8275</v>
      </c>
      <c r="H6063" s="6">
        <f>IF('Раздел 2.6.1'!AE36=SUM('Раздел 2.6.1'!P36,'Раздел 2.6.1'!Y36),0,1)</f>
        <v>0</v>
      </c>
    </row>
    <row r="6064" spans="1:8" x14ac:dyDescent="0.2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7464</v>
      </c>
      <c r="H6064" s="6">
        <f>IF('Раздел 2.6.1'!AE37=SUM('Раздел 2.6.1'!P37,'Раздел 2.6.1'!Y37),0,1)</f>
        <v>0</v>
      </c>
    </row>
    <row r="6065" spans="1:8" x14ac:dyDescent="0.2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8281</v>
      </c>
      <c r="H6065" s="6">
        <f>IF('Раздел 2.6.1'!AE38=SUM('Раздел 2.6.1'!P38,'Раздел 2.6.1'!Y38),0,1)</f>
        <v>0</v>
      </c>
    </row>
    <row r="6066" spans="1:8" x14ac:dyDescent="0.2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8282</v>
      </c>
      <c r="H6066" s="6">
        <f>IF('Раздел 2.6.1'!AE39=SUM('Раздел 2.6.1'!P39,'Раздел 2.6.1'!Y39),0,1)</f>
        <v>0</v>
      </c>
    </row>
    <row r="6067" spans="1:8" x14ac:dyDescent="0.2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8356</v>
      </c>
      <c r="H6067" s="6">
        <f>IF('Раздел 2.6.1'!AE40=SUM('Раздел 2.6.1'!P40,'Раздел 2.6.1'!Y40),0,1)</f>
        <v>0</v>
      </c>
    </row>
    <row r="6068" spans="1:8" x14ac:dyDescent="0.2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8357</v>
      </c>
      <c r="H6068" s="6">
        <f>IF('Раздел 2.6.1'!AE41=SUM('Раздел 2.6.1'!P41,'Раздел 2.6.1'!Y41),0,1)</f>
        <v>0</v>
      </c>
    </row>
    <row r="6069" spans="1:8" x14ac:dyDescent="0.2">
      <c r="A6069" s="6">
        <f t="shared" si="92"/>
        <v>609562</v>
      </c>
      <c r="B6069" s="6">
        <v>33</v>
      </c>
      <c r="C6069" s="109">
        <v>5</v>
      </c>
      <c r="D6069" s="109">
        <v>110</v>
      </c>
      <c r="E6069" s="109" t="s">
        <v>8358</v>
      </c>
      <c r="F6069" s="109"/>
      <c r="G6069" s="109"/>
      <c r="H6069" s="109">
        <f>IF('Раздел 2.6.1'!AE42=SUM('Раздел 2.6.1'!P42,'Раздел 2.6.1'!Y42),0,1)</f>
        <v>0</v>
      </c>
    </row>
    <row r="6070" spans="1:8" x14ac:dyDescent="0.2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8359</v>
      </c>
      <c r="H6070" s="6">
        <f>IF('Раздел 2.6.1'!P21&gt;='Раздел 2.6.1'!Q21,0,1)</f>
        <v>0</v>
      </c>
    </row>
    <row r="6071" spans="1:8" x14ac:dyDescent="0.2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8360</v>
      </c>
      <c r="H6071" s="6">
        <f>IF('Раздел 2.6.1'!P22&gt;='Раздел 2.6.1'!Q22,0,1)</f>
        <v>0</v>
      </c>
    </row>
    <row r="6072" spans="1:8" x14ac:dyDescent="0.2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8361</v>
      </c>
      <c r="H6072" s="6">
        <f>IF('Раздел 2.6.1'!P23&gt;='Раздел 2.6.1'!Q23,0,1)</f>
        <v>0</v>
      </c>
    </row>
    <row r="6073" spans="1:8" x14ac:dyDescent="0.2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8362</v>
      </c>
      <c r="H6073" s="6">
        <f>IF('Раздел 2.6.1'!P24&gt;='Раздел 2.6.1'!Q24,0,1)</f>
        <v>0</v>
      </c>
    </row>
    <row r="6074" spans="1:8" x14ac:dyDescent="0.2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8363</v>
      </c>
      <c r="H6074" s="6">
        <f>IF('Раздел 2.6.1'!P25&gt;='Раздел 2.6.1'!Q25,0,1)</f>
        <v>0</v>
      </c>
    </row>
    <row r="6075" spans="1:8" x14ac:dyDescent="0.2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8364</v>
      </c>
      <c r="H6075" s="6">
        <f>IF('Раздел 2.6.1'!P26&gt;='Раздел 2.6.1'!Q26,0,1)</f>
        <v>0</v>
      </c>
    </row>
    <row r="6076" spans="1:8" x14ac:dyDescent="0.2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8365</v>
      </c>
      <c r="H6076" s="6">
        <f>IF('Раздел 2.6.1'!P27&gt;='Раздел 2.6.1'!Q27,0,1)</f>
        <v>0</v>
      </c>
    </row>
    <row r="6077" spans="1:8" x14ac:dyDescent="0.2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8366</v>
      </c>
      <c r="H6077" s="6">
        <f>IF('Раздел 2.6.1'!P28&gt;='Раздел 2.6.1'!Q28,0,1)</f>
        <v>0</v>
      </c>
    </row>
    <row r="6078" spans="1:8" x14ac:dyDescent="0.2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8367</v>
      </c>
      <c r="H6078" s="6">
        <f>IF('Раздел 2.6.1'!P29&gt;='Раздел 2.6.1'!Q29,0,1)</f>
        <v>0</v>
      </c>
    </row>
    <row r="6079" spans="1:8" x14ac:dyDescent="0.2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8368</v>
      </c>
      <c r="H6079" s="6">
        <f>IF('Раздел 2.6.1'!P30&gt;='Раздел 2.6.1'!Q30,0,1)</f>
        <v>0</v>
      </c>
    </row>
    <row r="6080" spans="1:8" x14ac:dyDescent="0.2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8369</v>
      </c>
      <c r="H6080" s="6">
        <f>IF('Раздел 2.6.1'!P31&gt;='Раздел 2.6.1'!Q31,0,1)</f>
        <v>0</v>
      </c>
    </row>
    <row r="6081" spans="1:8" x14ac:dyDescent="0.2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8370</v>
      </c>
      <c r="H6081" s="6">
        <f>IF('Раздел 2.6.1'!P32&gt;='Раздел 2.6.1'!Q32,0,1)</f>
        <v>0</v>
      </c>
    </row>
    <row r="6082" spans="1:8" x14ac:dyDescent="0.2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7610</v>
      </c>
      <c r="H6082" s="6">
        <f>IF('Раздел 2.6.1'!P33&gt;='Раздел 2.6.1'!Q33,0,1)</f>
        <v>0</v>
      </c>
    </row>
    <row r="6083" spans="1:8" x14ac:dyDescent="0.2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7611</v>
      </c>
      <c r="H6083" s="6">
        <f>IF('Раздел 2.6.1'!P34&gt;='Раздел 2.6.1'!Q34,0,1)</f>
        <v>0</v>
      </c>
    </row>
    <row r="6084" spans="1:8" x14ac:dyDescent="0.2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7612</v>
      </c>
      <c r="H6084" s="6">
        <f>IF('Раздел 2.6.1'!P35&gt;='Раздел 2.6.1'!Q35,0,1)</f>
        <v>0</v>
      </c>
    </row>
    <row r="6085" spans="1:8" x14ac:dyDescent="0.2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7613</v>
      </c>
      <c r="H6085" s="6">
        <f>IF('Раздел 2.6.1'!P36&gt;='Раздел 2.6.1'!Q36,0,1)</f>
        <v>0</v>
      </c>
    </row>
    <row r="6086" spans="1:8" x14ac:dyDescent="0.2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7614</v>
      </c>
      <c r="H6086" s="6">
        <f>IF('Раздел 2.6.1'!P37&gt;='Раздел 2.6.1'!Q37,0,1)</f>
        <v>0</v>
      </c>
    </row>
    <row r="6087" spans="1:8" x14ac:dyDescent="0.2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8371</v>
      </c>
      <c r="H6087" s="6">
        <f>IF('Раздел 2.6.1'!P38&gt;='Раздел 2.6.1'!Q38,0,1)</f>
        <v>0</v>
      </c>
    </row>
    <row r="6088" spans="1:8" x14ac:dyDescent="0.2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8372</v>
      </c>
      <c r="H6088" s="6">
        <f>IF('Раздел 2.6.1'!P39&gt;='Раздел 2.6.1'!Q39,0,1)</f>
        <v>0</v>
      </c>
    </row>
    <row r="6089" spans="1:8" x14ac:dyDescent="0.2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8373</v>
      </c>
      <c r="H6089" s="6">
        <f>IF('Раздел 2.6.1'!P40&gt;='Раздел 2.6.1'!Q40,0,1)</f>
        <v>0</v>
      </c>
    </row>
    <row r="6090" spans="1:8" x14ac:dyDescent="0.2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8374</v>
      </c>
      <c r="H6090" s="6">
        <f>IF('Раздел 2.6.1'!P41&gt;='Раздел 2.6.1'!Q41,0,1)</f>
        <v>0</v>
      </c>
    </row>
    <row r="6091" spans="1:8" x14ac:dyDescent="0.2">
      <c r="A6091" s="6">
        <f t="shared" si="92"/>
        <v>609562</v>
      </c>
      <c r="B6091" s="6">
        <v>33</v>
      </c>
      <c r="C6091" s="109">
        <v>6</v>
      </c>
      <c r="D6091" s="109">
        <v>132</v>
      </c>
      <c r="E6091" s="109" t="s">
        <v>8375</v>
      </c>
      <c r="F6091" s="109"/>
      <c r="G6091" s="109"/>
      <c r="H6091" s="109">
        <f>IF('Раздел 2.6.1'!P42&gt;='Раздел 2.6.1'!Q42,0,1)</f>
        <v>0</v>
      </c>
    </row>
    <row r="6092" spans="1:8" x14ac:dyDescent="0.2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8376</v>
      </c>
      <c r="H6092" s="6">
        <f>IF('Раздел 2.6.1'!P21&gt;='Раздел 2.6.1'!T21,0,1)</f>
        <v>0</v>
      </c>
    </row>
    <row r="6093" spans="1:8" x14ac:dyDescent="0.2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8377</v>
      </c>
      <c r="H6093" s="6">
        <f>IF('Раздел 2.6.1'!P22&gt;='Раздел 2.6.1'!T22,0,1)</f>
        <v>0</v>
      </c>
    </row>
    <row r="6094" spans="1:8" x14ac:dyDescent="0.2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8378</v>
      </c>
      <c r="H6094" s="6">
        <f>IF('Раздел 2.6.1'!P23&gt;='Раздел 2.6.1'!T23,0,1)</f>
        <v>0</v>
      </c>
    </row>
    <row r="6095" spans="1:8" x14ac:dyDescent="0.2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8379</v>
      </c>
      <c r="H6095" s="6">
        <f>IF('Раздел 2.6.1'!P24&gt;='Раздел 2.6.1'!T24,0,1)</f>
        <v>0</v>
      </c>
    </row>
    <row r="6096" spans="1:8" x14ac:dyDescent="0.2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8380</v>
      </c>
      <c r="H6096" s="6">
        <f>IF('Раздел 2.6.1'!P25&gt;='Раздел 2.6.1'!T25,0,1)</f>
        <v>0</v>
      </c>
    </row>
    <row r="6097" spans="1:8" x14ac:dyDescent="0.2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8381</v>
      </c>
      <c r="H6097" s="6">
        <f>IF('Раздел 2.6.1'!P26&gt;='Раздел 2.6.1'!T26,0,1)</f>
        <v>0</v>
      </c>
    </row>
    <row r="6098" spans="1:8" x14ac:dyDescent="0.2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8382</v>
      </c>
      <c r="H6098" s="6">
        <f>IF('Раздел 2.6.1'!P27&gt;='Раздел 2.6.1'!T27,0,1)</f>
        <v>0</v>
      </c>
    </row>
    <row r="6099" spans="1:8" x14ac:dyDescent="0.2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8383</v>
      </c>
      <c r="H6099" s="6">
        <f>IF('Раздел 2.6.1'!P28&gt;='Раздел 2.6.1'!T28,0,1)</f>
        <v>0</v>
      </c>
    </row>
    <row r="6100" spans="1:8" x14ac:dyDescent="0.2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8384</v>
      </c>
      <c r="H6100" s="6">
        <f>IF('Раздел 2.6.1'!P29&gt;='Раздел 2.6.1'!T29,0,1)</f>
        <v>0</v>
      </c>
    </row>
    <row r="6101" spans="1:8" x14ac:dyDescent="0.2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8385</v>
      </c>
      <c r="H6101" s="6">
        <f>IF('Раздел 2.6.1'!P30&gt;='Раздел 2.6.1'!T30,0,1)</f>
        <v>0</v>
      </c>
    </row>
    <row r="6102" spans="1:8" x14ac:dyDescent="0.2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8386</v>
      </c>
      <c r="H6102" s="6">
        <f>IF('Раздел 2.6.1'!P31&gt;='Раздел 2.6.1'!T31,0,1)</f>
        <v>0</v>
      </c>
    </row>
    <row r="6103" spans="1:8" x14ac:dyDescent="0.2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8389</v>
      </c>
      <c r="H6103" s="6">
        <f>IF('Раздел 2.6.1'!P32&gt;='Раздел 2.6.1'!T32,0,1)</f>
        <v>0</v>
      </c>
    </row>
    <row r="6104" spans="1:8" x14ac:dyDescent="0.2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8390</v>
      </c>
      <c r="H6104" s="6">
        <f>IF('Раздел 2.6.1'!P33&gt;='Раздел 2.6.1'!T33,0,1)</f>
        <v>0</v>
      </c>
    </row>
    <row r="6105" spans="1:8" x14ac:dyDescent="0.2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8391</v>
      </c>
      <c r="H6105" s="6">
        <f>IF('Раздел 2.6.1'!P34&gt;='Раздел 2.6.1'!T34,0,1)</f>
        <v>0</v>
      </c>
    </row>
    <row r="6106" spans="1:8" x14ac:dyDescent="0.2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8392</v>
      </c>
      <c r="H6106" s="6">
        <f>IF('Раздел 2.6.1'!P35&gt;='Раздел 2.6.1'!T35,0,1)</f>
        <v>0</v>
      </c>
    </row>
    <row r="6107" spans="1:8" x14ac:dyDescent="0.2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7566</v>
      </c>
      <c r="H6107" s="6">
        <f>IF('Раздел 2.6.1'!P36&gt;='Раздел 2.6.1'!T36,0,1)</f>
        <v>0</v>
      </c>
    </row>
    <row r="6108" spans="1:8" x14ac:dyDescent="0.2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7567</v>
      </c>
      <c r="H6108" s="6">
        <f>IF('Раздел 2.6.1'!P37&gt;='Раздел 2.6.1'!T37,0,1)</f>
        <v>0</v>
      </c>
    </row>
    <row r="6109" spans="1:8" x14ac:dyDescent="0.2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7568</v>
      </c>
      <c r="H6109" s="6">
        <f>IF('Раздел 2.6.1'!P38&gt;='Раздел 2.6.1'!T38,0,1)</f>
        <v>0</v>
      </c>
    </row>
    <row r="6110" spans="1:8" x14ac:dyDescent="0.2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7569</v>
      </c>
      <c r="H6110" s="6">
        <f>IF('Раздел 2.6.1'!P39&gt;='Раздел 2.6.1'!T39,0,1)</f>
        <v>0</v>
      </c>
    </row>
    <row r="6111" spans="1:8" x14ac:dyDescent="0.2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7570</v>
      </c>
      <c r="H6111" s="6">
        <f>IF('Раздел 2.6.1'!P40&gt;='Раздел 2.6.1'!T40,0,1)</f>
        <v>0</v>
      </c>
    </row>
    <row r="6112" spans="1:8" x14ac:dyDescent="0.2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7571</v>
      </c>
      <c r="H6112" s="6">
        <f>IF('Раздел 2.6.1'!P41&gt;='Раздел 2.6.1'!T41,0,1)</f>
        <v>0</v>
      </c>
    </row>
    <row r="6113" spans="1:8" x14ac:dyDescent="0.2">
      <c r="A6113" s="6">
        <f t="shared" si="92"/>
        <v>609562</v>
      </c>
      <c r="B6113" s="6">
        <v>33</v>
      </c>
      <c r="C6113" s="109">
        <v>7</v>
      </c>
      <c r="D6113" s="109">
        <v>154</v>
      </c>
      <c r="E6113" s="109" t="s">
        <v>7572</v>
      </c>
      <c r="F6113" s="109"/>
      <c r="G6113" s="109"/>
      <c r="H6113" s="109">
        <f>IF('Раздел 2.6.1'!P42&gt;='Раздел 2.6.1'!T42,0,1)</f>
        <v>0</v>
      </c>
    </row>
    <row r="6114" spans="1:8" x14ac:dyDescent="0.2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7562</v>
      </c>
      <c r="H6114" s="6">
        <f>IF('Раздел 2.6.1'!P21&gt;='Раздел 2.6.1'!U21,0,1)</f>
        <v>0</v>
      </c>
    </row>
    <row r="6115" spans="1:8" x14ac:dyDescent="0.2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7563</v>
      </c>
      <c r="H6115" s="6">
        <f>IF('Раздел 2.6.1'!P22&gt;='Раздел 2.6.1'!U22,0,1)</f>
        <v>0</v>
      </c>
    </row>
    <row r="6116" spans="1:8" x14ac:dyDescent="0.2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7564</v>
      </c>
      <c r="H6116" s="6">
        <f>IF('Раздел 2.6.1'!P23&gt;='Раздел 2.6.1'!U23,0,1)</f>
        <v>0</v>
      </c>
    </row>
    <row r="6117" spans="1:8" x14ac:dyDescent="0.2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7578</v>
      </c>
      <c r="H6117" s="6">
        <f>IF('Раздел 2.6.1'!P24&gt;='Раздел 2.6.1'!U24,0,1)</f>
        <v>0</v>
      </c>
    </row>
    <row r="6118" spans="1:8" x14ac:dyDescent="0.2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7579</v>
      </c>
      <c r="H6118" s="6">
        <f>IF('Раздел 2.6.1'!P25&gt;='Раздел 2.6.1'!U25,0,1)</f>
        <v>0</v>
      </c>
    </row>
    <row r="6119" spans="1:8" x14ac:dyDescent="0.2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7580</v>
      </c>
      <c r="H6119" s="6">
        <f>IF('Раздел 2.6.1'!P26&gt;='Раздел 2.6.1'!U26,0,1)</f>
        <v>0</v>
      </c>
    </row>
    <row r="6120" spans="1:8" x14ac:dyDescent="0.2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7581</v>
      </c>
      <c r="H6120" s="6">
        <f>IF('Раздел 2.6.1'!P27&gt;='Раздел 2.6.1'!U27,0,1)</f>
        <v>0</v>
      </c>
    </row>
    <row r="6121" spans="1:8" x14ac:dyDescent="0.2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7582</v>
      </c>
      <c r="H6121" s="6">
        <f>IF('Раздел 2.6.1'!P28&gt;='Раздел 2.6.1'!U28,0,1)</f>
        <v>0</v>
      </c>
    </row>
    <row r="6122" spans="1:8" x14ac:dyDescent="0.2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7583</v>
      </c>
      <c r="H6122" s="6">
        <f>IF('Раздел 2.6.1'!P29&gt;='Раздел 2.6.1'!U29,0,1)</f>
        <v>0</v>
      </c>
    </row>
    <row r="6123" spans="1:8" x14ac:dyDescent="0.2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7584</v>
      </c>
      <c r="H6123" s="6">
        <f>IF('Раздел 2.6.1'!P30&gt;='Раздел 2.6.1'!U30,0,1)</f>
        <v>0</v>
      </c>
    </row>
    <row r="6124" spans="1:8" x14ac:dyDescent="0.2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6757</v>
      </c>
      <c r="H6124" s="6">
        <f>IF('Раздел 2.6.1'!P31&gt;='Раздел 2.6.1'!U31,0,1)</f>
        <v>0</v>
      </c>
    </row>
    <row r="6125" spans="1:8" x14ac:dyDescent="0.2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6758</v>
      </c>
      <c r="H6125" s="6">
        <f>IF('Раздел 2.6.1'!P32&gt;='Раздел 2.6.1'!U32,0,1)</f>
        <v>0</v>
      </c>
    </row>
    <row r="6126" spans="1:8" x14ac:dyDescent="0.2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6759</v>
      </c>
      <c r="H6126" s="6">
        <f>IF('Раздел 2.6.1'!P33&gt;='Раздел 2.6.1'!U33,0,1)</f>
        <v>0</v>
      </c>
    </row>
    <row r="6127" spans="1:8" x14ac:dyDescent="0.2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6760</v>
      </c>
      <c r="H6127" s="6">
        <f>IF('Раздел 2.6.1'!P34&gt;='Раздел 2.6.1'!U34,0,1)</f>
        <v>0</v>
      </c>
    </row>
    <row r="6128" spans="1:8" x14ac:dyDescent="0.2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6761</v>
      </c>
      <c r="H6128" s="6">
        <f>IF('Раздел 2.6.1'!P35&gt;='Раздел 2.6.1'!U35,0,1)</f>
        <v>0</v>
      </c>
    </row>
    <row r="6129" spans="1:8" x14ac:dyDescent="0.2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6762</v>
      </c>
      <c r="H6129" s="6">
        <f>IF('Раздел 2.6.1'!P36&gt;='Раздел 2.6.1'!U36,0,1)</f>
        <v>0</v>
      </c>
    </row>
    <row r="6130" spans="1:8" x14ac:dyDescent="0.2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6763</v>
      </c>
      <c r="H6130" s="6">
        <f>IF('Раздел 2.6.1'!P37&gt;='Раздел 2.6.1'!U37,0,1)</f>
        <v>0</v>
      </c>
    </row>
    <row r="6131" spans="1:8" x14ac:dyDescent="0.2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6764</v>
      </c>
      <c r="H6131" s="6">
        <f>IF('Раздел 2.6.1'!P38&gt;='Раздел 2.6.1'!U38,0,1)</f>
        <v>0</v>
      </c>
    </row>
    <row r="6132" spans="1:8" x14ac:dyDescent="0.2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6765</v>
      </c>
      <c r="H6132" s="6">
        <f>IF('Раздел 2.6.1'!P39&gt;='Раздел 2.6.1'!U39,0,1)</f>
        <v>0</v>
      </c>
    </row>
    <row r="6133" spans="1:8" x14ac:dyDescent="0.2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6766</v>
      </c>
      <c r="H6133" s="6">
        <f>IF('Раздел 2.6.1'!P40&gt;='Раздел 2.6.1'!U40,0,1)</f>
        <v>0</v>
      </c>
    </row>
    <row r="6134" spans="1:8" x14ac:dyDescent="0.2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6767</v>
      </c>
      <c r="H6134" s="6">
        <f>IF('Раздел 2.6.1'!P41&gt;='Раздел 2.6.1'!U41,0,1)</f>
        <v>0</v>
      </c>
    </row>
    <row r="6135" spans="1:8" x14ac:dyDescent="0.2">
      <c r="A6135" s="6">
        <f t="shared" si="93"/>
        <v>609562</v>
      </c>
      <c r="B6135" s="6">
        <v>33</v>
      </c>
      <c r="C6135" s="109">
        <v>8</v>
      </c>
      <c r="D6135" s="109">
        <v>176</v>
      </c>
      <c r="E6135" s="109" t="s">
        <v>6768</v>
      </c>
      <c r="F6135" s="109"/>
      <c r="G6135" s="109"/>
      <c r="H6135" s="109">
        <f>IF('Раздел 2.6.1'!P42&gt;='Раздел 2.6.1'!U42,0,1)</f>
        <v>0</v>
      </c>
    </row>
    <row r="6136" spans="1:8" x14ac:dyDescent="0.2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7589</v>
      </c>
      <c r="H6136" s="6">
        <f>IF('Раздел 2.6.1'!Q21&gt;='Раздел 2.6.1'!R21,0,1)</f>
        <v>0</v>
      </c>
    </row>
    <row r="6137" spans="1:8" x14ac:dyDescent="0.2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7590</v>
      </c>
      <c r="H6137" s="6">
        <f>IF('Раздел 2.6.1'!Q22&gt;='Раздел 2.6.1'!R22,0,1)</f>
        <v>0</v>
      </c>
    </row>
    <row r="6138" spans="1:8" x14ac:dyDescent="0.2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7591</v>
      </c>
      <c r="H6138" s="6">
        <f>IF('Раздел 2.6.1'!Q23&gt;='Раздел 2.6.1'!R23,0,1)</f>
        <v>0</v>
      </c>
    </row>
    <row r="6139" spans="1:8" x14ac:dyDescent="0.2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7592</v>
      </c>
      <c r="H6139" s="6">
        <f>IF('Раздел 2.6.1'!Q24&gt;='Раздел 2.6.1'!R24,0,1)</f>
        <v>0</v>
      </c>
    </row>
    <row r="6140" spans="1:8" x14ac:dyDescent="0.2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7593</v>
      </c>
      <c r="H6140" s="6">
        <f>IF('Раздел 2.6.1'!Q25&gt;='Раздел 2.6.1'!R25,0,1)</f>
        <v>0</v>
      </c>
    </row>
    <row r="6141" spans="1:8" x14ac:dyDescent="0.2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7594</v>
      </c>
      <c r="H6141" s="6">
        <f>IF('Раздел 2.6.1'!Q26&gt;='Раздел 2.6.1'!R26,0,1)</f>
        <v>0</v>
      </c>
    </row>
    <row r="6142" spans="1:8" x14ac:dyDescent="0.2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8410</v>
      </c>
      <c r="H6142" s="6">
        <f>IF('Раздел 2.6.1'!Q27&gt;='Раздел 2.6.1'!R27,0,1)</f>
        <v>0</v>
      </c>
    </row>
    <row r="6143" spans="1:8" x14ac:dyDescent="0.2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8411</v>
      </c>
      <c r="H6143" s="6">
        <f>IF('Раздел 2.6.1'!Q28&gt;='Раздел 2.6.1'!R28,0,1)</f>
        <v>0</v>
      </c>
    </row>
    <row r="6144" spans="1:8" x14ac:dyDescent="0.2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8412</v>
      </c>
      <c r="H6144" s="6">
        <f>IF('Раздел 2.6.1'!Q29&gt;='Раздел 2.6.1'!R29,0,1)</f>
        <v>0</v>
      </c>
    </row>
    <row r="6145" spans="1:8" x14ac:dyDescent="0.2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8413</v>
      </c>
      <c r="H6145" s="6">
        <f>IF('Раздел 2.6.1'!Q30&gt;='Раздел 2.6.1'!R30,0,1)</f>
        <v>0</v>
      </c>
    </row>
    <row r="6146" spans="1:8" x14ac:dyDescent="0.2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8414</v>
      </c>
      <c r="H6146" s="6">
        <f>IF('Раздел 2.6.1'!Q31&gt;='Раздел 2.6.1'!R31,0,1)</f>
        <v>0</v>
      </c>
    </row>
    <row r="6147" spans="1:8" x14ac:dyDescent="0.2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8415</v>
      </c>
      <c r="H6147" s="6">
        <f>IF('Раздел 2.6.1'!Q32&gt;='Раздел 2.6.1'!R32,0,1)</f>
        <v>0</v>
      </c>
    </row>
    <row r="6148" spans="1:8" x14ac:dyDescent="0.2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8416</v>
      </c>
      <c r="H6148" s="6">
        <f>IF('Раздел 2.6.1'!Q33&gt;='Раздел 2.6.1'!R33,0,1)</f>
        <v>0</v>
      </c>
    </row>
    <row r="6149" spans="1:8" x14ac:dyDescent="0.2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8417</v>
      </c>
      <c r="H6149" s="6">
        <f>IF('Раздел 2.6.1'!Q34&gt;='Раздел 2.6.1'!R34,0,1)</f>
        <v>0</v>
      </c>
    </row>
    <row r="6150" spans="1:8" x14ac:dyDescent="0.2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8418</v>
      </c>
      <c r="H6150" s="6">
        <f>IF('Раздел 2.6.1'!Q35&gt;='Раздел 2.6.1'!R35,0,1)</f>
        <v>0</v>
      </c>
    </row>
    <row r="6151" spans="1:8" x14ac:dyDescent="0.2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8419</v>
      </c>
      <c r="H6151" s="6">
        <f>IF('Раздел 2.6.1'!Q36&gt;='Раздел 2.6.1'!R36,0,1)</f>
        <v>0</v>
      </c>
    </row>
    <row r="6152" spans="1:8" x14ac:dyDescent="0.2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8420</v>
      </c>
      <c r="H6152" s="6">
        <f>IF('Раздел 2.6.1'!Q37&gt;='Раздел 2.6.1'!R37,0,1)</f>
        <v>0</v>
      </c>
    </row>
    <row r="6153" spans="1:8" x14ac:dyDescent="0.2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8421</v>
      </c>
      <c r="H6153" s="6">
        <f>IF('Раздел 2.6.1'!Q38&gt;='Раздел 2.6.1'!R38,0,1)</f>
        <v>0</v>
      </c>
    </row>
    <row r="6154" spans="1:8" x14ac:dyDescent="0.2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8422</v>
      </c>
      <c r="H6154" s="6">
        <f>IF('Раздел 2.6.1'!Q39&gt;='Раздел 2.6.1'!R39,0,1)</f>
        <v>0</v>
      </c>
    </row>
    <row r="6155" spans="1:8" x14ac:dyDescent="0.2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8423</v>
      </c>
      <c r="H6155" s="6">
        <f>IF('Раздел 2.6.1'!Q40&gt;='Раздел 2.6.1'!R40,0,1)</f>
        <v>0</v>
      </c>
    </row>
    <row r="6156" spans="1:8" x14ac:dyDescent="0.2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8424</v>
      </c>
      <c r="H6156" s="6">
        <f>IF('Раздел 2.6.1'!Q41&gt;='Раздел 2.6.1'!R41,0,1)</f>
        <v>0</v>
      </c>
    </row>
    <row r="6157" spans="1:8" x14ac:dyDescent="0.2">
      <c r="A6157" s="6">
        <f t="shared" si="93"/>
        <v>609562</v>
      </c>
      <c r="B6157" s="6">
        <v>33</v>
      </c>
      <c r="C6157" s="109">
        <v>9</v>
      </c>
      <c r="D6157" s="109">
        <v>198</v>
      </c>
      <c r="E6157" s="109" t="s">
        <v>8425</v>
      </c>
      <c r="F6157" s="109"/>
      <c r="G6157" s="109"/>
      <c r="H6157" s="109">
        <f>IF('Раздел 2.6.1'!Q42&gt;='Раздел 2.6.1'!R42,0,1)</f>
        <v>0</v>
      </c>
    </row>
    <row r="6158" spans="1:8" x14ac:dyDescent="0.2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8426</v>
      </c>
      <c r="H6158" s="6">
        <f>IF('Раздел 2.6.1'!Q21&gt;='Раздел 2.6.1'!S21,0,1)</f>
        <v>0</v>
      </c>
    </row>
    <row r="6159" spans="1:8" x14ac:dyDescent="0.2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8427</v>
      </c>
      <c r="H6159" s="6">
        <f>IF('Раздел 2.6.1'!Q22&gt;='Раздел 2.6.1'!S22,0,1)</f>
        <v>0</v>
      </c>
    </row>
    <row r="6160" spans="1:8" x14ac:dyDescent="0.2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8428</v>
      </c>
      <c r="H6160" s="6">
        <f>IF('Раздел 2.6.1'!Q23&gt;='Раздел 2.6.1'!S23,0,1)</f>
        <v>0</v>
      </c>
    </row>
    <row r="6161" spans="1:8" x14ac:dyDescent="0.2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8429</v>
      </c>
      <c r="H6161" s="6">
        <f>IF('Раздел 2.6.1'!Q24&gt;='Раздел 2.6.1'!S24,0,1)</f>
        <v>0</v>
      </c>
    </row>
    <row r="6162" spans="1:8" x14ac:dyDescent="0.2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8430</v>
      </c>
      <c r="H6162" s="6">
        <f>IF('Раздел 2.6.1'!Q25&gt;='Раздел 2.6.1'!S25,0,1)</f>
        <v>0</v>
      </c>
    </row>
    <row r="6163" spans="1:8" x14ac:dyDescent="0.2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8431</v>
      </c>
      <c r="H6163" s="6">
        <f>IF('Раздел 2.6.1'!Q26&gt;='Раздел 2.6.1'!S26,0,1)</f>
        <v>0</v>
      </c>
    </row>
    <row r="6164" spans="1:8" x14ac:dyDescent="0.2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8432</v>
      </c>
      <c r="H6164" s="6">
        <f>IF('Раздел 2.6.1'!Q27&gt;='Раздел 2.6.1'!S27,0,1)</f>
        <v>0</v>
      </c>
    </row>
    <row r="6165" spans="1:8" x14ac:dyDescent="0.2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8433</v>
      </c>
      <c r="H6165" s="6">
        <f>IF('Раздел 2.6.1'!Q28&gt;='Раздел 2.6.1'!S28,0,1)</f>
        <v>0</v>
      </c>
    </row>
    <row r="6166" spans="1:8" x14ac:dyDescent="0.2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8434</v>
      </c>
      <c r="H6166" s="6">
        <f>IF('Раздел 2.6.1'!Q29&gt;='Раздел 2.6.1'!S29,0,1)</f>
        <v>0</v>
      </c>
    </row>
    <row r="6167" spans="1:8" x14ac:dyDescent="0.2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8435</v>
      </c>
      <c r="H6167" s="6">
        <f>IF('Раздел 2.6.1'!Q30&gt;='Раздел 2.6.1'!S30,0,1)</f>
        <v>0</v>
      </c>
    </row>
    <row r="6168" spans="1:8" x14ac:dyDescent="0.2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8436</v>
      </c>
      <c r="H6168" s="6">
        <f>IF('Раздел 2.6.1'!Q31&gt;='Раздел 2.6.1'!S31,0,1)</f>
        <v>0</v>
      </c>
    </row>
    <row r="6169" spans="1:8" x14ac:dyDescent="0.2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8437</v>
      </c>
      <c r="H6169" s="6">
        <f>IF('Раздел 2.6.1'!Q32&gt;='Раздел 2.6.1'!S32,0,1)</f>
        <v>0</v>
      </c>
    </row>
    <row r="6170" spans="1:8" x14ac:dyDescent="0.2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8438</v>
      </c>
      <c r="H6170" s="6">
        <f>IF('Раздел 2.6.1'!Q33&gt;='Раздел 2.6.1'!S33,0,1)</f>
        <v>0</v>
      </c>
    </row>
    <row r="6171" spans="1:8" x14ac:dyDescent="0.2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8439</v>
      </c>
      <c r="H6171" s="6">
        <f>IF('Раздел 2.6.1'!Q34&gt;='Раздел 2.6.1'!S34,0,1)</f>
        <v>0</v>
      </c>
    </row>
    <row r="6172" spans="1:8" x14ac:dyDescent="0.2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8440</v>
      </c>
      <c r="H6172" s="6">
        <f>IF('Раздел 2.6.1'!Q35&gt;='Раздел 2.6.1'!S35,0,1)</f>
        <v>0</v>
      </c>
    </row>
    <row r="6173" spans="1:8" x14ac:dyDescent="0.2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8441</v>
      </c>
      <c r="H6173" s="6">
        <f>IF('Раздел 2.6.1'!Q36&gt;='Раздел 2.6.1'!S36,0,1)</f>
        <v>0</v>
      </c>
    </row>
    <row r="6174" spans="1:8" x14ac:dyDescent="0.2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7616</v>
      </c>
      <c r="H6174" s="6">
        <f>IF('Раздел 2.6.1'!Q37&gt;='Раздел 2.6.1'!S37,0,1)</f>
        <v>0</v>
      </c>
    </row>
    <row r="6175" spans="1:8" x14ac:dyDescent="0.2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9201</v>
      </c>
      <c r="H6175" s="6">
        <f>IF('Раздел 2.6.1'!Q38&gt;='Раздел 2.6.1'!S38,0,1)</f>
        <v>0</v>
      </c>
    </row>
    <row r="6176" spans="1:8" x14ac:dyDescent="0.2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9202</v>
      </c>
      <c r="H6176" s="6">
        <f>IF('Раздел 2.6.1'!Q39&gt;='Раздел 2.6.1'!S39,0,1)</f>
        <v>0</v>
      </c>
    </row>
    <row r="6177" spans="1:8" x14ac:dyDescent="0.2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9203</v>
      </c>
      <c r="H6177" s="6">
        <f>IF('Раздел 2.6.1'!Q40&gt;='Раздел 2.6.1'!S40,0,1)</f>
        <v>0</v>
      </c>
    </row>
    <row r="6178" spans="1:8" x14ac:dyDescent="0.2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9204</v>
      </c>
      <c r="H6178" s="6">
        <f>IF('Раздел 2.6.1'!Q41&gt;='Раздел 2.6.1'!S41,0,1)</f>
        <v>0</v>
      </c>
    </row>
    <row r="6179" spans="1:8" x14ac:dyDescent="0.2">
      <c r="A6179" s="6">
        <f t="shared" si="93"/>
        <v>609562</v>
      </c>
      <c r="B6179" s="6">
        <v>33</v>
      </c>
      <c r="C6179" s="109">
        <v>10</v>
      </c>
      <c r="D6179" s="109">
        <v>220</v>
      </c>
      <c r="E6179" s="109" t="s">
        <v>9205</v>
      </c>
      <c r="F6179" s="109"/>
      <c r="G6179" s="109"/>
      <c r="H6179" s="109">
        <f>IF('Раздел 2.6.1'!Q42&gt;='Раздел 2.6.1'!S42,0,1)</f>
        <v>0</v>
      </c>
    </row>
    <row r="6180" spans="1:8" x14ac:dyDescent="0.2">
      <c r="A6180" s="6">
        <f t="shared" si="93"/>
        <v>609562</v>
      </c>
      <c r="B6180" s="6">
        <v>33</v>
      </c>
      <c r="C6180" s="115">
        <v>11</v>
      </c>
      <c r="D6180" s="6">
        <v>221</v>
      </c>
      <c r="E6180" s="6" t="s">
        <v>8078</v>
      </c>
      <c r="H6180" s="6">
        <f>IF('Раздел 2.6.1'!Y21&gt;='Раздел 2.6.1'!Z21,0,1)</f>
        <v>0</v>
      </c>
    </row>
    <row r="6181" spans="1:8" x14ac:dyDescent="0.2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8079</v>
      </c>
      <c r="H6181" s="6">
        <f>IF('Раздел 2.6.1'!Y22&gt;='Раздел 2.6.1'!Z22,0,1)</f>
        <v>0</v>
      </c>
    </row>
    <row r="6182" spans="1:8" x14ac:dyDescent="0.2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8080</v>
      </c>
      <c r="H6182" s="6">
        <f>IF('Раздел 2.6.1'!Y23&gt;='Раздел 2.6.1'!Z23,0,1)</f>
        <v>0</v>
      </c>
    </row>
    <row r="6183" spans="1:8" x14ac:dyDescent="0.2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8081</v>
      </c>
      <c r="H6183" s="6">
        <f>IF('Раздел 2.6.1'!Y24&gt;='Раздел 2.6.1'!Z24,0,1)</f>
        <v>0</v>
      </c>
    </row>
    <row r="6184" spans="1:8" x14ac:dyDescent="0.2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8082</v>
      </c>
      <c r="H6184" s="6">
        <f>IF('Раздел 2.6.1'!Y25&gt;='Раздел 2.6.1'!Z25,0,1)</f>
        <v>0</v>
      </c>
    </row>
    <row r="6185" spans="1:8" x14ac:dyDescent="0.2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8083</v>
      </c>
      <c r="H6185" s="6">
        <f>IF('Раздел 2.6.1'!Y26&gt;='Раздел 2.6.1'!Z26,0,1)</f>
        <v>0</v>
      </c>
    </row>
    <row r="6186" spans="1:8" x14ac:dyDescent="0.2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8084</v>
      </c>
      <c r="H6186" s="6">
        <f>IF('Раздел 2.6.1'!Y27&gt;='Раздел 2.6.1'!Z27,0,1)</f>
        <v>0</v>
      </c>
    </row>
    <row r="6187" spans="1:8" x14ac:dyDescent="0.2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8085</v>
      </c>
      <c r="H6187" s="6">
        <f>IF('Раздел 2.6.1'!Y28&gt;='Раздел 2.6.1'!Z28,0,1)</f>
        <v>0</v>
      </c>
    </row>
    <row r="6188" spans="1:8" x14ac:dyDescent="0.2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8086</v>
      </c>
      <c r="H6188" s="6">
        <f>IF('Раздел 2.6.1'!Y29&gt;='Раздел 2.6.1'!Z29,0,1)</f>
        <v>0</v>
      </c>
    </row>
    <row r="6189" spans="1:8" x14ac:dyDescent="0.2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8087</v>
      </c>
      <c r="H6189" s="6">
        <f>IF('Раздел 2.6.1'!Y30&gt;='Раздел 2.6.1'!Z30,0,1)</f>
        <v>0</v>
      </c>
    </row>
    <row r="6190" spans="1:8" x14ac:dyDescent="0.2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8088</v>
      </c>
      <c r="H6190" s="6">
        <f>IF('Раздел 2.6.1'!Y31&gt;='Раздел 2.6.1'!Z31,0,1)</f>
        <v>0</v>
      </c>
    </row>
    <row r="6191" spans="1:8" x14ac:dyDescent="0.2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8089</v>
      </c>
      <c r="H6191" s="6">
        <f>IF('Раздел 2.6.1'!Y32&gt;='Раздел 2.6.1'!Z32,0,1)</f>
        <v>0</v>
      </c>
    </row>
    <row r="6192" spans="1:8" x14ac:dyDescent="0.2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8090</v>
      </c>
      <c r="H6192" s="6">
        <f>IF('Раздел 2.6.1'!Y33&gt;='Раздел 2.6.1'!Z33,0,1)</f>
        <v>0</v>
      </c>
    </row>
    <row r="6193" spans="1:8" x14ac:dyDescent="0.2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8091</v>
      </c>
      <c r="H6193" s="6">
        <f>IF('Раздел 2.6.1'!Y34&gt;='Раздел 2.6.1'!Z34,0,1)</f>
        <v>0</v>
      </c>
    </row>
    <row r="6194" spans="1:8" x14ac:dyDescent="0.2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8092</v>
      </c>
      <c r="H6194" s="6">
        <f>IF('Раздел 2.6.1'!Y35&gt;='Раздел 2.6.1'!Z35,0,1)</f>
        <v>0</v>
      </c>
    </row>
    <row r="6195" spans="1:8" x14ac:dyDescent="0.2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8093</v>
      </c>
      <c r="H6195" s="6">
        <f>IF('Раздел 2.6.1'!Y36&gt;='Раздел 2.6.1'!Z36,0,1)</f>
        <v>0</v>
      </c>
    </row>
    <row r="6196" spans="1:8" x14ac:dyDescent="0.2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8094</v>
      </c>
      <c r="H6196" s="6">
        <f>IF('Раздел 2.6.1'!Y37&gt;='Раздел 2.6.1'!Z37,0,1)</f>
        <v>0</v>
      </c>
    </row>
    <row r="6197" spans="1:8" x14ac:dyDescent="0.2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8095</v>
      </c>
      <c r="H6197" s="6">
        <f>IF('Раздел 2.6.1'!Y38&gt;='Раздел 2.6.1'!Z38,0,1)</f>
        <v>0</v>
      </c>
    </row>
    <row r="6198" spans="1:8" x14ac:dyDescent="0.2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8096</v>
      </c>
      <c r="H6198" s="6">
        <f>IF('Раздел 2.6.1'!Y39&gt;='Раздел 2.6.1'!Z39,0,1)</f>
        <v>0</v>
      </c>
    </row>
    <row r="6199" spans="1:8" x14ac:dyDescent="0.2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8097</v>
      </c>
      <c r="H6199" s="6">
        <f>IF('Раздел 2.6.1'!Y40&gt;='Раздел 2.6.1'!Z40,0,1)</f>
        <v>0</v>
      </c>
    </row>
    <row r="6200" spans="1:8" x14ac:dyDescent="0.2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8098</v>
      </c>
      <c r="H6200" s="6">
        <f>IF('Раздел 2.6.1'!Y41&gt;='Раздел 2.6.1'!Z41,0,1)</f>
        <v>0</v>
      </c>
    </row>
    <row r="6201" spans="1:8" x14ac:dyDescent="0.2">
      <c r="A6201" s="6">
        <f t="shared" si="94"/>
        <v>609562</v>
      </c>
      <c r="B6201" s="6">
        <v>33</v>
      </c>
      <c r="C6201" s="109">
        <v>11</v>
      </c>
      <c r="D6201" s="109">
        <v>242</v>
      </c>
      <c r="E6201" s="109" t="s">
        <v>8099</v>
      </c>
      <c r="F6201" s="109"/>
      <c r="G6201" s="109"/>
      <c r="H6201" s="109">
        <f>IF('Раздел 2.6.1'!Y42&gt;='Раздел 2.6.1'!Z42,0,1)</f>
        <v>0</v>
      </c>
    </row>
    <row r="6202" spans="1:8" x14ac:dyDescent="0.2">
      <c r="A6202" s="6">
        <f t="shared" si="94"/>
        <v>609562</v>
      </c>
      <c r="B6202" s="6">
        <v>33</v>
      </c>
      <c r="C6202" s="115">
        <v>12</v>
      </c>
      <c r="D6202" s="6">
        <v>243</v>
      </c>
      <c r="E6202" s="6" t="s">
        <v>8100</v>
      </c>
      <c r="H6202" s="6">
        <f>IF('Раздел 2.6.1'!Y21&gt;='Раздел 2.6.1'!AC21,0,1)</f>
        <v>0</v>
      </c>
    </row>
    <row r="6203" spans="1:8" x14ac:dyDescent="0.2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8101</v>
      </c>
      <c r="H6203" s="6">
        <f>IF('Раздел 2.6.1'!Y22&gt;='Раздел 2.6.1'!AC22,0,1)</f>
        <v>0</v>
      </c>
    </row>
    <row r="6204" spans="1:8" x14ac:dyDescent="0.2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8102</v>
      </c>
      <c r="H6204" s="6">
        <f>IF('Раздел 2.6.1'!Y23&gt;='Раздел 2.6.1'!AC23,0,1)</f>
        <v>0</v>
      </c>
    </row>
    <row r="6205" spans="1:8" x14ac:dyDescent="0.2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8103</v>
      </c>
      <c r="H6205" s="6">
        <f>IF('Раздел 2.6.1'!Y24&gt;='Раздел 2.6.1'!AC24,0,1)</f>
        <v>0</v>
      </c>
    </row>
    <row r="6206" spans="1:8" x14ac:dyDescent="0.2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8104</v>
      </c>
      <c r="H6206" s="6">
        <f>IF('Раздел 2.6.1'!Y25&gt;='Раздел 2.6.1'!AC25,0,1)</f>
        <v>0</v>
      </c>
    </row>
    <row r="6207" spans="1:8" x14ac:dyDescent="0.2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7267</v>
      </c>
      <c r="H6207" s="6">
        <f>IF('Раздел 2.6.1'!Y26&gt;='Раздел 2.6.1'!AC26,0,1)</f>
        <v>0</v>
      </c>
    </row>
    <row r="6208" spans="1:8" x14ac:dyDescent="0.2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7268</v>
      </c>
      <c r="H6208" s="6">
        <f>IF('Раздел 2.6.1'!Y27&gt;='Раздел 2.6.1'!AC27,0,1)</f>
        <v>0</v>
      </c>
    </row>
    <row r="6209" spans="1:8" x14ac:dyDescent="0.2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8105</v>
      </c>
      <c r="H6209" s="6">
        <f>IF('Раздел 2.6.1'!Y28&gt;='Раздел 2.6.1'!AC28,0,1)</f>
        <v>0</v>
      </c>
    </row>
    <row r="6210" spans="1:8" x14ac:dyDescent="0.2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8942</v>
      </c>
      <c r="H6210" s="6">
        <f>IF('Раздел 2.6.1'!Y29&gt;='Раздел 2.6.1'!AC29,0,1)</f>
        <v>0</v>
      </c>
    </row>
    <row r="6211" spans="1:8" x14ac:dyDescent="0.2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8943</v>
      </c>
      <c r="H6211" s="6">
        <f>IF('Раздел 2.6.1'!Y30&gt;='Раздел 2.6.1'!AC30,0,1)</f>
        <v>0</v>
      </c>
    </row>
    <row r="6212" spans="1:8" x14ac:dyDescent="0.2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8944</v>
      </c>
      <c r="H6212" s="6">
        <f>IF('Раздел 2.6.1'!Y31&gt;='Раздел 2.6.1'!AC31,0,1)</f>
        <v>0</v>
      </c>
    </row>
    <row r="6213" spans="1:8" x14ac:dyDescent="0.2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8945</v>
      </c>
      <c r="H6213" s="6">
        <f>IF('Раздел 2.6.1'!Y32&gt;='Раздел 2.6.1'!AC32,0,1)</f>
        <v>0</v>
      </c>
    </row>
    <row r="6214" spans="1:8" x14ac:dyDescent="0.2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8946</v>
      </c>
      <c r="H6214" s="6">
        <f>IF('Раздел 2.6.1'!Y33&gt;='Раздел 2.6.1'!AC33,0,1)</f>
        <v>0</v>
      </c>
    </row>
    <row r="6215" spans="1:8" x14ac:dyDescent="0.2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8947</v>
      </c>
      <c r="H6215" s="6">
        <f>IF('Раздел 2.6.1'!Y34&gt;='Раздел 2.6.1'!AC34,0,1)</f>
        <v>0</v>
      </c>
    </row>
    <row r="6216" spans="1:8" x14ac:dyDescent="0.2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8948</v>
      </c>
      <c r="H6216" s="6">
        <f>IF('Раздел 2.6.1'!Y35&gt;='Раздел 2.6.1'!AC35,0,1)</f>
        <v>0</v>
      </c>
    </row>
    <row r="6217" spans="1:8" x14ac:dyDescent="0.2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8949</v>
      </c>
      <c r="H6217" s="6">
        <f>IF('Раздел 2.6.1'!Y36&gt;='Раздел 2.6.1'!AC36,0,1)</f>
        <v>0</v>
      </c>
    </row>
    <row r="6218" spans="1:8" x14ac:dyDescent="0.2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8950</v>
      </c>
      <c r="H6218" s="6">
        <f>IF('Раздел 2.6.1'!Y37&gt;='Раздел 2.6.1'!AC37,0,1)</f>
        <v>0</v>
      </c>
    </row>
    <row r="6219" spans="1:8" x14ac:dyDescent="0.2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8032</v>
      </c>
      <c r="H6219" s="6">
        <f>IF('Раздел 2.6.1'!Y38&gt;='Раздел 2.6.1'!AC38,0,1)</f>
        <v>0</v>
      </c>
    </row>
    <row r="6220" spans="1:8" x14ac:dyDescent="0.2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8033</v>
      </c>
      <c r="H6220" s="6">
        <f>IF('Раздел 2.6.1'!Y39&gt;='Раздел 2.6.1'!AC39,0,1)</f>
        <v>0</v>
      </c>
    </row>
    <row r="6221" spans="1:8" x14ac:dyDescent="0.2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8034</v>
      </c>
      <c r="H6221" s="6">
        <f>IF('Раздел 2.6.1'!Y40&gt;='Раздел 2.6.1'!AC40,0,1)</f>
        <v>0</v>
      </c>
    </row>
    <row r="6222" spans="1:8" x14ac:dyDescent="0.2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8035</v>
      </c>
      <c r="H6222" s="6">
        <f>IF('Раздел 2.6.1'!Y41&gt;='Раздел 2.6.1'!AC41,0,1)</f>
        <v>0</v>
      </c>
    </row>
    <row r="6223" spans="1:8" x14ac:dyDescent="0.2">
      <c r="A6223" s="6">
        <f t="shared" si="94"/>
        <v>609562</v>
      </c>
      <c r="B6223" s="6">
        <v>33</v>
      </c>
      <c r="C6223" s="109">
        <v>12</v>
      </c>
      <c r="D6223" s="109">
        <v>264</v>
      </c>
      <c r="E6223" s="109" t="s">
        <v>8036</v>
      </c>
      <c r="F6223" s="109"/>
      <c r="G6223" s="109"/>
      <c r="H6223" s="109">
        <f>IF('Раздел 2.6.1'!Y42&gt;='Раздел 2.6.1'!AC42,0,1)</f>
        <v>0</v>
      </c>
    </row>
    <row r="6224" spans="1:8" x14ac:dyDescent="0.2">
      <c r="A6224" s="6">
        <f t="shared" si="94"/>
        <v>609562</v>
      </c>
      <c r="B6224" s="6">
        <v>33</v>
      </c>
      <c r="C6224" s="115">
        <v>13</v>
      </c>
      <c r="D6224" s="6">
        <v>265</v>
      </c>
      <c r="E6224" s="6" t="s">
        <v>8031</v>
      </c>
      <c r="H6224" s="6">
        <f>IF('Раздел 2.6.1'!Y21&gt;='Раздел 2.6.1'!AD21,0,1)</f>
        <v>0</v>
      </c>
    </row>
    <row r="6225" spans="1:8" x14ac:dyDescent="0.2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7203</v>
      </c>
      <c r="H6225" s="6">
        <f>IF('Раздел 2.6.1'!Y22&gt;='Раздел 2.6.1'!AD22,0,1)</f>
        <v>0</v>
      </c>
    </row>
    <row r="6226" spans="1:8" x14ac:dyDescent="0.2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7204</v>
      </c>
      <c r="H6226" s="6">
        <f>IF('Раздел 2.6.1'!Y23&gt;='Раздел 2.6.1'!AD23,0,1)</f>
        <v>0</v>
      </c>
    </row>
    <row r="6227" spans="1:8" x14ac:dyDescent="0.2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7205</v>
      </c>
      <c r="H6227" s="6">
        <f>IF('Раздел 2.6.1'!Y24&gt;='Раздел 2.6.1'!AD24,0,1)</f>
        <v>0</v>
      </c>
    </row>
    <row r="6228" spans="1:8" x14ac:dyDescent="0.2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7206</v>
      </c>
      <c r="H6228" s="6">
        <f>IF('Раздел 2.6.1'!Y25&gt;='Раздел 2.6.1'!AD25,0,1)</f>
        <v>0</v>
      </c>
    </row>
    <row r="6229" spans="1:8" x14ac:dyDescent="0.2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7207</v>
      </c>
      <c r="H6229" s="6">
        <f>IF('Раздел 2.6.1'!Y26&gt;='Раздел 2.6.1'!AD26,0,1)</f>
        <v>0</v>
      </c>
    </row>
    <row r="6230" spans="1:8" x14ac:dyDescent="0.2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7891</v>
      </c>
      <c r="H6230" s="6">
        <f>IF('Раздел 2.6.1'!Y27&gt;='Раздел 2.6.1'!AD27,0,1)</f>
        <v>0</v>
      </c>
    </row>
    <row r="6231" spans="1:8" x14ac:dyDescent="0.2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7892</v>
      </c>
      <c r="H6231" s="6">
        <f>IF('Раздел 2.6.1'!Y28&gt;='Раздел 2.6.1'!AD28,0,1)</f>
        <v>0</v>
      </c>
    </row>
    <row r="6232" spans="1:8" x14ac:dyDescent="0.2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7893</v>
      </c>
      <c r="H6232" s="6">
        <f>IF('Раздел 2.6.1'!Y29&gt;='Раздел 2.6.1'!AD29,0,1)</f>
        <v>0</v>
      </c>
    </row>
    <row r="6233" spans="1:8" x14ac:dyDescent="0.2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8722</v>
      </c>
      <c r="H6233" s="6">
        <f>IF('Раздел 2.6.1'!Y30&gt;='Раздел 2.6.1'!AD30,0,1)</f>
        <v>0</v>
      </c>
    </row>
    <row r="6234" spans="1:8" x14ac:dyDescent="0.2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8723</v>
      </c>
      <c r="H6234" s="6">
        <f>IF('Раздел 2.6.1'!Y31&gt;='Раздел 2.6.1'!AD31,0,1)</f>
        <v>0</v>
      </c>
    </row>
    <row r="6235" spans="1:8" x14ac:dyDescent="0.2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9620</v>
      </c>
      <c r="H6235" s="6">
        <f>IF('Раздел 2.6.1'!Y32&gt;='Раздел 2.6.1'!AD32,0,1)</f>
        <v>0</v>
      </c>
    </row>
    <row r="6236" spans="1:8" x14ac:dyDescent="0.2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9621</v>
      </c>
      <c r="H6236" s="6">
        <f>IF('Раздел 2.6.1'!Y33&gt;='Раздел 2.6.1'!AD33,0,1)</f>
        <v>0</v>
      </c>
    </row>
    <row r="6237" spans="1:8" x14ac:dyDescent="0.2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9622</v>
      </c>
      <c r="H6237" s="6">
        <f>IF('Раздел 2.6.1'!Y34&gt;='Раздел 2.6.1'!AD34,0,1)</f>
        <v>0</v>
      </c>
    </row>
    <row r="6238" spans="1:8" x14ac:dyDescent="0.2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9623</v>
      </c>
      <c r="H6238" s="6">
        <f>IF('Раздел 2.6.1'!Y35&gt;='Раздел 2.6.1'!AD35,0,1)</f>
        <v>0</v>
      </c>
    </row>
    <row r="6239" spans="1:8" x14ac:dyDescent="0.2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9624</v>
      </c>
      <c r="H6239" s="6">
        <f>IF('Раздел 2.6.1'!Y36&gt;='Раздел 2.6.1'!AD36,0,1)</f>
        <v>0</v>
      </c>
    </row>
    <row r="6240" spans="1:8" x14ac:dyDescent="0.2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9625</v>
      </c>
      <c r="H6240" s="6">
        <f>IF('Раздел 2.6.1'!Y37&gt;='Раздел 2.6.1'!AD37,0,1)</f>
        <v>0</v>
      </c>
    </row>
    <row r="6241" spans="1:8" x14ac:dyDescent="0.2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9626</v>
      </c>
      <c r="H6241" s="6">
        <f>IF('Раздел 2.6.1'!Y38&gt;='Раздел 2.6.1'!AD38,0,1)</f>
        <v>0</v>
      </c>
    </row>
    <row r="6242" spans="1:8" x14ac:dyDescent="0.2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9627</v>
      </c>
      <c r="H6242" s="6">
        <f>IF('Раздел 2.6.1'!Y39&gt;='Раздел 2.6.1'!AD39,0,1)</f>
        <v>0</v>
      </c>
    </row>
    <row r="6243" spans="1:8" x14ac:dyDescent="0.2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9628</v>
      </c>
      <c r="H6243" s="6">
        <f>IF('Раздел 2.6.1'!Y40&gt;='Раздел 2.6.1'!AD40,0,1)</f>
        <v>0</v>
      </c>
    </row>
    <row r="6244" spans="1:8" x14ac:dyDescent="0.2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9629</v>
      </c>
      <c r="H6244" s="6">
        <f>IF('Раздел 2.6.1'!Y41&gt;='Раздел 2.6.1'!AD41,0,1)</f>
        <v>0</v>
      </c>
    </row>
    <row r="6245" spans="1:8" x14ac:dyDescent="0.2">
      <c r="A6245" s="6">
        <f t="shared" si="94"/>
        <v>609562</v>
      </c>
      <c r="B6245" s="6">
        <v>33</v>
      </c>
      <c r="C6245" s="109">
        <v>13</v>
      </c>
      <c r="D6245" s="109">
        <v>286</v>
      </c>
      <c r="E6245" s="109" t="s">
        <v>9630</v>
      </c>
      <c r="F6245" s="109"/>
      <c r="G6245" s="109"/>
      <c r="H6245" s="109">
        <f>IF('Раздел 2.6.1'!Y42&gt;='Раздел 2.6.1'!AD42,0,1)</f>
        <v>0</v>
      </c>
    </row>
    <row r="6246" spans="1:8" x14ac:dyDescent="0.2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9631</v>
      </c>
      <c r="H6246" s="6">
        <f>IF('Раздел 2.6.1'!AF21&gt;='Раздел 2.6.1'!AG21,0,1)</f>
        <v>0</v>
      </c>
    </row>
    <row r="6247" spans="1:8" x14ac:dyDescent="0.2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9632</v>
      </c>
      <c r="H6247" s="6">
        <f>IF('Раздел 2.6.1'!AF22&gt;='Раздел 2.6.1'!AG22,0,1)</f>
        <v>0</v>
      </c>
    </row>
    <row r="6248" spans="1:8" x14ac:dyDescent="0.2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9633</v>
      </c>
      <c r="H6248" s="6">
        <f>IF('Раздел 2.6.1'!AF23&gt;='Раздел 2.6.1'!AG23,0,1)</f>
        <v>0</v>
      </c>
    </row>
    <row r="6249" spans="1:8" x14ac:dyDescent="0.2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9634</v>
      </c>
      <c r="H6249" s="6">
        <f>IF('Раздел 2.6.1'!AF24&gt;='Раздел 2.6.1'!AG24,0,1)</f>
        <v>0</v>
      </c>
    </row>
    <row r="6250" spans="1:8" x14ac:dyDescent="0.2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9635</v>
      </c>
      <c r="H6250" s="6">
        <f>IF('Раздел 2.6.1'!AF25&gt;='Раздел 2.6.1'!AG25,0,1)</f>
        <v>0</v>
      </c>
    </row>
    <row r="6251" spans="1:8" x14ac:dyDescent="0.2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9636</v>
      </c>
      <c r="H6251" s="6">
        <f>IF('Раздел 2.6.1'!AF26&gt;='Раздел 2.6.1'!AG26,0,1)</f>
        <v>0</v>
      </c>
    </row>
    <row r="6252" spans="1:8" x14ac:dyDescent="0.2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9637</v>
      </c>
      <c r="H6252" s="6">
        <f>IF('Раздел 2.6.1'!AF27&gt;='Раздел 2.6.1'!AG27,0,1)</f>
        <v>0</v>
      </c>
    </row>
    <row r="6253" spans="1:8" x14ac:dyDescent="0.2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9638</v>
      </c>
      <c r="H6253" s="6">
        <f>IF('Раздел 2.6.1'!AF28&gt;='Раздел 2.6.1'!AG28,0,1)</f>
        <v>0</v>
      </c>
    </row>
    <row r="6254" spans="1:8" x14ac:dyDescent="0.2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9639</v>
      </c>
      <c r="H6254" s="6">
        <f>IF('Раздел 2.6.1'!AF29&gt;='Раздел 2.6.1'!AG29,0,1)</f>
        <v>0</v>
      </c>
    </row>
    <row r="6255" spans="1:8" x14ac:dyDescent="0.2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9640</v>
      </c>
      <c r="H6255" s="6">
        <f>IF('Раздел 2.6.1'!AF30&gt;='Раздел 2.6.1'!AG30,0,1)</f>
        <v>0</v>
      </c>
    </row>
    <row r="6256" spans="1:8" x14ac:dyDescent="0.2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9641</v>
      </c>
      <c r="H6256" s="6">
        <f>IF('Раздел 2.6.1'!AF31&gt;='Раздел 2.6.1'!AG31,0,1)</f>
        <v>0</v>
      </c>
    </row>
    <row r="6257" spans="1:8" x14ac:dyDescent="0.2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10745</v>
      </c>
      <c r="H6257" s="6">
        <f>IF('Раздел 2.6.1'!AF32&gt;='Раздел 2.6.1'!AG32,0,1)</f>
        <v>0</v>
      </c>
    </row>
    <row r="6258" spans="1:8" x14ac:dyDescent="0.2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10746</v>
      </c>
      <c r="H6258" s="6">
        <f>IF('Раздел 2.6.1'!AF33&gt;='Раздел 2.6.1'!AG33,0,1)</f>
        <v>0</v>
      </c>
    </row>
    <row r="6259" spans="1:8" x14ac:dyDescent="0.2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10747</v>
      </c>
      <c r="H6259" s="6">
        <f>IF('Раздел 2.6.1'!AF34&gt;='Раздел 2.6.1'!AG34,0,1)</f>
        <v>0</v>
      </c>
    </row>
    <row r="6260" spans="1:8" x14ac:dyDescent="0.2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10748</v>
      </c>
      <c r="H6260" s="6">
        <f>IF('Раздел 2.6.1'!AF35&gt;='Раздел 2.6.1'!AG35,0,1)</f>
        <v>0</v>
      </c>
    </row>
    <row r="6261" spans="1:8" x14ac:dyDescent="0.2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10749</v>
      </c>
      <c r="H6261" s="6">
        <f>IF('Раздел 2.6.1'!AF36&gt;='Раздел 2.6.1'!AG36,0,1)</f>
        <v>0</v>
      </c>
    </row>
    <row r="6262" spans="1:8" x14ac:dyDescent="0.2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10750</v>
      </c>
      <c r="H6262" s="6">
        <f>IF('Раздел 2.6.1'!AF37&gt;='Раздел 2.6.1'!AG37,0,1)</f>
        <v>0</v>
      </c>
    </row>
    <row r="6263" spans="1:8" x14ac:dyDescent="0.2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10751</v>
      </c>
      <c r="H6263" s="6">
        <f>IF('Раздел 2.6.1'!AF38&gt;='Раздел 2.6.1'!AG38,0,1)</f>
        <v>0</v>
      </c>
    </row>
    <row r="6264" spans="1:8" x14ac:dyDescent="0.2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10752</v>
      </c>
      <c r="H6264" s="6">
        <f>IF('Раздел 2.6.1'!AF39&gt;='Раздел 2.6.1'!AG39,0,1)</f>
        <v>0</v>
      </c>
    </row>
    <row r="6265" spans="1:8" x14ac:dyDescent="0.2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10753</v>
      </c>
      <c r="H6265" s="6">
        <f>IF('Раздел 2.6.1'!AF40&gt;='Раздел 2.6.1'!AG40,0,1)</f>
        <v>0</v>
      </c>
    </row>
    <row r="6266" spans="1:8" x14ac:dyDescent="0.2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9651</v>
      </c>
      <c r="H6266" s="6">
        <f>IF('Раздел 2.6.1'!AF41&gt;='Раздел 2.6.1'!AG41,0,1)</f>
        <v>0</v>
      </c>
    </row>
    <row r="6267" spans="1:8" x14ac:dyDescent="0.2">
      <c r="A6267" s="6">
        <f t="shared" si="95"/>
        <v>609562</v>
      </c>
      <c r="B6267" s="6">
        <v>33</v>
      </c>
      <c r="C6267" s="109">
        <v>14</v>
      </c>
      <c r="D6267" s="109">
        <v>308</v>
      </c>
      <c r="E6267" s="109" t="s">
        <v>8937</v>
      </c>
      <c r="F6267" s="109"/>
      <c r="G6267" s="109"/>
      <c r="H6267" s="109">
        <f>IF('Раздел 2.6.1'!AF42&gt;='Раздел 2.6.1'!AG42,0,1)</f>
        <v>0</v>
      </c>
    </row>
    <row r="6268" spans="1:8" x14ac:dyDescent="0.2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8938</v>
      </c>
      <c r="H6268" s="6">
        <f>IF('Раздел 2.6.1'!AF21&gt;='Раздел 2.6.1'!AJ21,0,1)</f>
        <v>0</v>
      </c>
    </row>
    <row r="6269" spans="1:8" x14ac:dyDescent="0.2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8939</v>
      </c>
      <c r="H6269" s="6">
        <f>IF('Раздел 2.6.1'!AF22&gt;='Раздел 2.6.1'!AJ22,0,1)</f>
        <v>0</v>
      </c>
    </row>
    <row r="6270" spans="1:8" x14ac:dyDescent="0.2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8940</v>
      </c>
      <c r="H6270" s="6">
        <f>IF('Раздел 2.6.1'!AF23&gt;='Раздел 2.6.1'!AJ23,0,1)</f>
        <v>0</v>
      </c>
    </row>
    <row r="6271" spans="1:8" x14ac:dyDescent="0.2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8941</v>
      </c>
      <c r="H6271" s="6">
        <f>IF('Раздел 2.6.1'!AF24&gt;='Раздел 2.6.1'!AJ24,0,1)</f>
        <v>0</v>
      </c>
    </row>
    <row r="6272" spans="1:8" x14ac:dyDescent="0.2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9827</v>
      </c>
      <c r="H6272" s="6">
        <f>IF('Раздел 2.6.1'!AF25&gt;='Раздел 2.6.1'!AJ25,0,1)</f>
        <v>0</v>
      </c>
    </row>
    <row r="6273" spans="1:8" x14ac:dyDescent="0.2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9837</v>
      </c>
      <c r="H6273" s="6">
        <f>IF('Раздел 2.6.1'!AF26&gt;='Раздел 2.6.1'!AJ26,0,1)</f>
        <v>0</v>
      </c>
    </row>
    <row r="6274" spans="1:8" x14ac:dyDescent="0.2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9838</v>
      </c>
      <c r="H6274" s="6">
        <f>IF('Раздел 2.6.1'!AF27&gt;='Раздел 2.6.1'!AJ27,0,1)</f>
        <v>0</v>
      </c>
    </row>
    <row r="6275" spans="1:8" x14ac:dyDescent="0.2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9839</v>
      </c>
      <c r="H6275" s="6">
        <f>IF('Раздел 2.6.1'!AF28&gt;='Раздел 2.6.1'!AJ28,0,1)</f>
        <v>0</v>
      </c>
    </row>
    <row r="6276" spans="1:8" x14ac:dyDescent="0.2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9840</v>
      </c>
      <c r="H6276" s="6">
        <f>IF('Раздел 2.6.1'!AF29&gt;='Раздел 2.6.1'!AJ29,0,1)</f>
        <v>0</v>
      </c>
    </row>
    <row r="6277" spans="1:8" x14ac:dyDescent="0.2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9841</v>
      </c>
      <c r="H6277" s="6">
        <f>IF('Раздел 2.6.1'!AF30&gt;='Раздел 2.6.1'!AJ30,0,1)</f>
        <v>0</v>
      </c>
    </row>
    <row r="6278" spans="1:8" x14ac:dyDescent="0.2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9842</v>
      </c>
      <c r="H6278" s="6">
        <f>IF('Раздел 2.6.1'!AF31&gt;='Раздел 2.6.1'!AJ31,0,1)</f>
        <v>0</v>
      </c>
    </row>
    <row r="6279" spans="1:8" x14ac:dyDescent="0.2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9843</v>
      </c>
      <c r="H6279" s="6">
        <f>IF('Раздел 2.6.1'!AF32&gt;='Раздел 2.6.1'!AJ32,0,1)</f>
        <v>0</v>
      </c>
    </row>
    <row r="6280" spans="1:8" x14ac:dyDescent="0.2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9844</v>
      </c>
      <c r="H6280" s="6">
        <f>IF('Раздел 2.6.1'!AF33&gt;='Раздел 2.6.1'!AJ33,0,1)</f>
        <v>0</v>
      </c>
    </row>
    <row r="6281" spans="1:8" x14ac:dyDescent="0.2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9845</v>
      </c>
      <c r="H6281" s="6">
        <f>IF('Раздел 2.6.1'!AF34&gt;='Раздел 2.6.1'!AJ34,0,1)</f>
        <v>0</v>
      </c>
    </row>
    <row r="6282" spans="1:8" x14ac:dyDescent="0.2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9846</v>
      </c>
      <c r="H6282" s="6">
        <f>IF('Раздел 2.6.1'!AF35&gt;='Раздел 2.6.1'!AJ35,0,1)</f>
        <v>0</v>
      </c>
    </row>
    <row r="6283" spans="1:8" x14ac:dyDescent="0.2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9847</v>
      </c>
      <c r="H6283" s="6">
        <f>IF('Раздел 2.6.1'!AF36&gt;='Раздел 2.6.1'!AJ36,0,1)</f>
        <v>0</v>
      </c>
    </row>
    <row r="6284" spans="1:8" x14ac:dyDescent="0.2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9848</v>
      </c>
      <c r="H6284" s="6">
        <f>IF('Раздел 2.6.1'!AF37&gt;='Раздел 2.6.1'!AJ37,0,1)</f>
        <v>0</v>
      </c>
    </row>
    <row r="6285" spans="1:8" x14ac:dyDescent="0.2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9849</v>
      </c>
      <c r="H6285" s="6">
        <f>IF('Раздел 2.6.1'!AF38&gt;='Раздел 2.6.1'!AJ38,0,1)</f>
        <v>0</v>
      </c>
    </row>
    <row r="6286" spans="1:8" x14ac:dyDescent="0.2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9850</v>
      </c>
      <c r="H6286" s="6">
        <f>IF('Раздел 2.6.1'!AF39&gt;='Раздел 2.6.1'!AJ39,0,1)</f>
        <v>0</v>
      </c>
    </row>
    <row r="6287" spans="1:8" x14ac:dyDescent="0.2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9851</v>
      </c>
      <c r="H6287" s="6">
        <f>IF('Раздел 2.6.1'!AF40&gt;='Раздел 2.6.1'!AJ40,0,1)</f>
        <v>0</v>
      </c>
    </row>
    <row r="6288" spans="1:8" x14ac:dyDescent="0.2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9852</v>
      </c>
      <c r="H6288" s="6">
        <f>IF('Раздел 2.6.1'!AF41&gt;='Раздел 2.6.1'!AJ41,0,1)</f>
        <v>0</v>
      </c>
    </row>
    <row r="6289" spans="1:8" x14ac:dyDescent="0.2">
      <c r="A6289" s="6">
        <f t="shared" si="95"/>
        <v>609562</v>
      </c>
      <c r="B6289" s="6">
        <v>33</v>
      </c>
      <c r="C6289" s="109">
        <v>15</v>
      </c>
      <c r="D6289" s="109">
        <v>330</v>
      </c>
      <c r="E6289" s="109" t="s">
        <v>9853</v>
      </c>
      <c r="F6289" s="109"/>
      <c r="G6289" s="109"/>
      <c r="H6289" s="109">
        <f>IF('Раздел 2.6.1'!AF42&gt;='Раздел 2.6.1'!AJ42,0,1)</f>
        <v>0</v>
      </c>
    </row>
    <row r="6290" spans="1:8" x14ac:dyDescent="0.2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9854</v>
      </c>
      <c r="H6290" s="6">
        <f>IF('Раздел 2.6.1'!AF21&gt;='Раздел 2.6.1'!AK21,0,1)</f>
        <v>0</v>
      </c>
    </row>
    <row r="6291" spans="1:8" x14ac:dyDescent="0.2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9855</v>
      </c>
      <c r="H6291" s="6">
        <f>IF('Раздел 2.6.1'!AF22&gt;='Раздел 2.6.1'!AK22,0,1)</f>
        <v>0</v>
      </c>
    </row>
    <row r="6292" spans="1:8" x14ac:dyDescent="0.2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9856</v>
      </c>
      <c r="H6292" s="6">
        <f>IF('Раздел 2.6.1'!AF23&gt;='Раздел 2.6.1'!AK23,0,1)</f>
        <v>0</v>
      </c>
    </row>
    <row r="6293" spans="1:8" x14ac:dyDescent="0.2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9857</v>
      </c>
      <c r="H6293" s="6">
        <f>IF('Раздел 2.6.1'!AF24&gt;='Раздел 2.6.1'!AK24,0,1)</f>
        <v>0</v>
      </c>
    </row>
    <row r="6294" spans="1:8" x14ac:dyDescent="0.2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9858</v>
      </c>
      <c r="H6294" s="6">
        <f>IF('Раздел 2.6.1'!AF25&gt;='Раздел 2.6.1'!AK25,0,1)</f>
        <v>0</v>
      </c>
    </row>
    <row r="6295" spans="1:8" x14ac:dyDescent="0.2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9859</v>
      </c>
      <c r="H6295" s="6">
        <f>IF('Раздел 2.6.1'!AF26&gt;='Раздел 2.6.1'!AK26,0,1)</f>
        <v>0</v>
      </c>
    </row>
    <row r="6296" spans="1:8" x14ac:dyDescent="0.2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9653</v>
      </c>
      <c r="H6296" s="6">
        <f>IF('Раздел 2.6.1'!AF27&gt;='Раздел 2.6.1'!AK27,0,1)</f>
        <v>0</v>
      </c>
    </row>
    <row r="6297" spans="1:8" x14ac:dyDescent="0.2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9654</v>
      </c>
      <c r="H6297" s="6">
        <f>IF('Раздел 2.6.1'!AF28&gt;='Раздел 2.6.1'!AK28,0,1)</f>
        <v>0</v>
      </c>
    </row>
    <row r="6298" spans="1:8" x14ac:dyDescent="0.2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9655</v>
      </c>
      <c r="H6298" s="6">
        <f>IF('Раздел 2.6.1'!AF29&gt;='Раздел 2.6.1'!AK29,0,1)</f>
        <v>0</v>
      </c>
    </row>
    <row r="6299" spans="1:8" x14ac:dyDescent="0.2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9656</v>
      </c>
      <c r="H6299" s="6">
        <f>IF('Раздел 2.6.1'!AF30&gt;='Раздел 2.6.1'!AK30,0,1)</f>
        <v>0</v>
      </c>
    </row>
    <row r="6300" spans="1:8" x14ac:dyDescent="0.2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9657</v>
      </c>
      <c r="H6300" s="6">
        <f>IF('Раздел 2.6.1'!AF31&gt;='Раздел 2.6.1'!AK31,0,1)</f>
        <v>0</v>
      </c>
    </row>
    <row r="6301" spans="1:8" x14ac:dyDescent="0.2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9658</v>
      </c>
      <c r="H6301" s="6">
        <f>IF('Раздел 2.6.1'!AF32&gt;='Раздел 2.6.1'!AK32,0,1)</f>
        <v>0</v>
      </c>
    </row>
    <row r="6302" spans="1:8" x14ac:dyDescent="0.2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9659</v>
      </c>
      <c r="H6302" s="6">
        <f>IF('Раздел 2.6.1'!AF33&gt;='Раздел 2.6.1'!AK33,0,1)</f>
        <v>0</v>
      </c>
    </row>
    <row r="6303" spans="1:8" x14ac:dyDescent="0.2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9660</v>
      </c>
      <c r="H6303" s="6">
        <f>IF('Раздел 2.6.1'!AF34&gt;='Раздел 2.6.1'!AK34,0,1)</f>
        <v>0</v>
      </c>
    </row>
    <row r="6304" spans="1:8" x14ac:dyDescent="0.2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9661</v>
      </c>
      <c r="H6304" s="6">
        <f>IF('Раздел 2.6.1'!AF35&gt;='Раздел 2.6.1'!AK35,0,1)</f>
        <v>0</v>
      </c>
    </row>
    <row r="6305" spans="1:8" x14ac:dyDescent="0.2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9662</v>
      </c>
      <c r="H6305" s="6">
        <f>IF('Раздел 2.6.1'!AF36&gt;='Раздел 2.6.1'!AK36,0,1)</f>
        <v>0</v>
      </c>
    </row>
    <row r="6306" spans="1:8" x14ac:dyDescent="0.2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9663</v>
      </c>
      <c r="H6306" s="6">
        <f>IF('Раздел 2.6.1'!AF37&gt;='Раздел 2.6.1'!AK37,0,1)</f>
        <v>0</v>
      </c>
    </row>
    <row r="6307" spans="1:8" x14ac:dyDescent="0.2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9664</v>
      </c>
      <c r="H6307" s="6">
        <f>IF('Раздел 2.6.1'!AF38&gt;='Раздел 2.6.1'!AK38,0,1)</f>
        <v>0</v>
      </c>
    </row>
    <row r="6308" spans="1:8" x14ac:dyDescent="0.2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9665</v>
      </c>
      <c r="H6308" s="6">
        <f>IF('Раздел 2.6.1'!AF39&gt;='Раздел 2.6.1'!AK39,0,1)</f>
        <v>0</v>
      </c>
    </row>
    <row r="6309" spans="1:8" x14ac:dyDescent="0.2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9666</v>
      </c>
      <c r="H6309" s="6">
        <f>IF('Раздел 2.6.1'!AF40&gt;='Раздел 2.6.1'!AK40,0,1)</f>
        <v>0</v>
      </c>
    </row>
    <row r="6310" spans="1:8" x14ac:dyDescent="0.2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9667</v>
      </c>
      <c r="H6310" s="6">
        <f>IF('Раздел 2.6.1'!AF41&gt;='Раздел 2.6.1'!AK41,0,1)</f>
        <v>0</v>
      </c>
    </row>
    <row r="6311" spans="1:8" x14ac:dyDescent="0.2">
      <c r="A6311" s="6">
        <f t="shared" si="95"/>
        <v>609562</v>
      </c>
      <c r="B6311" s="6">
        <v>33</v>
      </c>
      <c r="C6311" s="109">
        <v>16</v>
      </c>
      <c r="D6311" s="109">
        <v>352</v>
      </c>
      <c r="E6311" s="109" t="s">
        <v>9668</v>
      </c>
      <c r="F6311" s="109"/>
      <c r="G6311" s="109"/>
      <c r="H6311" s="109">
        <f>IF('Раздел 2.6.1'!AF42&gt;='Раздел 2.6.1'!AK42,0,1)</f>
        <v>0</v>
      </c>
    </row>
    <row r="6312" spans="1:8" x14ac:dyDescent="0.2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9669</v>
      </c>
      <c r="H6312" s="6">
        <f>IF('Раздел 2.6.1'!AG21&gt;='Раздел 2.6.1'!AH21,0,1)</f>
        <v>0</v>
      </c>
    </row>
    <row r="6313" spans="1:8" x14ac:dyDescent="0.2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9670</v>
      </c>
      <c r="H6313" s="6">
        <f>IF('Раздел 2.6.1'!AG22&gt;='Раздел 2.6.1'!AH22,0,1)</f>
        <v>0</v>
      </c>
    </row>
    <row r="6314" spans="1:8" x14ac:dyDescent="0.2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9671</v>
      </c>
      <c r="H6314" s="6">
        <f>IF('Раздел 2.6.1'!AG23&gt;='Раздел 2.6.1'!AH23,0,1)</f>
        <v>0</v>
      </c>
    </row>
    <row r="6315" spans="1:8" x14ac:dyDescent="0.2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9672</v>
      </c>
      <c r="H6315" s="6">
        <f>IF('Раздел 2.6.1'!AG24&gt;='Раздел 2.6.1'!AH24,0,1)</f>
        <v>0</v>
      </c>
    </row>
    <row r="6316" spans="1:8" x14ac:dyDescent="0.2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9673</v>
      </c>
      <c r="H6316" s="6">
        <f>IF('Раздел 2.6.1'!AG25&gt;='Раздел 2.6.1'!AH25,0,1)</f>
        <v>0</v>
      </c>
    </row>
    <row r="6317" spans="1:8" x14ac:dyDescent="0.2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9674</v>
      </c>
      <c r="H6317" s="6">
        <f>IF('Раздел 2.6.1'!AG26&gt;='Раздел 2.6.1'!AH26,0,1)</f>
        <v>0</v>
      </c>
    </row>
    <row r="6318" spans="1:8" x14ac:dyDescent="0.2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9675</v>
      </c>
      <c r="H6318" s="6">
        <f>IF('Раздел 2.6.1'!AG27&gt;='Раздел 2.6.1'!AH27,0,1)</f>
        <v>0</v>
      </c>
    </row>
    <row r="6319" spans="1:8" x14ac:dyDescent="0.2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9676</v>
      </c>
      <c r="H6319" s="6">
        <f>IF('Раздел 2.6.1'!AG28&gt;='Раздел 2.6.1'!AH28,0,1)</f>
        <v>0</v>
      </c>
    </row>
    <row r="6320" spans="1:8" x14ac:dyDescent="0.2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9677</v>
      </c>
      <c r="H6320" s="6">
        <f>IF('Раздел 2.6.1'!AG29&gt;='Раздел 2.6.1'!AH29,0,1)</f>
        <v>0</v>
      </c>
    </row>
    <row r="6321" spans="1:8" x14ac:dyDescent="0.2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9678</v>
      </c>
      <c r="H6321" s="6">
        <f>IF('Раздел 2.6.1'!AG30&gt;='Раздел 2.6.1'!AH30,0,1)</f>
        <v>0</v>
      </c>
    </row>
    <row r="6322" spans="1:8" x14ac:dyDescent="0.2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9679</v>
      </c>
      <c r="H6322" s="6">
        <f>IF('Раздел 2.6.1'!AG31&gt;='Раздел 2.6.1'!AH31,0,1)</f>
        <v>0</v>
      </c>
    </row>
    <row r="6323" spans="1:8" x14ac:dyDescent="0.2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9680</v>
      </c>
      <c r="H6323" s="6">
        <f>IF('Раздел 2.6.1'!AG32&gt;='Раздел 2.6.1'!AH32,0,1)</f>
        <v>0</v>
      </c>
    </row>
    <row r="6324" spans="1:8" x14ac:dyDescent="0.2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9681</v>
      </c>
      <c r="H6324" s="6">
        <f>IF('Раздел 2.6.1'!AG33&gt;='Раздел 2.6.1'!AH33,0,1)</f>
        <v>0</v>
      </c>
    </row>
    <row r="6325" spans="1:8" x14ac:dyDescent="0.2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9682</v>
      </c>
      <c r="H6325" s="6">
        <f>IF('Раздел 2.6.1'!AG34&gt;='Раздел 2.6.1'!AH34,0,1)</f>
        <v>0</v>
      </c>
    </row>
    <row r="6326" spans="1:8" x14ac:dyDescent="0.2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9683</v>
      </c>
      <c r="H6326" s="6">
        <f>IF('Раздел 2.6.1'!AG35&gt;='Раздел 2.6.1'!AH35,0,1)</f>
        <v>0</v>
      </c>
    </row>
    <row r="6327" spans="1:8" x14ac:dyDescent="0.2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9684</v>
      </c>
      <c r="H6327" s="6">
        <f>IF('Раздел 2.6.1'!AG36&gt;='Раздел 2.6.1'!AH36,0,1)</f>
        <v>0</v>
      </c>
    </row>
    <row r="6328" spans="1:8" x14ac:dyDescent="0.2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9685</v>
      </c>
      <c r="H6328" s="6">
        <f>IF('Раздел 2.6.1'!AG37&gt;='Раздел 2.6.1'!AH37,0,1)</f>
        <v>0</v>
      </c>
    </row>
    <row r="6329" spans="1:8" x14ac:dyDescent="0.2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9686</v>
      </c>
      <c r="H6329" s="6">
        <f>IF('Раздел 2.6.1'!AG38&gt;='Раздел 2.6.1'!AH38,0,1)</f>
        <v>0</v>
      </c>
    </row>
    <row r="6330" spans="1:8" x14ac:dyDescent="0.2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9687</v>
      </c>
      <c r="H6330" s="6">
        <f>IF('Раздел 2.6.1'!AG39&gt;='Раздел 2.6.1'!AH39,0,1)</f>
        <v>0</v>
      </c>
    </row>
    <row r="6331" spans="1:8" x14ac:dyDescent="0.2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9688</v>
      </c>
      <c r="F6331" s="7"/>
      <c r="G6331" s="7"/>
      <c r="H6331" s="7">
        <f>IF('Раздел 2.6.1'!AG40&gt;='Раздел 2.6.1'!AH40,0,1)</f>
        <v>0</v>
      </c>
    </row>
    <row r="6332" spans="1:8" x14ac:dyDescent="0.2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9689</v>
      </c>
      <c r="F6332" s="7"/>
      <c r="G6332" s="7"/>
      <c r="H6332" s="7">
        <f>IF('Раздел 2.6.1'!AG41&gt;='Раздел 2.6.1'!AH41,0,1)</f>
        <v>0</v>
      </c>
    </row>
    <row r="6333" spans="1:8" x14ac:dyDescent="0.2">
      <c r="A6333" s="6">
        <f t="shared" si="96"/>
        <v>609562</v>
      </c>
      <c r="B6333" s="6">
        <v>33</v>
      </c>
      <c r="C6333" s="109">
        <v>17</v>
      </c>
      <c r="D6333" s="109">
        <v>374</v>
      </c>
      <c r="E6333" s="109" t="s">
        <v>9690</v>
      </c>
      <c r="F6333" s="109"/>
      <c r="G6333" s="109"/>
      <c r="H6333" s="109">
        <f>IF('Раздел 2.6.1'!AG42&gt;='Раздел 2.6.1'!AH42,0,1)</f>
        <v>0</v>
      </c>
    </row>
    <row r="6334" spans="1:8" x14ac:dyDescent="0.2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9691</v>
      </c>
      <c r="H6334" s="6">
        <f>IF('Раздел 2.6.1'!AG21&gt;='Раздел 2.6.1'!AI21,0,1)</f>
        <v>0</v>
      </c>
    </row>
    <row r="6335" spans="1:8" x14ac:dyDescent="0.2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9692</v>
      </c>
      <c r="H6335" s="6">
        <f>IF('Раздел 2.6.1'!AG22&gt;='Раздел 2.6.1'!AI22,0,1)</f>
        <v>0</v>
      </c>
    </row>
    <row r="6336" spans="1:8" x14ac:dyDescent="0.2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9693</v>
      </c>
      <c r="H6336" s="6">
        <f>IF('Раздел 2.6.1'!AG23&gt;='Раздел 2.6.1'!AI23,0,1)</f>
        <v>0</v>
      </c>
    </row>
    <row r="6337" spans="1:8" x14ac:dyDescent="0.2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9694</v>
      </c>
      <c r="H6337" s="6">
        <f>IF('Раздел 2.6.1'!AG24&gt;='Раздел 2.6.1'!AI24,0,1)</f>
        <v>0</v>
      </c>
    </row>
    <row r="6338" spans="1:8" x14ac:dyDescent="0.2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9695</v>
      </c>
      <c r="H6338" s="6">
        <f>IF('Раздел 2.6.1'!AG25&gt;='Раздел 2.6.1'!AI25,0,1)</f>
        <v>0</v>
      </c>
    </row>
    <row r="6339" spans="1:8" x14ac:dyDescent="0.2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9696</v>
      </c>
      <c r="H6339" s="6">
        <f>IF('Раздел 2.6.1'!AG26&gt;='Раздел 2.6.1'!AI26,0,1)</f>
        <v>0</v>
      </c>
    </row>
    <row r="6340" spans="1:8" x14ac:dyDescent="0.2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9697</v>
      </c>
      <c r="H6340" s="6">
        <f>IF('Раздел 2.6.1'!AG27&gt;='Раздел 2.6.1'!AI27,0,1)</f>
        <v>0</v>
      </c>
    </row>
    <row r="6341" spans="1:8" x14ac:dyDescent="0.2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8149</v>
      </c>
      <c r="H6341" s="6">
        <f>IF('Раздел 2.6.1'!AG28&gt;='Раздел 2.6.1'!AI28,0,1)</f>
        <v>0</v>
      </c>
    </row>
    <row r="6342" spans="1:8" x14ac:dyDescent="0.2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8150</v>
      </c>
      <c r="H6342" s="6">
        <f>IF('Раздел 2.6.1'!AG29&gt;='Раздел 2.6.1'!AI29,0,1)</f>
        <v>0</v>
      </c>
    </row>
    <row r="6343" spans="1:8" x14ac:dyDescent="0.2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8151</v>
      </c>
      <c r="H6343" s="6">
        <f>IF('Раздел 2.6.1'!AG30&gt;='Раздел 2.6.1'!AI30,0,1)</f>
        <v>0</v>
      </c>
    </row>
    <row r="6344" spans="1:8" x14ac:dyDescent="0.2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8152</v>
      </c>
      <c r="H6344" s="6">
        <f>IF('Раздел 2.6.1'!AG31&gt;='Раздел 2.6.1'!AI31,0,1)</f>
        <v>0</v>
      </c>
    </row>
    <row r="6345" spans="1:8" x14ac:dyDescent="0.2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6498</v>
      </c>
      <c r="H6345" s="6">
        <f>IF('Раздел 2.6.1'!AG32&gt;='Раздел 2.6.1'!AI32,0,1)</f>
        <v>0</v>
      </c>
    </row>
    <row r="6346" spans="1:8" x14ac:dyDescent="0.2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6499</v>
      </c>
      <c r="H6346" s="6">
        <f>IF('Раздел 2.6.1'!AG33&gt;='Раздел 2.6.1'!AI33,0,1)</f>
        <v>0</v>
      </c>
    </row>
    <row r="6347" spans="1:8" x14ac:dyDescent="0.2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6500</v>
      </c>
      <c r="H6347" s="6">
        <f>IF('Раздел 2.6.1'!AG34&gt;='Раздел 2.6.1'!AI34,0,1)</f>
        <v>0</v>
      </c>
    </row>
    <row r="6348" spans="1:8" x14ac:dyDescent="0.2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8156</v>
      </c>
      <c r="H6348" s="6">
        <f>IF('Раздел 2.6.1'!AG35&gt;='Раздел 2.6.1'!AI35,0,1)</f>
        <v>0</v>
      </c>
    </row>
    <row r="6349" spans="1:8" x14ac:dyDescent="0.2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7323</v>
      </c>
      <c r="H6349" s="6">
        <f>IF('Раздел 2.6.1'!AG36&gt;='Раздел 2.6.1'!AI36,0,1)</f>
        <v>0</v>
      </c>
    </row>
    <row r="6350" spans="1:8" x14ac:dyDescent="0.2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7324</v>
      </c>
      <c r="H6350" s="6">
        <f>IF('Раздел 2.6.1'!AG37&gt;='Раздел 2.6.1'!AI37,0,1)</f>
        <v>0</v>
      </c>
    </row>
    <row r="6351" spans="1:8" x14ac:dyDescent="0.2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7325</v>
      </c>
      <c r="H6351" s="6">
        <f>IF('Раздел 2.6.1'!AG38&gt;='Раздел 2.6.1'!AI38,0,1)</f>
        <v>0</v>
      </c>
    </row>
    <row r="6352" spans="1:8" x14ac:dyDescent="0.2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7326</v>
      </c>
      <c r="H6352" s="6">
        <f>IF('Раздел 2.6.1'!AG39&gt;='Раздел 2.6.1'!AI39,0,1)</f>
        <v>0</v>
      </c>
    </row>
    <row r="6353" spans="1:8" x14ac:dyDescent="0.2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7327</v>
      </c>
      <c r="H6353" s="6">
        <f>IF('Раздел 2.6.1'!AG40&gt;='Раздел 2.6.1'!AI40,0,1)</f>
        <v>0</v>
      </c>
    </row>
    <row r="6354" spans="1:8" x14ac:dyDescent="0.2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8165</v>
      </c>
      <c r="H6354" s="6">
        <f>IF('Раздел 2.6.1'!AG41&gt;='Раздел 2.6.1'!AI41,0,1)</f>
        <v>0</v>
      </c>
    </row>
    <row r="6355" spans="1:8" x14ac:dyDescent="0.2">
      <c r="A6355" s="6">
        <f t="shared" si="96"/>
        <v>609562</v>
      </c>
      <c r="B6355" s="6">
        <v>33</v>
      </c>
      <c r="C6355" s="109">
        <v>18</v>
      </c>
      <c r="D6355" s="109">
        <v>396</v>
      </c>
      <c r="E6355" s="109" t="s">
        <v>8166</v>
      </c>
      <c r="F6355" s="109"/>
      <c r="G6355" s="109"/>
      <c r="H6355" s="109">
        <f>IF('Раздел 2.6.1'!AG42&gt;='Раздел 2.6.1'!AI42,0,1)</f>
        <v>0</v>
      </c>
    </row>
    <row r="6356" spans="1:8" x14ac:dyDescent="0.2">
      <c r="A6356" s="122">
        <f t="shared" si="96"/>
        <v>609562</v>
      </c>
      <c r="B6356" s="122">
        <v>33</v>
      </c>
      <c r="C6356" s="123">
        <v>19</v>
      </c>
      <c r="D6356" s="122">
        <v>397</v>
      </c>
      <c r="E6356" s="127" t="s">
        <v>4972</v>
      </c>
      <c r="F6356" s="123"/>
      <c r="G6356" s="123"/>
      <c r="H6356" s="123">
        <f>IF('Раздел 2.6.1'!P22&gt;='Раздел 2.6.1'!P23,0,1)</f>
        <v>0</v>
      </c>
    </row>
    <row r="6357" spans="1:8" x14ac:dyDescent="0.2">
      <c r="A6357" s="122">
        <f t="shared" si="96"/>
        <v>609562</v>
      </c>
      <c r="B6357" s="122">
        <v>33</v>
      </c>
      <c r="C6357" s="123">
        <v>19</v>
      </c>
      <c r="D6357" s="122">
        <v>398</v>
      </c>
      <c r="E6357" s="127" t="s">
        <v>4973</v>
      </c>
      <c r="F6357" s="123"/>
      <c r="G6357" s="123"/>
      <c r="H6357" s="123">
        <f>IF('Раздел 2.6.1'!Q22&gt;='Раздел 2.6.1'!Q23,0,1)</f>
        <v>0</v>
      </c>
    </row>
    <row r="6358" spans="1:8" x14ac:dyDescent="0.2">
      <c r="A6358" s="122">
        <f t="shared" si="96"/>
        <v>609562</v>
      </c>
      <c r="B6358" s="122">
        <v>33</v>
      </c>
      <c r="C6358" s="123">
        <v>19</v>
      </c>
      <c r="D6358" s="122">
        <v>399</v>
      </c>
      <c r="E6358" s="127" t="s">
        <v>4974</v>
      </c>
      <c r="F6358" s="123"/>
      <c r="G6358" s="123"/>
      <c r="H6358" s="123">
        <f>IF('Раздел 2.6.1'!R22&gt;='Раздел 2.6.1'!R23,0,1)</f>
        <v>0</v>
      </c>
    </row>
    <row r="6359" spans="1:8" x14ac:dyDescent="0.2">
      <c r="A6359" s="122">
        <f t="shared" si="96"/>
        <v>609562</v>
      </c>
      <c r="B6359" s="122">
        <v>33</v>
      </c>
      <c r="C6359" s="123">
        <v>19</v>
      </c>
      <c r="D6359" s="122">
        <v>400</v>
      </c>
      <c r="E6359" s="127" t="s">
        <v>4975</v>
      </c>
      <c r="F6359" s="123"/>
      <c r="G6359" s="123"/>
      <c r="H6359" s="123">
        <f>IF('Раздел 2.6.1'!S22&gt;='Раздел 2.6.1'!S23,0,1)</f>
        <v>0</v>
      </c>
    </row>
    <row r="6360" spans="1:8" x14ac:dyDescent="0.2">
      <c r="A6360" s="122">
        <f t="shared" si="96"/>
        <v>609562</v>
      </c>
      <c r="B6360" s="122">
        <v>33</v>
      </c>
      <c r="C6360" s="123">
        <v>19</v>
      </c>
      <c r="D6360" s="122">
        <v>401</v>
      </c>
      <c r="E6360" s="127" t="s">
        <v>4976</v>
      </c>
      <c r="F6360" s="123"/>
      <c r="G6360" s="123"/>
      <c r="H6360" s="123">
        <f>IF('Раздел 2.6.1'!T22&gt;='Раздел 2.6.1'!T23,0,1)</f>
        <v>0</v>
      </c>
    </row>
    <row r="6361" spans="1:8" x14ac:dyDescent="0.2">
      <c r="A6361" s="122">
        <f t="shared" si="96"/>
        <v>609562</v>
      </c>
      <c r="B6361" s="122">
        <v>33</v>
      </c>
      <c r="C6361" s="123">
        <v>19</v>
      </c>
      <c r="D6361" s="122">
        <v>402</v>
      </c>
      <c r="E6361" s="127" t="s">
        <v>4977</v>
      </c>
      <c r="F6361" s="123"/>
      <c r="G6361" s="123"/>
      <c r="H6361" s="123">
        <f>IF('Раздел 2.6.1'!U22&gt;='Раздел 2.6.1'!U23,0,1)</f>
        <v>0</v>
      </c>
    </row>
    <row r="6362" spans="1:8" x14ac:dyDescent="0.2">
      <c r="A6362" s="122">
        <f t="shared" si="96"/>
        <v>609562</v>
      </c>
      <c r="B6362" s="122">
        <v>33</v>
      </c>
      <c r="C6362" s="123">
        <v>19</v>
      </c>
      <c r="D6362" s="122">
        <v>403</v>
      </c>
      <c r="E6362" s="127" t="s">
        <v>4978</v>
      </c>
      <c r="F6362" s="123"/>
      <c r="G6362" s="123"/>
      <c r="H6362" s="123">
        <f>IF('Раздел 2.6.1'!V22&gt;='Раздел 2.6.1'!V23,0,1)</f>
        <v>0</v>
      </c>
    </row>
    <row r="6363" spans="1:8" x14ac:dyDescent="0.2">
      <c r="A6363" s="122">
        <f t="shared" si="96"/>
        <v>609562</v>
      </c>
      <c r="B6363" s="122">
        <v>33</v>
      </c>
      <c r="C6363" s="123">
        <v>19</v>
      </c>
      <c r="D6363" s="122">
        <v>404</v>
      </c>
      <c r="E6363" s="127" t="s">
        <v>4979</v>
      </c>
      <c r="F6363" s="123"/>
      <c r="G6363" s="123"/>
      <c r="H6363" s="123">
        <f>IF('Раздел 2.6.1'!W22&gt;='Раздел 2.6.1'!W23,0,1)</f>
        <v>0</v>
      </c>
    </row>
    <row r="6364" spans="1:8" x14ac:dyDescent="0.2">
      <c r="A6364" s="122">
        <f t="shared" si="96"/>
        <v>609562</v>
      </c>
      <c r="B6364" s="122">
        <v>33</v>
      </c>
      <c r="C6364" s="123">
        <v>19</v>
      </c>
      <c r="D6364" s="122">
        <v>405</v>
      </c>
      <c r="E6364" s="127" t="s">
        <v>4980</v>
      </c>
      <c r="F6364" s="123"/>
      <c r="G6364" s="123"/>
      <c r="H6364" s="123">
        <f>IF('Раздел 2.6.1'!X22&gt;='Раздел 2.6.1'!X23,0,1)</f>
        <v>0</v>
      </c>
    </row>
    <row r="6365" spans="1:8" x14ac:dyDescent="0.2">
      <c r="A6365" s="122">
        <f t="shared" si="96"/>
        <v>609562</v>
      </c>
      <c r="B6365" s="122">
        <v>33</v>
      </c>
      <c r="C6365" s="123">
        <v>19</v>
      </c>
      <c r="D6365" s="122">
        <v>406</v>
      </c>
      <c r="E6365" s="127" t="s">
        <v>3446</v>
      </c>
      <c r="F6365" s="123"/>
      <c r="G6365" s="123"/>
      <c r="H6365" s="123">
        <f>IF('Раздел 2.6.1'!Y22&gt;='Раздел 2.6.1'!Y23,0,1)</f>
        <v>0</v>
      </c>
    </row>
    <row r="6366" spans="1:8" x14ac:dyDescent="0.2">
      <c r="A6366" s="122">
        <f t="shared" si="96"/>
        <v>609562</v>
      </c>
      <c r="B6366" s="122">
        <v>33</v>
      </c>
      <c r="C6366" s="123">
        <v>19</v>
      </c>
      <c r="D6366" s="122">
        <v>407</v>
      </c>
      <c r="E6366" s="127" t="s">
        <v>3447</v>
      </c>
      <c r="F6366" s="123"/>
      <c r="G6366" s="123"/>
      <c r="H6366" s="123">
        <f>IF('Раздел 2.6.1'!Z22&gt;='Раздел 2.6.1'!Z23,0,1)</f>
        <v>0</v>
      </c>
    </row>
    <row r="6367" spans="1:8" x14ac:dyDescent="0.2">
      <c r="A6367" s="122">
        <f t="shared" si="96"/>
        <v>609562</v>
      </c>
      <c r="B6367" s="122">
        <v>33</v>
      </c>
      <c r="C6367" s="123">
        <v>19</v>
      </c>
      <c r="D6367" s="122">
        <v>408</v>
      </c>
      <c r="E6367" s="127" t="s">
        <v>4254</v>
      </c>
      <c r="F6367" s="123"/>
      <c r="G6367" s="123"/>
      <c r="H6367" s="123">
        <f>IF('Раздел 2.6.1'!AA22&gt;='Раздел 2.6.1'!AA23,0,1)</f>
        <v>0</v>
      </c>
    </row>
    <row r="6368" spans="1:8" x14ac:dyDescent="0.2">
      <c r="A6368" s="122">
        <f t="shared" si="96"/>
        <v>609562</v>
      </c>
      <c r="B6368" s="122">
        <v>33</v>
      </c>
      <c r="C6368" s="123">
        <v>19</v>
      </c>
      <c r="D6368" s="122">
        <v>409</v>
      </c>
      <c r="E6368" s="127" t="s">
        <v>4255</v>
      </c>
      <c r="F6368" s="123"/>
      <c r="G6368" s="123"/>
      <c r="H6368" s="123">
        <f>IF('Раздел 2.6.1'!AB22&gt;='Раздел 2.6.1'!AB23,0,1)</f>
        <v>0</v>
      </c>
    </row>
    <row r="6369" spans="1:12" x14ac:dyDescent="0.2">
      <c r="A6369" s="122">
        <f t="shared" si="96"/>
        <v>609562</v>
      </c>
      <c r="B6369" s="122">
        <v>33</v>
      </c>
      <c r="C6369" s="123">
        <v>19</v>
      </c>
      <c r="D6369" s="122">
        <v>410</v>
      </c>
      <c r="E6369" s="127" t="s">
        <v>4256</v>
      </c>
      <c r="F6369" s="123"/>
      <c r="G6369" s="123"/>
      <c r="H6369" s="123">
        <f>IF('Раздел 2.6.1'!AC22&gt;='Раздел 2.6.1'!AC23,0,1)</f>
        <v>0</v>
      </c>
    </row>
    <row r="6370" spans="1:12" x14ac:dyDescent="0.2">
      <c r="A6370" s="122">
        <f t="shared" si="96"/>
        <v>609562</v>
      </c>
      <c r="B6370" s="122">
        <v>33</v>
      </c>
      <c r="C6370" s="123">
        <v>19</v>
      </c>
      <c r="D6370" s="122">
        <v>411</v>
      </c>
      <c r="E6370" s="127" t="s">
        <v>4257</v>
      </c>
      <c r="F6370" s="123"/>
      <c r="G6370" s="123"/>
      <c r="H6370" s="123">
        <f>IF('Раздел 2.6.1'!AD22&gt;='Раздел 2.6.1'!AD23,0,1)</f>
        <v>0</v>
      </c>
    </row>
    <row r="6371" spans="1:12" x14ac:dyDescent="0.2">
      <c r="A6371" s="122">
        <f t="shared" si="96"/>
        <v>609562</v>
      </c>
      <c r="B6371" s="122">
        <v>33</v>
      </c>
      <c r="C6371" s="123">
        <v>19</v>
      </c>
      <c r="D6371" s="122">
        <v>412</v>
      </c>
      <c r="E6371" s="127" t="s">
        <v>4258</v>
      </c>
      <c r="F6371" s="123"/>
      <c r="G6371" s="123"/>
      <c r="H6371" s="123">
        <f>IF('Раздел 2.6.1'!AE22&gt;='Раздел 2.6.1'!AE23,0,1)</f>
        <v>0</v>
      </c>
    </row>
    <row r="6372" spans="1:12" x14ac:dyDescent="0.2">
      <c r="A6372" s="122">
        <f t="shared" si="96"/>
        <v>609562</v>
      </c>
      <c r="B6372" s="122">
        <v>33</v>
      </c>
      <c r="C6372" s="123">
        <v>19</v>
      </c>
      <c r="D6372" s="122">
        <v>413</v>
      </c>
      <c r="E6372" s="127" t="s">
        <v>4259</v>
      </c>
      <c r="F6372" s="123"/>
      <c r="G6372" s="123"/>
      <c r="H6372" s="123">
        <f>IF('Раздел 2.6.1'!AF22&gt;='Раздел 2.6.1'!AF23,0,1)</f>
        <v>0</v>
      </c>
    </row>
    <row r="6373" spans="1:12" x14ac:dyDescent="0.2">
      <c r="A6373" s="122">
        <f t="shared" si="96"/>
        <v>609562</v>
      </c>
      <c r="B6373" s="122">
        <v>33</v>
      </c>
      <c r="C6373" s="123">
        <v>19</v>
      </c>
      <c r="D6373" s="122">
        <v>414</v>
      </c>
      <c r="E6373" s="127" t="s">
        <v>4260</v>
      </c>
      <c r="F6373" s="123"/>
      <c r="G6373" s="123"/>
      <c r="H6373" s="123">
        <f>IF('Раздел 2.6.1'!AG22&gt;='Раздел 2.6.1'!AG23,0,1)</f>
        <v>0</v>
      </c>
    </row>
    <row r="6374" spans="1:12" x14ac:dyDescent="0.2">
      <c r="A6374" s="122">
        <f t="shared" si="96"/>
        <v>609562</v>
      </c>
      <c r="B6374" s="122">
        <v>33</v>
      </c>
      <c r="C6374" s="123">
        <v>19</v>
      </c>
      <c r="D6374" s="122">
        <v>415</v>
      </c>
      <c r="E6374" s="127" t="s">
        <v>4261</v>
      </c>
      <c r="F6374" s="123"/>
      <c r="G6374" s="123"/>
      <c r="H6374" s="123">
        <f>IF('Раздел 2.6.1'!AH22&gt;='Раздел 2.6.1'!AH23,0,1)</f>
        <v>0</v>
      </c>
      <c r="L6374" s="7"/>
    </row>
    <row r="6375" spans="1:12" x14ac:dyDescent="0.2">
      <c r="A6375" s="122">
        <f t="shared" si="96"/>
        <v>609562</v>
      </c>
      <c r="B6375" s="122">
        <v>33</v>
      </c>
      <c r="C6375" s="123">
        <v>19</v>
      </c>
      <c r="D6375" s="122">
        <v>416</v>
      </c>
      <c r="E6375" s="127" t="s">
        <v>4262</v>
      </c>
      <c r="F6375" s="123"/>
      <c r="G6375" s="123"/>
      <c r="H6375" s="123">
        <f>IF('Раздел 2.6.1'!AI22&gt;='Раздел 2.6.1'!AI23,0,1)</f>
        <v>0</v>
      </c>
    </row>
    <row r="6376" spans="1:12" x14ac:dyDescent="0.2">
      <c r="A6376" s="122">
        <f t="shared" si="96"/>
        <v>609562</v>
      </c>
      <c r="B6376" s="122">
        <v>33</v>
      </c>
      <c r="C6376" s="123">
        <v>19</v>
      </c>
      <c r="D6376" s="122">
        <v>417</v>
      </c>
      <c r="E6376" s="127" t="s">
        <v>4263</v>
      </c>
      <c r="F6376" s="123"/>
      <c r="G6376" s="123"/>
      <c r="H6376" s="123">
        <f>IF('Раздел 2.6.1'!AJ22&gt;='Раздел 2.6.1'!AJ23,0,1)</f>
        <v>0</v>
      </c>
    </row>
    <row r="6377" spans="1:12" x14ac:dyDescent="0.2">
      <c r="A6377" s="122">
        <f t="shared" si="96"/>
        <v>609562</v>
      </c>
      <c r="B6377" s="122">
        <v>33</v>
      </c>
      <c r="C6377" s="124">
        <v>19</v>
      </c>
      <c r="D6377" s="124">
        <v>418</v>
      </c>
      <c r="E6377" s="128" t="s">
        <v>4264</v>
      </c>
      <c r="F6377" s="124"/>
      <c r="G6377" s="124"/>
      <c r="H6377" s="124">
        <f>IF('Раздел 2.6.1'!AK22&gt;='Раздел 2.6.1'!AK23,0,1)</f>
        <v>0</v>
      </c>
    </row>
    <row r="6378" spans="1:12" x14ac:dyDescent="0.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9" t="s">
        <v>4265</v>
      </c>
      <c r="F6378" s="7"/>
      <c r="G6378" s="7"/>
      <c r="H6378" s="7">
        <f>IF('Раздел 2.6.1'!P22&gt;='Раздел 2.6.1'!P26,0,1)</f>
        <v>0</v>
      </c>
    </row>
    <row r="6379" spans="1:12" x14ac:dyDescent="0.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9" t="s">
        <v>4266</v>
      </c>
      <c r="F6379" s="7"/>
      <c r="G6379" s="7"/>
      <c r="H6379" s="7">
        <f>IF('Раздел 2.6.1'!Q22&gt;='Раздел 2.6.1'!Q26,0,1)</f>
        <v>0</v>
      </c>
    </row>
    <row r="6380" spans="1:12" x14ac:dyDescent="0.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9" t="s">
        <v>4267</v>
      </c>
      <c r="F6380" s="7"/>
      <c r="G6380" s="7"/>
      <c r="H6380" s="7">
        <f>IF('Раздел 2.6.1'!R22&gt;='Раздел 2.6.1'!R26,0,1)</f>
        <v>0</v>
      </c>
    </row>
    <row r="6381" spans="1:12" x14ac:dyDescent="0.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9" t="s">
        <v>4268</v>
      </c>
      <c r="F6381" s="7"/>
      <c r="G6381" s="7"/>
      <c r="H6381" s="7">
        <f>IF('Раздел 2.6.1'!S22&gt;='Раздел 2.6.1'!S26,0,1)</f>
        <v>0</v>
      </c>
    </row>
    <row r="6382" spans="1:12" x14ac:dyDescent="0.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9" t="s">
        <v>5078</v>
      </c>
      <c r="F6382" s="7"/>
      <c r="G6382" s="7"/>
      <c r="H6382" s="7">
        <f>IF('Раздел 2.6.1'!T22&gt;='Раздел 2.6.1'!T26,0,1)</f>
        <v>0</v>
      </c>
    </row>
    <row r="6383" spans="1:12" x14ac:dyDescent="0.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9" t="s">
        <v>5079</v>
      </c>
      <c r="F6383" s="7"/>
      <c r="G6383" s="7"/>
      <c r="H6383" s="7">
        <f>IF('Раздел 2.6.1'!U22&gt;='Раздел 2.6.1'!U26,0,1)</f>
        <v>0</v>
      </c>
    </row>
    <row r="6384" spans="1:12" x14ac:dyDescent="0.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9" t="s">
        <v>5080</v>
      </c>
      <c r="F6384" s="7"/>
      <c r="G6384" s="7"/>
      <c r="H6384" s="7">
        <f>IF('Раздел 2.6.1'!V22&gt;='Раздел 2.6.1'!V26,0,1)</f>
        <v>0</v>
      </c>
    </row>
    <row r="6385" spans="1:8" x14ac:dyDescent="0.2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9" t="s">
        <v>4272</v>
      </c>
      <c r="F6385" s="7"/>
      <c r="G6385" s="7"/>
      <c r="H6385" s="7">
        <f>IF('Раздел 2.6.1'!W22&gt;='Раздел 2.6.1'!W26,0,1)</f>
        <v>0</v>
      </c>
    </row>
    <row r="6386" spans="1:8" x14ac:dyDescent="0.2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9" t="s">
        <v>4273</v>
      </c>
      <c r="F6386" s="7"/>
      <c r="G6386" s="7"/>
      <c r="H6386" s="7">
        <f>IF('Раздел 2.6.1'!X22&gt;='Раздел 2.6.1'!X26,0,1)</f>
        <v>0</v>
      </c>
    </row>
    <row r="6387" spans="1:8" x14ac:dyDescent="0.2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9" t="s">
        <v>4274</v>
      </c>
      <c r="F6387" s="7"/>
      <c r="G6387" s="7"/>
      <c r="H6387" s="7">
        <f>IF('Раздел 2.6.1'!Y22&gt;='Раздел 2.6.1'!Y26,0,1)</f>
        <v>0</v>
      </c>
    </row>
    <row r="6388" spans="1:8" x14ac:dyDescent="0.2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9" t="s">
        <v>4275</v>
      </c>
      <c r="F6388" s="7"/>
      <c r="G6388" s="7"/>
      <c r="H6388" s="7">
        <f>IF('Раздел 2.6.1'!Z22&gt;='Раздел 2.6.1'!Z26,0,1)</f>
        <v>0</v>
      </c>
    </row>
    <row r="6389" spans="1:8" x14ac:dyDescent="0.2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9" t="s">
        <v>4276</v>
      </c>
      <c r="F6389" s="7"/>
      <c r="G6389" s="7"/>
      <c r="H6389" s="7">
        <f>IF('Раздел 2.6.1'!AA22&gt;='Раздел 2.6.1'!AA26,0,1)</f>
        <v>0</v>
      </c>
    </row>
    <row r="6390" spans="1:8" x14ac:dyDescent="0.2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9" t="s">
        <v>4277</v>
      </c>
      <c r="F6390" s="7"/>
      <c r="G6390" s="7"/>
      <c r="H6390" s="7">
        <f>IF('Раздел 2.6.1'!AB22&gt;='Раздел 2.6.1'!AB26,0,1)</f>
        <v>0</v>
      </c>
    </row>
    <row r="6391" spans="1:8" x14ac:dyDescent="0.2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9" t="s">
        <v>5094</v>
      </c>
      <c r="F6391" s="7"/>
      <c r="G6391" s="7"/>
      <c r="H6391" s="7">
        <f>IF('Раздел 2.6.1'!AC22&gt;='Раздел 2.6.1'!AC26,0,1)</f>
        <v>0</v>
      </c>
    </row>
    <row r="6392" spans="1:8" x14ac:dyDescent="0.2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9" t="s">
        <v>5095</v>
      </c>
      <c r="F6392" s="7"/>
      <c r="G6392" s="7"/>
      <c r="H6392" s="7">
        <f>IF('Раздел 2.6.1'!AD22&gt;='Раздел 2.6.1'!AD26,0,1)</f>
        <v>0</v>
      </c>
    </row>
    <row r="6393" spans="1:8" x14ac:dyDescent="0.2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9" t="s">
        <v>5096</v>
      </c>
      <c r="F6393" s="7"/>
      <c r="G6393" s="7"/>
      <c r="H6393" s="7">
        <f>IF('Раздел 2.6.1'!AE22&gt;='Раздел 2.6.1'!AE26,0,1)</f>
        <v>0</v>
      </c>
    </row>
    <row r="6394" spans="1:8" x14ac:dyDescent="0.2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9" t="s">
        <v>4287</v>
      </c>
      <c r="F6394" s="7"/>
      <c r="G6394" s="7"/>
      <c r="H6394" s="7">
        <f>IF('Раздел 2.6.1'!AF22&gt;='Раздел 2.6.1'!AF26,0,1)</f>
        <v>0</v>
      </c>
    </row>
    <row r="6395" spans="1:8" x14ac:dyDescent="0.2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9" t="s">
        <v>4288</v>
      </c>
      <c r="F6395" s="7"/>
      <c r="G6395" s="7"/>
      <c r="H6395" s="7">
        <f>IF('Раздел 2.6.1'!AG22&gt;='Раздел 2.6.1'!AG26,0,1)</f>
        <v>0</v>
      </c>
    </row>
    <row r="6396" spans="1:8" x14ac:dyDescent="0.2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9" t="s">
        <v>4289</v>
      </c>
      <c r="F6396" s="7"/>
      <c r="G6396" s="7"/>
      <c r="H6396" s="7">
        <f>IF('Раздел 2.6.1'!AH22&gt;='Раздел 2.6.1'!AH26,0,1)</f>
        <v>0</v>
      </c>
    </row>
    <row r="6397" spans="1:8" x14ac:dyDescent="0.2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9" t="s">
        <v>4290</v>
      </c>
      <c r="F6397" s="7"/>
      <c r="G6397" s="7"/>
      <c r="H6397" s="7">
        <f>IF('Раздел 2.6.1'!AI22&gt;='Раздел 2.6.1'!AI26,0,1)</f>
        <v>0</v>
      </c>
    </row>
    <row r="6398" spans="1:8" x14ac:dyDescent="0.2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9" t="s">
        <v>4291</v>
      </c>
      <c r="F6398" s="7"/>
      <c r="G6398" s="7"/>
      <c r="H6398" s="7">
        <f>IF('Раздел 2.6.1'!AJ22&gt;='Раздел 2.6.1'!AJ26,0,1)</f>
        <v>0</v>
      </c>
    </row>
    <row r="6399" spans="1:8" x14ac:dyDescent="0.2">
      <c r="A6399" s="6">
        <f t="shared" si="96"/>
        <v>609562</v>
      </c>
      <c r="B6399" s="6">
        <v>33</v>
      </c>
      <c r="C6399" s="109">
        <v>20</v>
      </c>
      <c r="D6399" s="109">
        <v>440</v>
      </c>
      <c r="E6399" s="130" t="s">
        <v>4292</v>
      </c>
      <c r="F6399" s="109"/>
      <c r="G6399" s="109"/>
      <c r="H6399" s="109">
        <f>IF('Раздел 2.6.1'!AK22&gt;='Раздел 2.6.1'!AK26,0,1)</f>
        <v>0</v>
      </c>
    </row>
    <row r="6400" spans="1:8" x14ac:dyDescent="0.2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9" t="s">
        <v>4293</v>
      </c>
      <c r="F6400" s="7"/>
      <c r="G6400" s="7"/>
      <c r="H6400" s="7">
        <f>IF('Раздел 2.6.1'!P22&gt;='Раздел 2.6.1'!P27,0,1)</f>
        <v>0</v>
      </c>
    </row>
    <row r="6401" spans="1:8" x14ac:dyDescent="0.2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9" t="s">
        <v>4294</v>
      </c>
      <c r="F6401" s="7"/>
      <c r="G6401" s="7"/>
      <c r="H6401" s="7">
        <f>IF('Раздел 2.6.1'!Q22&gt;='Раздел 2.6.1'!Q27,0,1)</f>
        <v>0</v>
      </c>
    </row>
    <row r="6402" spans="1:8" x14ac:dyDescent="0.2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9" t="s">
        <v>4295</v>
      </c>
      <c r="F6402" s="7"/>
      <c r="G6402" s="7"/>
      <c r="H6402" s="7">
        <f>IF('Раздел 2.6.1'!R22&gt;='Раздел 2.6.1'!R27,0,1)</f>
        <v>0</v>
      </c>
    </row>
    <row r="6403" spans="1:8" x14ac:dyDescent="0.2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9" t="s">
        <v>4296</v>
      </c>
      <c r="F6403" s="7"/>
      <c r="G6403" s="7"/>
      <c r="H6403" s="7">
        <f>IF('Раздел 2.6.1'!S22&gt;='Раздел 2.6.1'!S27,0,1)</f>
        <v>0</v>
      </c>
    </row>
    <row r="6404" spans="1:8" x14ac:dyDescent="0.2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9" t="s">
        <v>4297</v>
      </c>
      <c r="F6404" s="7"/>
      <c r="G6404" s="7"/>
      <c r="H6404" s="7">
        <f>IF('Раздел 2.6.1'!T22&gt;='Раздел 2.6.1'!T27,0,1)</f>
        <v>0</v>
      </c>
    </row>
    <row r="6405" spans="1:8" x14ac:dyDescent="0.2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9" t="s">
        <v>4298</v>
      </c>
      <c r="F6405" s="7"/>
      <c r="G6405" s="7"/>
      <c r="H6405" s="7">
        <f>IF('Раздел 2.6.1'!U22&gt;='Раздел 2.6.1'!U27,0,1)</f>
        <v>0</v>
      </c>
    </row>
    <row r="6406" spans="1:8" x14ac:dyDescent="0.2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9" t="s">
        <v>4299</v>
      </c>
      <c r="F6406" s="7"/>
      <c r="G6406" s="7"/>
      <c r="H6406" s="7">
        <f>IF('Раздел 2.6.1'!V22&gt;='Раздел 2.6.1'!V27,0,1)</f>
        <v>0</v>
      </c>
    </row>
    <row r="6407" spans="1:8" x14ac:dyDescent="0.2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9" t="s">
        <v>4300</v>
      </c>
      <c r="F6407" s="7"/>
      <c r="G6407" s="7"/>
      <c r="H6407" s="7">
        <f>IF('Раздел 2.6.1'!W22&gt;='Раздел 2.6.1'!W27,0,1)</f>
        <v>0</v>
      </c>
    </row>
    <row r="6408" spans="1:8" x14ac:dyDescent="0.2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9" t="s">
        <v>4301</v>
      </c>
      <c r="F6408" s="7"/>
      <c r="G6408" s="7"/>
      <c r="H6408" s="7">
        <f>IF('Раздел 2.6.1'!X22&gt;='Раздел 2.6.1'!X27,0,1)</f>
        <v>0</v>
      </c>
    </row>
    <row r="6409" spans="1:8" x14ac:dyDescent="0.2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9" t="s">
        <v>4302</v>
      </c>
      <c r="F6409" s="7"/>
      <c r="G6409" s="7"/>
      <c r="H6409" s="7">
        <f>IF('Раздел 2.6.1'!Y22&gt;='Раздел 2.6.1'!Y27,0,1)</f>
        <v>0</v>
      </c>
    </row>
    <row r="6410" spans="1:8" x14ac:dyDescent="0.2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9" t="s">
        <v>4303</v>
      </c>
      <c r="F6410" s="7"/>
      <c r="G6410" s="7"/>
      <c r="H6410" s="7">
        <f>IF('Раздел 2.6.1'!Z22&gt;='Раздел 2.6.1'!Z27,0,1)</f>
        <v>0</v>
      </c>
    </row>
    <row r="6411" spans="1:8" x14ac:dyDescent="0.2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9" t="s">
        <v>4304</v>
      </c>
      <c r="F6411" s="7"/>
      <c r="G6411" s="7"/>
      <c r="H6411" s="7">
        <f>IF('Раздел 2.6.1'!AA22&gt;='Раздел 2.6.1'!AA27,0,1)</f>
        <v>0</v>
      </c>
    </row>
    <row r="6412" spans="1:8" x14ac:dyDescent="0.2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9" t="s">
        <v>4305</v>
      </c>
      <c r="F6412" s="7"/>
      <c r="G6412" s="7"/>
      <c r="H6412" s="7">
        <f>IF('Раздел 2.6.1'!AB22&gt;='Раздел 2.6.1'!AB27,0,1)</f>
        <v>0</v>
      </c>
    </row>
    <row r="6413" spans="1:8" x14ac:dyDescent="0.2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9" t="s">
        <v>4306</v>
      </c>
      <c r="F6413" s="7"/>
      <c r="G6413" s="7"/>
      <c r="H6413" s="7">
        <f>IF('Раздел 2.6.1'!AC22&gt;='Раздел 2.6.1'!AC27,0,1)</f>
        <v>0</v>
      </c>
    </row>
    <row r="6414" spans="1:8" x14ac:dyDescent="0.2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9" t="s">
        <v>4307</v>
      </c>
      <c r="F6414" s="7"/>
      <c r="G6414" s="7"/>
      <c r="H6414" s="7">
        <f>IF('Раздел 2.6.1'!AD22&gt;='Раздел 2.6.1'!AD27,0,1)</f>
        <v>0</v>
      </c>
    </row>
    <row r="6415" spans="1:8" x14ac:dyDescent="0.2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9" t="s">
        <v>4308</v>
      </c>
      <c r="F6415" s="7"/>
      <c r="G6415" s="7"/>
      <c r="H6415" s="7">
        <f>IF('Раздел 2.6.1'!AE22&gt;='Раздел 2.6.1'!AE27,0,1)</f>
        <v>0</v>
      </c>
    </row>
    <row r="6416" spans="1:8" x14ac:dyDescent="0.2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9" t="s">
        <v>4309</v>
      </c>
      <c r="F6416" s="7"/>
      <c r="G6416" s="7"/>
      <c r="H6416" s="7">
        <f>IF('Раздел 2.6.1'!AF22&gt;='Раздел 2.6.1'!AF27,0,1)</f>
        <v>0</v>
      </c>
    </row>
    <row r="6417" spans="1:8" x14ac:dyDescent="0.2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9" t="s">
        <v>4310</v>
      </c>
      <c r="F6417" s="7"/>
      <c r="G6417" s="7"/>
      <c r="H6417" s="7">
        <f>IF('Раздел 2.6.1'!AG22&gt;='Раздел 2.6.1'!AG27,0,1)</f>
        <v>0</v>
      </c>
    </row>
    <row r="6418" spans="1:8" x14ac:dyDescent="0.2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9" t="s">
        <v>5117</v>
      </c>
      <c r="F6418" s="7"/>
      <c r="G6418" s="7"/>
      <c r="H6418" s="7">
        <f>IF('Раздел 2.6.1'!AH22&gt;='Раздел 2.6.1'!AH27,0,1)</f>
        <v>0</v>
      </c>
    </row>
    <row r="6419" spans="1:8" x14ac:dyDescent="0.2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9" t="s">
        <v>5118</v>
      </c>
      <c r="F6419" s="7"/>
      <c r="G6419" s="7"/>
      <c r="H6419" s="7">
        <f>IF('Раздел 2.6.1'!AI22&gt;='Раздел 2.6.1'!AI27,0,1)</f>
        <v>0</v>
      </c>
    </row>
    <row r="6420" spans="1:8" x14ac:dyDescent="0.2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9" t="s">
        <v>5119</v>
      </c>
      <c r="F6420" s="7"/>
      <c r="G6420" s="7"/>
      <c r="H6420" s="7">
        <f>IF('Раздел 2.6.1'!AJ22&gt;='Раздел 2.6.1'!AJ27,0,1)</f>
        <v>0</v>
      </c>
    </row>
    <row r="6421" spans="1:8" x14ac:dyDescent="0.2">
      <c r="A6421" s="6">
        <f t="shared" si="96"/>
        <v>609562</v>
      </c>
      <c r="B6421" s="6">
        <v>33</v>
      </c>
      <c r="C6421" s="109">
        <v>21</v>
      </c>
      <c r="D6421" s="109">
        <v>462</v>
      </c>
      <c r="E6421" s="130" t="s">
        <v>5120</v>
      </c>
      <c r="F6421" s="109"/>
      <c r="G6421" s="109"/>
      <c r="H6421" s="109">
        <f>IF('Раздел 2.6.1'!AK22&gt;='Раздел 2.6.1'!AK27,0,1)</f>
        <v>0</v>
      </c>
    </row>
    <row r="6422" spans="1:8" x14ac:dyDescent="0.2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9" t="s">
        <v>5121</v>
      </c>
      <c r="F6422" s="7"/>
      <c r="G6422" s="7"/>
      <c r="H6422" s="7">
        <f>IF('Раздел 2.6.1'!P22&gt;='Раздел 2.6.1'!P28,0,1)</f>
        <v>0</v>
      </c>
    </row>
    <row r="6423" spans="1:8" x14ac:dyDescent="0.2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9" t="s">
        <v>5122</v>
      </c>
      <c r="F6423" s="7"/>
      <c r="G6423" s="7"/>
      <c r="H6423" s="7">
        <f>IF('Раздел 2.6.1'!Q22&gt;='Раздел 2.6.1'!Q28,0,1)</f>
        <v>0</v>
      </c>
    </row>
    <row r="6424" spans="1:8" x14ac:dyDescent="0.2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9" t="s">
        <v>4311</v>
      </c>
      <c r="F6424" s="7"/>
      <c r="G6424" s="7"/>
      <c r="H6424" s="7">
        <f>IF('Раздел 2.6.1'!R22&gt;='Раздел 2.6.1'!R28,0,1)</f>
        <v>0</v>
      </c>
    </row>
    <row r="6425" spans="1:8" x14ac:dyDescent="0.2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9" t="s">
        <v>4312</v>
      </c>
      <c r="F6425" s="7"/>
      <c r="G6425" s="7"/>
      <c r="H6425" s="7">
        <f>IF('Раздел 2.6.1'!S22&gt;='Раздел 2.6.1'!S28,0,1)</f>
        <v>0</v>
      </c>
    </row>
    <row r="6426" spans="1:8" x14ac:dyDescent="0.2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9" t="s">
        <v>4313</v>
      </c>
      <c r="F6426" s="7"/>
      <c r="G6426" s="7"/>
      <c r="H6426" s="7">
        <f>IF('Раздел 2.6.1'!T22&gt;='Раздел 2.6.1'!T28,0,1)</f>
        <v>0</v>
      </c>
    </row>
    <row r="6427" spans="1:8" x14ac:dyDescent="0.2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9" t="s">
        <v>4314</v>
      </c>
      <c r="F6427" s="7"/>
      <c r="G6427" s="7"/>
      <c r="H6427" s="7">
        <f>IF('Раздел 2.6.1'!U22&gt;='Раздел 2.6.1'!U28,0,1)</f>
        <v>0</v>
      </c>
    </row>
    <row r="6428" spans="1:8" x14ac:dyDescent="0.2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9" t="s">
        <v>4315</v>
      </c>
      <c r="F6428" s="7"/>
      <c r="G6428" s="7"/>
      <c r="H6428" s="7">
        <f>IF('Раздел 2.6.1'!V22&gt;='Раздел 2.6.1'!V28,0,1)</f>
        <v>0</v>
      </c>
    </row>
    <row r="6429" spans="1:8" x14ac:dyDescent="0.2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9" t="s">
        <v>4316</v>
      </c>
      <c r="F6429" s="7"/>
      <c r="G6429" s="7"/>
      <c r="H6429" s="7">
        <f>IF('Раздел 2.6.1'!W22&gt;='Раздел 2.6.1'!W28,0,1)</f>
        <v>0</v>
      </c>
    </row>
    <row r="6430" spans="1:8" x14ac:dyDescent="0.2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9" t="s">
        <v>4317</v>
      </c>
      <c r="F6430" s="7"/>
      <c r="G6430" s="7"/>
      <c r="H6430" s="7">
        <f>IF('Раздел 2.6.1'!X22&gt;='Раздел 2.6.1'!X28,0,1)</f>
        <v>0</v>
      </c>
    </row>
    <row r="6431" spans="1:8" x14ac:dyDescent="0.2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9" t="s">
        <v>4318</v>
      </c>
      <c r="F6431" s="7"/>
      <c r="G6431" s="7"/>
      <c r="H6431" s="7">
        <f>IF('Раздел 2.6.1'!Y22&gt;='Раздел 2.6.1'!Y28,0,1)</f>
        <v>0</v>
      </c>
    </row>
    <row r="6432" spans="1:8" x14ac:dyDescent="0.2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9" t="s">
        <v>4319</v>
      </c>
      <c r="F6432" s="7"/>
      <c r="G6432" s="7"/>
      <c r="H6432" s="7">
        <f>IF('Раздел 2.6.1'!Z22&gt;='Раздел 2.6.1'!Z28,0,1)</f>
        <v>0</v>
      </c>
    </row>
    <row r="6433" spans="1:8" x14ac:dyDescent="0.2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9" t="s">
        <v>4320</v>
      </c>
      <c r="F6433" s="7"/>
      <c r="G6433" s="7"/>
      <c r="H6433" s="7">
        <f>IF('Раздел 2.6.1'!AA22&gt;='Раздел 2.6.1'!AA28,0,1)</f>
        <v>0</v>
      </c>
    </row>
    <row r="6434" spans="1:8" x14ac:dyDescent="0.2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9" t="s">
        <v>4321</v>
      </c>
      <c r="F6434" s="7"/>
      <c r="G6434" s="7"/>
      <c r="H6434" s="7">
        <f>IF('Раздел 2.6.1'!AB22&gt;='Раздел 2.6.1'!AB28,0,1)</f>
        <v>0</v>
      </c>
    </row>
    <row r="6435" spans="1:8" x14ac:dyDescent="0.2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9" t="s">
        <v>4322</v>
      </c>
      <c r="F6435" s="7"/>
      <c r="G6435" s="7"/>
      <c r="H6435" s="7">
        <f>IF('Раздел 2.6.1'!AC22&gt;='Раздел 2.6.1'!AC28,0,1)</f>
        <v>0</v>
      </c>
    </row>
    <row r="6436" spans="1:8" x14ac:dyDescent="0.2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9" t="s">
        <v>4323</v>
      </c>
      <c r="F6436" s="7"/>
      <c r="G6436" s="7"/>
      <c r="H6436" s="7">
        <f>IF('Раздел 2.6.1'!AD22&gt;='Раздел 2.6.1'!AD28,0,1)</f>
        <v>0</v>
      </c>
    </row>
    <row r="6437" spans="1:8" x14ac:dyDescent="0.2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9" t="s">
        <v>4324</v>
      </c>
      <c r="F6437" s="7"/>
      <c r="G6437" s="7"/>
      <c r="H6437" s="7">
        <f>IF('Раздел 2.6.1'!AE22&gt;='Раздел 2.6.1'!AE28,0,1)</f>
        <v>0</v>
      </c>
    </row>
    <row r="6438" spans="1:8" x14ac:dyDescent="0.2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9" t="s">
        <v>4325</v>
      </c>
      <c r="F6438" s="7"/>
      <c r="G6438" s="7"/>
      <c r="H6438" s="7">
        <f>IF('Раздел 2.6.1'!AF22&gt;='Раздел 2.6.1'!AF28,0,1)</f>
        <v>0</v>
      </c>
    </row>
    <row r="6439" spans="1:8" x14ac:dyDescent="0.2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9" t="s">
        <v>5135</v>
      </c>
      <c r="F6439" s="7"/>
      <c r="G6439" s="7"/>
      <c r="H6439" s="7">
        <f>IF('Раздел 2.6.1'!AG22&gt;='Раздел 2.6.1'!AG28,0,1)</f>
        <v>0</v>
      </c>
    </row>
    <row r="6440" spans="1:8" x14ac:dyDescent="0.2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9" t="s">
        <v>4328</v>
      </c>
      <c r="F6440" s="7"/>
      <c r="G6440" s="7"/>
      <c r="H6440" s="7">
        <f>IF('Раздел 2.6.1'!AH22&gt;='Раздел 2.6.1'!AH28,0,1)</f>
        <v>0</v>
      </c>
    </row>
    <row r="6441" spans="1:8" x14ac:dyDescent="0.2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9" t="s">
        <v>4329</v>
      </c>
      <c r="F6441" s="7"/>
      <c r="G6441" s="7"/>
      <c r="H6441" s="7">
        <f>IF('Раздел 2.6.1'!AI22&gt;='Раздел 2.6.1'!AI28,0,1)</f>
        <v>0</v>
      </c>
    </row>
    <row r="6442" spans="1:8" x14ac:dyDescent="0.2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9" t="s">
        <v>4330</v>
      </c>
      <c r="F6442" s="7"/>
      <c r="G6442" s="7"/>
      <c r="H6442" s="7">
        <f>IF('Раздел 2.6.1'!AJ22&gt;='Раздел 2.6.1'!AJ28,0,1)</f>
        <v>0</v>
      </c>
    </row>
    <row r="6443" spans="1:8" x14ac:dyDescent="0.2">
      <c r="A6443" s="6">
        <f t="shared" si="96"/>
        <v>609562</v>
      </c>
      <c r="B6443" s="6">
        <v>33</v>
      </c>
      <c r="C6443" s="109">
        <v>22</v>
      </c>
      <c r="D6443" s="109">
        <v>484</v>
      </c>
      <c r="E6443" s="130" t="s">
        <v>4331</v>
      </c>
      <c r="F6443" s="109"/>
      <c r="G6443" s="109"/>
      <c r="H6443" s="109">
        <f>IF('Раздел 2.6.1'!AK22&gt;='Раздел 2.6.1'!AK28,0,1)</f>
        <v>0</v>
      </c>
    </row>
    <row r="6444" spans="1:8" x14ac:dyDescent="0.2">
      <c r="A6444" s="6">
        <f t="shared" si="96"/>
        <v>609562</v>
      </c>
      <c r="B6444" s="6">
        <v>33</v>
      </c>
      <c r="C6444" s="115">
        <v>23</v>
      </c>
      <c r="D6444" s="6">
        <v>485</v>
      </c>
      <c r="E6444" s="129" t="s">
        <v>4332</v>
      </c>
      <c r="F6444" s="7"/>
      <c r="G6444" s="7"/>
      <c r="H6444" s="7">
        <f>IF('Раздел 2.6.1'!P30&gt;='Раздел 2.6.1'!P33,0,1)</f>
        <v>0</v>
      </c>
    </row>
    <row r="6445" spans="1:8" x14ac:dyDescent="0.2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9" t="s">
        <v>4333</v>
      </c>
      <c r="F6445" s="7"/>
      <c r="G6445" s="7"/>
      <c r="H6445" s="7">
        <f>IF('Раздел 2.6.1'!Q30&gt;='Раздел 2.6.1'!Q33,0,1)</f>
        <v>0</v>
      </c>
    </row>
    <row r="6446" spans="1:8" x14ac:dyDescent="0.2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9" t="s">
        <v>4334</v>
      </c>
      <c r="F6446" s="7"/>
      <c r="G6446" s="7"/>
      <c r="H6446" s="7">
        <f>IF('Раздел 2.6.1'!R30&gt;='Раздел 2.6.1'!R33,0,1)</f>
        <v>0</v>
      </c>
    </row>
    <row r="6447" spans="1:8" x14ac:dyDescent="0.2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9" t="s">
        <v>4335</v>
      </c>
      <c r="F6447" s="7"/>
      <c r="G6447" s="7"/>
      <c r="H6447" s="7">
        <f>IF('Раздел 2.6.1'!S30&gt;='Раздел 2.6.1'!S33,0,1)</f>
        <v>0</v>
      </c>
    </row>
    <row r="6448" spans="1:8" x14ac:dyDescent="0.2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9" t="s">
        <v>4336</v>
      </c>
      <c r="F6448" s="7"/>
      <c r="G6448" s="7"/>
      <c r="H6448" s="7">
        <f>IF('Раздел 2.6.1'!T30&gt;='Раздел 2.6.1'!T33,0,1)</f>
        <v>0</v>
      </c>
    </row>
    <row r="6449" spans="1:8" x14ac:dyDescent="0.2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9" t="s">
        <v>4337</v>
      </c>
      <c r="F6449" s="7"/>
      <c r="G6449" s="7"/>
      <c r="H6449" s="7">
        <f>IF('Раздел 2.6.1'!U30&gt;='Раздел 2.6.1'!U33,0,1)</f>
        <v>0</v>
      </c>
    </row>
    <row r="6450" spans="1:8" x14ac:dyDescent="0.2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9" t="s">
        <v>4338</v>
      </c>
      <c r="F6450" s="7"/>
      <c r="G6450" s="7"/>
      <c r="H6450" s="7">
        <f>IF('Раздел 2.6.1'!V30&gt;='Раздел 2.6.1'!V33,0,1)</f>
        <v>0</v>
      </c>
    </row>
    <row r="6451" spans="1:8" x14ac:dyDescent="0.2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9" t="s">
        <v>4339</v>
      </c>
      <c r="F6451" s="7"/>
      <c r="G6451" s="7"/>
      <c r="H6451" s="7">
        <f>IF('Раздел 2.6.1'!W30&gt;='Раздел 2.6.1'!W33,0,1)</f>
        <v>0</v>
      </c>
    </row>
    <row r="6452" spans="1:8" x14ac:dyDescent="0.2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9" t="s">
        <v>4340</v>
      </c>
      <c r="F6452" s="7"/>
      <c r="G6452" s="7"/>
      <c r="H6452" s="7">
        <f>IF('Раздел 2.6.1'!X30&gt;='Раздел 2.6.1'!X33,0,1)</f>
        <v>0</v>
      </c>
    </row>
    <row r="6453" spans="1:8" x14ac:dyDescent="0.2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9" t="s">
        <v>4341</v>
      </c>
      <c r="F6453" s="7"/>
      <c r="G6453" s="7"/>
      <c r="H6453" s="7">
        <f>IF('Раздел 2.6.1'!Y30&gt;='Раздел 2.6.1'!Y33,0,1)</f>
        <v>0</v>
      </c>
    </row>
    <row r="6454" spans="1:8" x14ac:dyDescent="0.2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9" t="s">
        <v>4342</v>
      </c>
      <c r="F6454" s="7"/>
      <c r="G6454" s="7"/>
      <c r="H6454" s="7">
        <f>IF('Раздел 2.6.1'!Z30&gt;='Раздел 2.6.1'!Z33,0,1)</f>
        <v>0</v>
      </c>
    </row>
    <row r="6455" spans="1:8" x14ac:dyDescent="0.2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9" t="s">
        <v>4343</v>
      </c>
      <c r="F6455" s="7"/>
      <c r="G6455" s="7"/>
      <c r="H6455" s="7">
        <f>IF('Раздел 2.6.1'!AA30&gt;='Раздел 2.6.1'!AA33,0,1)</f>
        <v>0</v>
      </c>
    </row>
    <row r="6456" spans="1:8" x14ac:dyDescent="0.2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9" t="s">
        <v>4344</v>
      </c>
      <c r="F6456" s="7"/>
      <c r="G6456" s="7"/>
      <c r="H6456" s="7">
        <f>IF('Раздел 2.6.1'!AB30&gt;='Раздел 2.6.1'!AB33,0,1)</f>
        <v>0</v>
      </c>
    </row>
    <row r="6457" spans="1:8" x14ac:dyDescent="0.2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9" t="s">
        <v>4345</v>
      </c>
      <c r="F6457" s="7"/>
      <c r="G6457" s="7"/>
      <c r="H6457" s="7">
        <f>IF('Раздел 2.6.1'!AC30&gt;='Раздел 2.6.1'!AC33,0,1)</f>
        <v>0</v>
      </c>
    </row>
    <row r="6458" spans="1:8" x14ac:dyDescent="0.2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9" t="s">
        <v>4346</v>
      </c>
      <c r="F6458" s="7"/>
      <c r="G6458" s="7"/>
      <c r="H6458" s="7">
        <f>IF('Раздел 2.6.1'!AD30&gt;='Раздел 2.6.1'!AD33,0,1)</f>
        <v>0</v>
      </c>
    </row>
    <row r="6459" spans="1:8" x14ac:dyDescent="0.2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9" t="s">
        <v>2729</v>
      </c>
      <c r="F6459" s="7"/>
      <c r="G6459" s="7"/>
      <c r="H6459" s="7">
        <f>IF('Раздел 2.6.1'!AE30&gt;='Раздел 2.6.1'!AE33,0,1)</f>
        <v>0</v>
      </c>
    </row>
    <row r="6460" spans="1:8" x14ac:dyDescent="0.2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9" t="s">
        <v>2730</v>
      </c>
      <c r="F6460" s="7"/>
      <c r="G6460" s="7"/>
      <c r="H6460" s="7">
        <f>IF('Раздел 2.6.1'!AF30&gt;='Раздел 2.6.1'!AF33,0,1)</f>
        <v>0</v>
      </c>
    </row>
    <row r="6461" spans="1:8" x14ac:dyDescent="0.2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9" t="s">
        <v>2731</v>
      </c>
      <c r="F6461" s="7"/>
      <c r="G6461" s="7"/>
      <c r="H6461" s="7">
        <f>IF('Раздел 2.6.1'!AG30&gt;='Раздел 2.6.1'!AG33,0,1)</f>
        <v>0</v>
      </c>
    </row>
    <row r="6462" spans="1:8" x14ac:dyDescent="0.2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9" t="s">
        <v>2732</v>
      </c>
      <c r="F6462" s="7"/>
      <c r="G6462" s="7"/>
      <c r="H6462" s="7">
        <f>IF('Раздел 2.6.1'!AH30&gt;='Раздел 2.6.1'!AH33,0,1)</f>
        <v>0</v>
      </c>
    </row>
    <row r="6463" spans="1:8" x14ac:dyDescent="0.2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9" t="s">
        <v>3531</v>
      </c>
      <c r="F6463" s="7"/>
      <c r="G6463" s="7"/>
      <c r="H6463" s="7">
        <f>IF('Раздел 2.6.1'!AI30&gt;='Раздел 2.6.1'!AI33,0,1)</f>
        <v>0</v>
      </c>
    </row>
    <row r="6464" spans="1:8" x14ac:dyDescent="0.2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9" t="s">
        <v>3532</v>
      </c>
      <c r="F6464" s="7"/>
      <c r="G6464" s="7"/>
      <c r="H6464" s="7">
        <f>IF('Раздел 2.6.1'!AJ30&gt;='Раздел 2.6.1'!AJ33,0,1)</f>
        <v>0</v>
      </c>
    </row>
    <row r="6465" spans="1:8" x14ac:dyDescent="0.2">
      <c r="A6465" s="6">
        <f t="shared" si="96"/>
        <v>609562</v>
      </c>
      <c r="B6465" s="6">
        <v>33</v>
      </c>
      <c r="C6465" s="109">
        <v>23</v>
      </c>
      <c r="D6465" s="109">
        <v>506</v>
      </c>
      <c r="E6465" s="130" t="s">
        <v>3533</v>
      </c>
      <c r="F6465" s="109"/>
      <c r="G6465" s="109"/>
      <c r="H6465" s="109">
        <f>IF('Раздел 2.6.1'!AK30&gt;='Раздел 2.6.1'!AK33,0,1)</f>
        <v>0</v>
      </c>
    </row>
    <row r="6466" spans="1:8" x14ac:dyDescent="0.2">
      <c r="A6466" s="6">
        <f t="shared" si="96"/>
        <v>609562</v>
      </c>
      <c r="B6466" s="6">
        <v>33</v>
      </c>
      <c r="C6466" s="115">
        <v>24</v>
      </c>
      <c r="D6466" s="6">
        <v>507</v>
      </c>
      <c r="E6466" s="129" t="s">
        <v>3534</v>
      </c>
      <c r="F6466" s="7"/>
      <c r="G6466" s="7"/>
      <c r="H6466" s="7">
        <f>IF('Раздел 2.6.1'!P30&gt;='Раздел 2.6.1'!P34,0,1)</f>
        <v>0</v>
      </c>
    </row>
    <row r="6467" spans="1:8" x14ac:dyDescent="0.2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9" t="s">
        <v>3535</v>
      </c>
      <c r="F6467" s="7"/>
      <c r="G6467" s="7"/>
      <c r="H6467" s="7">
        <f>IF('Раздел 2.6.1'!Q30&gt;='Раздел 2.6.1'!Q34,0,1)</f>
        <v>0</v>
      </c>
    </row>
    <row r="6468" spans="1:8" x14ac:dyDescent="0.2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9" t="s">
        <v>3536</v>
      </c>
      <c r="F6468" s="7"/>
      <c r="G6468" s="7"/>
      <c r="H6468" s="7">
        <f>IF('Раздел 2.6.1'!R30&gt;='Раздел 2.6.1'!R34,0,1)</f>
        <v>0</v>
      </c>
    </row>
    <row r="6469" spans="1:8" x14ac:dyDescent="0.2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9" t="s">
        <v>3537</v>
      </c>
      <c r="F6469" s="7"/>
      <c r="G6469" s="7"/>
      <c r="H6469" s="7">
        <f>IF('Раздел 2.6.1'!S30&gt;='Раздел 2.6.1'!S34,0,1)</f>
        <v>0</v>
      </c>
    </row>
    <row r="6470" spans="1:8" x14ac:dyDescent="0.2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9" t="s">
        <v>3538</v>
      </c>
      <c r="F6470" s="7"/>
      <c r="G6470" s="7"/>
      <c r="H6470" s="7">
        <f>IF('Раздел 2.6.1'!T30&gt;='Раздел 2.6.1'!T34,0,1)</f>
        <v>0</v>
      </c>
    </row>
    <row r="6471" spans="1:8" x14ac:dyDescent="0.2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9" t="s">
        <v>3539</v>
      </c>
      <c r="F6471" s="7"/>
      <c r="G6471" s="7"/>
      <c r="H6471" s="7">
        <f>IF('Раздел 2.6.1'!U30&gt;='Раздел 2.6.1'!U34,0,1)</f>
        <v>0</v>
      </c>
    </row>
    <row r="6472" spans="1:8" x14ac:dyDescent="0.2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9" t="s">
        <v>3540</v>
      </c>
      <c r="F6472" s="7"/>
      <c r="G6472" s="7"/>
      <c r="H6472" s="7">
        <f>IF('Раздел 2.6.1'!V30&gt;='Раздел 2.6.1'!V34,0,1)</f>
        <v>0</v>
      </c>
    </row>
    <row r="6473" spans="1:8" x14ac:dyDescent="0.2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9" t="s">
        <v>3541</v>
      </c>
      <c r="F6473" s="7"/>
      <c r="G6473" s="7"/>
      <c r="H6473" s="7">
        <f>IF('Раздел 2.6.1'!W30&gt;='Раздел 2.6.1'!W34,0,1)</f>
        <v>0</v>
      </c>
    </row>
    <row r="6474" spans="1:8" x14ac:dyDescent="0.2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9" t="s">
        <v>3542</v>
      </c>
      <c r="F6474" s="7"/>
      <c r="G6474" s="7"/>
      <c r="H6474" s="7">
        <f>IF('Раздел 2.6.1'!X30&gt;='Раздел 2.6.1'!X34,0,1)</f>
        <v>0</v>
      </c>
    </row>
    <row r="6475" spans="1:8" x14ac:dyDescent="0.2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9" t="s">
        <v>4356</v>
      </c>
      <c r="F6475" s="7"/>
      <c r="G6475" s="7"/>
      <c r="H6475" s="7">
        <f>IF('Раздел 2.6.1'!Y30&gt;='Раздел 2.6.1'!Y34,0,1)</f>
        <v>0</v>
      </c>
    </row>
    <row r="6476" spans="1:8" x14ac:dyDescent="0.2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9" t="s">
        <v>4357</v>
      </c>
      <c r="F6476" s="7"/>
      <c r="G6476" s="7"/>
      <c r="H6476" s="7">
        <f>IF('Раздел 2.6.1'!Z30&gt;='Раздел 2.6.1'!Z34,0,1)</f>
        <v>0</v>
      </c>
    </row>
    <row r="6477" spans="1:8" x14ac:dyDescent="0.2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9" t="s">
        <v>4358</v>
      </c>
      <c r="F6477" s="7"/>
      <c r="G6477" s="7"/>
      <c r="H6477" s="7">
        <f>IF('Раздел 2.6.1'!AA30&gt;='Раздел 2.6.1'!AA34,0,1)</f>
        <v>0</v>
      </c>
    </row>
    <row r="6478" spans="1:8" x14ac:dyDescent="0.2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9" t="s">
        <v>4359</v>
      </c>
      <c r="F6478" s="7"/>
      <c r="G6478" s="7"/>
      <c r="H6478" s="7">
        <f>IF('Раздел 2.6.1'!AB30&gt;='Раздел 2.6.1'!AB34,0,1)</f>
        <v>0</v>
      </c>
    </row>
    <row r="6479" spans="1:8" x14ac:dyDescent="0.2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9" t="s">
        <v>4360</v>
      </c>
      <c r="F6479" s="7"/>
      <c r="G6479" s="7"/>
      <c r="H6479" s="7">
        <f>IF('Раздел 2.6.1'!AC30&gt;='Раздел 2.6.1'!AC34,0,1)</f>
        <v>0</v>
      </c>
    </row>
    <row r="6480" spans="1:8" x14ac:dyDescent="0.2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9" t="s">
        <v>4361</v>
      </c>
      <c r="F6480" s="7"/>
      <c r="G6480" s="7"/>
      <c r="H6480" s="7">
        <f>IF('Раздел 2.6.1'!AD30&gt;='Раздел 2.6.1'!AD34,0,1)</f>
        <v>0</v>
      </c>
    </row>
    <row r="6481" spans="1:8" x14ac:dyDescent="0.2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9" t="s">
        <v>5173</v>
      </c>
      <c r="F6481" s="7"/>
      <c r="G6481" s="7"/>
      <c r="H6481" s="7">
        <f>IF('Раздел 2.6.1'!AE30&gt;='Раздел 2.6.1'!AE34,0,1)</f>
        <v>0</v>
      </c>
    </row>
    <row r="6482" spans="1:8" x14ac:dyDescent="0.2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9" t="s">
        <v>4364</v>
      </c>
      <c r="F6482" s="7"/>
      <c r="G6482" s="7"/>
      <c r="H6482" s="7">
        <f>IF('Раздел 2.6.1'!AF30&gt;='Раздел 2.6.1'!AF34,0,1)</f>
        <v>0</v>
      </c>
    </row>
    <row r="6483" spans="1:8" x14ac:dyDescent="0.2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9" t="s">
        <v>4365</v>
      </c>
      <c r="F6483" s="7"/>
      <c r="G6483" s="7"/>
      <c r="H6483" s="7">
        <f>IF('Раздел 2.6.1'!AG30&gt;='Раздел 2.6.1'!AG34,0,1)</f>
        <v>0</v>
      </c>
    </row>
    <row r="6484" spans="1:8" x14ac:dyDescent="0.2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9" t="s">
        <v>4366</v>
      </c>
      <c r="F6484" s="7"/>
      <c r="G6484" s="7"/>
      <c r="H6484" s="7">
        <f>IF('Раздел 2.6.1'!AH30&gt;='Раздел 2.6.1'!AH34,0,1)</f>
        <v>0</v>
      </c>
    </row>
    <row r="6485" spans="1:8" x14ac:dyDescent="0.2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9" t="s">
        <v>4367</v>
      </c>
      <c r="F6485" s="7"/>
      <c r="G6485" s="7"/>
      <c r="H6485" s="7">
        <f>IF('Раздел 2.6.1'!AI30&gt;='Раздел 2.6.1'!AI34,0,1)</f>
        <v>0</v>
      </c>
    </row>
    <row r="6486" spans="1:8" x14ac:dyDescent="0.2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9" t="s">
        <v>4368</v>
      </c>
      <c r="F6486" s="7"/>
      <c r="G6486" s="7"/>
      <c r="H6486" s="7">
        <f>IF('Раздел 2.6.1'!AJ30&gt;='Раздел 2.6.1'!AJ34,0,1)</f>
        <v>0</v>
      </c>
    </row>
    <row r="6487" spans="1:8" x14ac:dyDescent="0.2">
      <c r="A6487" s="6">
        <f t="shared" si="96"/>
        <v>609562</v>
      </c>
      <c r="B6487" s="6">
        <v>33</v>
      </c>
      <c r="C6487" s="109">
        <v>24</v>
      </c>
      <c r="D6487" s="109">
        <v>528</v>
      </c>
      <c r="E6487" s="130" t="s">
        <v>4369</v>
      </c>
      <c r="F6487" s="109"/>
      <c r="G6487" s="109"/>
      <c r="H6487" s="109">
        <f>IF('Раздел 2.6.1'!AK30&gt;='Раздел 2.6.1'!AK34,0,1)</f>
        <v>0</v>
      </c>
    </row>
    <row r="6488" spans="1:8" x14ac:dyDescent="0.2">
      <c r="A6488" s="6">
        <f t="shared" si="96"/>
        <v>609562</v>
      </c>
      <c r="B6488" s="6">
        <v>33</v>
      </c>
      <c r="C6488" s="115">
        <v>25</v>
      </c>
      <c r="D6488" s="6">
        <v>529</v>
      </c>
      <c r="E6488" s="129" t="s">
        <v>4370</v>
      </c>
      <c r="F6488" s="7"/>
      <c r="G6488" s="7"/>
      <c r="H6488" s="7">
        <f>IF('Раздел 2.6.1'!P30&gt;='Раздел 2.6.1'!P35,0,1)</f>
        <v>0</v>
      </c>
    </row>
    <row r="6489" spans="1:8" x14ac:dyDescent="0.2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9" t="s">
        <v>4371</v>
      </c>
      <c r="F6489" s="7"/>
      <c r="G6489" s="7"/>
      <c r="H6489" s="7">
        <f>IF('Раздел 2.6.1'!Q30&gt;='Раздел 2.6.1'!Q35,0,1)</f>
        <v>0</v>
      </c>
    </row>
    <row r="6490" spans="1:8" x14ac:dyDescent="0.2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9" t="s">
        <v>4372</v>
      </c>
      <c r="F6490" s="7"/>
      <c r="G6490" s="7"/>
      <c r="H6490" s="7">
        <f>IF('Раздел 2.6.1'!R30&gt;='Раздел 2.6.1'!R35,0,1)</f>
        <v>0</v>
      </c>
    </row>
    <row r="6491" spans="1:8" x14ac:dyDescent="0.2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9" t="s">
        <v>4373</v>
      </c>
      <c r="F6491" s="7"/>
      <c r="G6491" s="7"/>
      <c r="H6491" s="7">
        <f>IF('Раздел 2.6.1'!S30&gt;='Раздел 2.6.1'!S35,0,1)</f>
        <v>0</v>
      </c>
    </row>
    <row r="6492" spans="1:8" x14ac:dyDescent="0.2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9" t="s">
        <v>4374</v>
      </c>
      <c r="F6492" s="7"/>
      <c r="G6492" s="7"/>
      <c r="H6492" s="7">
        <f>IF('Раздел 2.6.1'!T30&gt;='Раздел 2.6.1'!T35,0,1)</f>
        <v>0</v>
      </c>
    </row>
    <row r="6493" spans="1:8" x14ac:dyDescent="0.2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9" t="s">
        <v>4375</v>
      </c>
      <c r="F6493" s="7"/>
      <c r="G6493" s="7"/>
      <c r="H6493" s="7">
        <f>IF('Раздел 2.6.1'!U30&gt;='Раздел 2.6.1'!U35,0,1)</f>
        <v>0</v>
      </c>
    </row>
    <row r="6494" spans="1:8" x14ac:dyDescent="0.2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9" t="s">
        <v>4376</v>
      </c>
      <c r="F6494" s="7"/>
      <c r="G6494" s="7"/>
      <c r="H6494" s="7">
        <f>IF('Раздел 2.6.1'!V30&gt;='Раздел 2.6.1'!V35,0,1)</f>
        <v>0</v>
      </c>
    </row>
    <row r="6495" spans="1:8" x14ac:dyDescent="0.2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9" t="s">
        <v>4377</v>
      </c>
      <c r="F6495" s="7"/>
      <c r="G6495" s="7"/>
      <c r="H6495" s="7">
        <f>IF('Раздел 2.6.1'!W30&gt;='Раздел 2.6.1'!W35,0,1)</f>
        <v>0</v>
      </c>
    </row>
    <row r="6496" spans="1:8" x14ac:dyDescent="0.2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9" t="s">
        <v>4378</v>
      </c>
      <c r="F6496" s="7"/>
      <c r="G6496" s="7"/>
      <c r="H6496" s="7">
        <f>IF('Раздел 2.6.1'!X30&gt;='Раздел 2.6.1'!X35,0,1)</f>
        <v>0</v>
      </c>
    </row>
    <row r="6497" spans="1:8" x14ac:dyDescent="0.2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9" t="s">
        <v>4379</v>
      </c>
      <c r="F6497" s="7"/>
      <c r="G6497" s="7"/>
      <c r="H6497" s="7">
        <f>IF('Раздел 2.6.1'!Y30&gt;='Раздел 2.6.1'!Y35,0,1)</f>
        <v>0</v>
      </c>
    </row>
    <row r="6498" spans="1:8" x14ac:dyDescent="0.2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9" t="s">
        <v>4380</v>
      </c>
      <c r="F6498" s="7"/>
      <c r="G6498" s="7"/>
      <c r="H6498" s="7">
        <f>IF('Раздел 2.6.1'!Z30&gt;='Раздел 2.6.1'!Z35,0,1)</f>
        <v>0</v>
      </c>
    </row>
    <row r="6499" spans="1:8" x14ac:dyDescent="0.2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9" t="s">
        <v>4381</v>
      </c>
      <c r="F6499" s="7"/>
      <c r="G6499" s="7"/>
      <c r="H6499" s="7">
        <f>IF('Раздел 2.6.1'!AA30&gt;='Раздел 2.6.1'!AA35,0,1)</f>
        <v>0</v>
      </c>
    </row>
    <row r="6500" spans="1:8" x14ac:dyDescent="0.2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9" t="s">
        <v>4983</v>
      </c>
      <c r="F6500" s="7"/>
      <c r="G6500" s="7"/>
      <c r="H6500" s="7">
        <f>IF('Раздел 2.6.1'!AB30&gt;='Раздел 2.6.1'!AB35,0,1)</f>
        <v>0</v>
      </c>
    </row>
    <row r="6501" spans="1:8" x14ac:dyDescent="0.2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9" t="s">
        <v>4984</v>
      </c>
      <c r="F6501" s="7"/>
      <c r="G6501" s="7"/>
      <c r="H6501" s="7">
        <f>IF('Раздел 2.6.1'!AC30&gt;='Раздел 2.6.1'!AC35,0,1)</f>
        <v>0</v>
      </c>
    </row>
    <row r="6502" spans="1:8" x14ac:dyDescent="0.2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9" t="s">
        <v>4985</v>
      </c>
      <c r="F6502" s="7"/>
      <c r="G6502" s="7"/>
      <c r="H6502" s="7">
        <f>IF('Раздел 2.6.1'!AD30&gt;='Раздел 2.6.1'!AD35,0,1)</f>
        <v>0</v>
      </c>
    </row>
    <row r="6503" spans="1:8" x14ac:dyDescent="0.2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9" t="s">
        <v>4986</v>
      </c>
      <c r="F6503" s="7"/>
      <c r="G6503" s="7"/>
      <c r="H6503" s="7">
        <f>IF('Раздел 2.6.1'!AE30&gt;='Раздел 2.6.1'!AE35,0,1)</f>
        <v>0</v>
      </c>
    </row>
    <row r="6504" spans="1:8" x14ac:dyDescent="0.2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9" t="s">
        <v>4176</v>
      </c>
      <c r="F6504" s="7"/>
      <c r="G6504" s="7"/>
      <c r="H6504" s="7">
        <f>IF('Раздел 2.6.1'!AF30&gt;='Раздел 2.6.1'!AF35,0,1)</f>
        <v>0</v>
      </c>
    </row>
    <row r="6505" spans="1:8" x14ac:dyDescent="0.2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9" t="s">
        <v>4177</v>
      </c>
      <c r="F6505" s="7"/>
      <c r="G6505" s="7"/>
      <c r="H6505" s="7">
        <f>IF('Раздел 2.6.1'!AG30&gt;='Раздел 2.6.1'!AG35,0,1)</f>
        <v>0</v>
      </c>
    </row>
    <row r="6506" spans="1:8" x14ac:dyDescent="0.2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9" t="s">
        <v>4178</v>
      </c>
      <c r="F6506" s="7"/>
      <c r="G6506" s="7"/>
      <c r="H6506" s="7">
        <f>IF('Раздел 2.6.1'!AH30&gt;='Раздел 2.6.1'!AH35,0,1)</f>
        <v>0</v>
      </c>
    </row>
    <row r="6507" spans="1:8" x14ac:dyDescent="0.2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9" t="s">
        <v>4179</v>
      </c>
      <c r="F6507" s="7"/>
      <c r="G6507" s="7"/>
      <c r="H6507" s="7">
        <f>IF('Раздел 2.6.1'!AI30&gt;='Раздел 2.6.1'!AI35,0,1)</f>
        <v>0</v>
      </c>
    </row>
    <row r="6508" spans="1:8" x14ac:dyDescent="0.2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9" t="s">
        <v>4180</v>
      </c>
      <c r="F6508" s="7"/>
      <c r="G6508" s="7"/>
      <c r="H6508" s="7">
        <f>IF('Раздел 2.6.1'!AJ30&gt;='Раздел 2.6.1'!AJ35,0,1)</f>
        <v>0</v>
      </c>
    </row>
    <row r="6509" spans="1:8" x14ac:dyDescent="0.2">
      <c r="A6509" s="6">
        <f t="shared" si="96"/>
        <v>609562</v>
      </c>
      <c r="B6509" s="6">
        <v>33</v>
      </c>
      <c r="C6509" s="109">
        <v>25</v>
      </c>
      <c r="D6509" s="109">
        <v>550</v>
      </c>
      <c r="E6509" s="130" t="s">
        <v>4181</v>
      </c>
      <c r="F6509" s="109"/>
      <c r="G6509" s="109"/>
      <c r="H6509" s="109">
        <f>IF('Раздел 2.6.1'!AK30&gt;='Раздел 2.6.1'!AK35,0,1)</f>
        <v>0</v>
      </c>
    </row>
    <row r="6510" spans="1:8" x14ac:dyDescent="0.2">
      <c r="A6510" s="6">
        <f t="shared" si="96"/>
        <v>609562</v>
      </c>
      <c r="B6510" s="6">
        <v>33</v>
      </c>
      <c r="C6510" s="115">
        <v>26</v>
      </c>
      <c r="D6510" s="6">
        <v>551</v>
      </c>
      <c r="E6510" s="129" t="s">
        <v>4182</v>
      </c>
      <c r="F6510" s="7"/>
      <c r="G6510" s="7"/>
      <c r="H6510" s="7">
        <f>IF('Раздел 2.6.1'!P36&gt;='Раздел 2.6.1'!P37,0,1)</f>
        <v>0</v>
      </c>
    </row>
    <row r="6511" spans="1:8" x14ac:dyDescent="0.2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9" t="s">
        <v>4183</v>
      </c>
      <c r="F6511" s="7"/>
      <c r="G6511" s="7"/>
      <c r="H6511" s="7">
        <f>IF('Раздел 2.6.1'!Q36&gt;='Раздел 2.6.1'!Q37,0,1)</f>
        <v>0</v>
      </c>
    </row>
    <row r="6512" spans="1:8" x14ac:dyDescent="0.2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9" t="s">
        <v>4184</v>
      </c>
      <c r="F6512" s="7"/>
      <c r="G6512" s="7"/>
      <c r="H6512" s="7">
        <f>IF('Раздел 2.6.1'!R36&gt;='Раздел 2.6.1'!R37,0,1)</f>
        <v>0</v>
      </c>
    </row>
    <row r="6513" spans="1:8" x14ac:dyDescent="0.2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9" t="s">
        <v>4185</v>
      </c>
      <c r="F6513" s="7"/>
      <c r="G6513" s="7"/>
      <c r="H6513" s="7">
        <f>IF('Раздел 2.6.1'!S36&gt;='Раздел 2.6.1'!S37,0,1)</f>
        <v>0</v>
      </c>
    </row>
    <row r="6514" spans="1:8" x14ac:dyDescent="0.2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9" t="s">
        <v>4186</v>
      </c>
      <c r="F6514" s="7"/>
      <c r="G6514" s="7"/>
      <c r="H6514" s="7">
        <f>IF('Раздел 2.6.1'!T36&gt;='Раздел 2.6.1'!T37,0,1)</f>
        <v>0</v>
      </c>
    </row>
    <row r="6515" spans="1:8" x14ac:dyDescent="0.2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9" t="s">
        <v>4187</v>
      </c>
      <c r="F6515" s="7"/>
      <c r="G6515" s="7"/>
      <c r="H6515" s="7">
        <f>IF('Раздел 2.6.1'!U36&gt;='Раздел 2.6.1'!U37,0,1)</f>
        <v>0</v>
      </c>
    </row>
    <row r="6516" spans="1:8" x14ac:dyDescent="0.2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9" t="s">
        <v>4188</v>
      </c>
      <c r="F6516" s="7"/>
      <c r="G6516" s="7"/>
      <c r="H6516" s="7">
        <f>IF('Раздел 2.6.1'!V36&gt;='Раздел 2.6.1'!V37,0,1)</f>
        <v>0</v>
      </c>
    </row>
    <row r="6517" spans="1:8" x14ac:dyDescent="0.2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9" t="s">
        <v>4189</v>
      </c>
      <c r="F6517" s="7"/>
      <c r="G6517" s="7"/>
      <c r="H6517" s="7">
        <f>IF('Раздел 2.6.1'!W36&gt;='Раздел 2.6.1'!W37,0,1)</f>
        <v>0</v>
      </c>
    </row>
    <row r="6518" spans="1:8" x14ac:dyDescent="0.2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9" t="s">
        <v>4190</v>
      </c>
      <c r="F6518" s="7"/>
      <c r="G6518" s="7"/>
      <c r="H6518" s="7">
        <f>IF('Раздел 2.6.1'!X36&gt;='Раздел 2.6.1'!X37,0,1)</f>
        <v>0</v>
      </c>
    </row>
    <row r="6519" spans="1:8" x14ac:dyDescent="0.2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9" t="s">
        <v>4191</v>
      </c>
      <c r="F6519" s="7"/>
      <c r="G6519" s="7"/>
      <c r="H6519" s="7">
        <f>IF('Раздел 2.6.1'!Y36&gt;='Раздел 2.6.1'!Y37,0,1)</f>
        <v>0</v>
      </c>
    </row>
    <row r="6520" spans="1:8" x14ac:dyDescent="0.2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9" t="s">
        <v>6551</v>
      </c>
      <c r="F6520" s="7"/>
      <c r="G6520" s="7"/>
      <c r="H6520" s="7">
        <f>IF('Раздел 2.6.1'!Z36&gt;='Раздел 2.6.1'!Z37,0,1)</f>
        <v>0</v>
      </c>
    </row>
    <row r="6521" spans="1:8" x14ac:dyDescent="0.2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9" t="s">
        <v>6552</v>
      </c>
      <c r="F6521" s="7"/>
      <c r="G6521" s="7"/>
      <c r="H6521" s="7">
        <f>IF('Раздел 2.6.1'!AA36&gt;='Раздел 2.6.1'!AA37,0,1)</f>
        <v>0</v>
      </c>
    </row>
    <row r="6522" spans="1:8" x14ac:dyDescent="0.2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9" t="s">
        <v>6553</v>
      </c>
      <c r="F6522" s="7"/>
      <c r="G6522" s="7"/>
      <c r="H6522" s="7">
        <f>IF('Раздел 2.6.1'!AB36&gt;='Раздел 2.6.1'!AB37,0,1)</f>
        <v>0</v>
      </c>
    </row>
    <row r="6523" spans="1:8" x14ac:dyDescent="0.2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9" t="s">
        <v>6554</v>
      </c>
      <c r="F6523" s="7"/>
      <c r="G6523" s="7"/>
      <c r="H6523" s="7">
        <f>IF('Раздел 2.6.1'!AC36&gt;='Раздел 2.6.1'!AC37,0,1)</f>
        <v>0</v>
      </c>
    </row>
    <row r="6524" spans="1:8" x14ac:dyDescent="0.2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9" t="s">
        <v>6555</v>
      </c>
      <c r="F6524" s="7"/>
      <c r="G6524" s="7"/>
      <c r="H6524" s="7">
        <f>IF('Раздел 2.6.1'!AD36&gt;='Раздел 2.6.1'!AD37,0,1)</f>
        <v>0</v>
      </c>
    </row>
    <row r="6525" spans="1:8" x14ac:dyDescent="0.2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9" t="s">
        <v>6556</v>
      </c>
      <c r="F6525" s="7"/>
      <c r="G6525" s="7"/>
      <c r="H6525" s="7">
        <f>IF('Раздел 2.6.1'!AE36&gt;='Раздел 2.6.1'!AE37,0,1)</f>
        <v>0</v>
      </c>
    </row>
    <row r="6526" spans="1:8" x14ac:dyDescent="0.2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9" t="s">
        <v>6557</v>
      </c>
      <c r="F6526" s="7"/>
      <c r="G6526" s="7"/>
      <c r="H6526" s="7">
        <f>IF('Раздел 2.6.1'!AF36&gt;='Раздел 2.6.1'!AF37,0,1)</f>
        <v>0</v>
      </c>
    </row>
    <row r="6527" spans="1:8" x14ac:dyDescent="0.2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9" t="s">
        <v>6558</v>
      </c>
      <c r="F6527" s="7"/>
      <c r="G6527" s="7"/>
      <c r="H6527" s="7">
        <f>IF('Раздел 2.6.1'!AG36&gt;='Раздел 2.6.1'!AG37,0,1)</f>
        <v>0</v>
      </c>
    </row>
    <row r="6528" spans="1:8" x14ac:dyDescent="0.2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9" t="s">
        <v>6559</v>
      </c>
      <c r="F6528" s="7"/>
      <c r="G6528" s="7"/>
      <c r="H6528" s="7">
        <f>IF('Раздел 2.6.1'!AH36&gt;='Раздел 2.6.1'!AH37,0,1)</f>
        <v>0</v>
      </c>
    </row>
    <row r="6529" spans="1:8" x14ac:dyDescent="0.2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9" t="s">
        <v>6560</v>
      </c>
      <c r="F6529" s="7"/>
      <c r="G6529" s="7"/>
      <c r="H6529" s="7">
        <f>IF('Раздел 2.6.1'!AI36&gt;='Раздел 2.6.1'!AI37,0,1)</f>
        <v>0</v>
      </c>
    </row>
    <row r="6530" spans="1:8" x14ac:dyDescent="0.2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9" t="s">
        <v>6561</v>
      </c>
      <c r="F6530" s="7"/>
      <c r="G6530" s="7"/>
      <c r="H6530" s="7">
        <f>IF('Раздел 2.6.1'!AJ36&gt;='Раздел 2.6.1'!AJ37,0,1)</f>
        <v>0</v>
      </c>
    </row>
    <row r="6531" spans="1:8" x14ac:dyDescent="0.2">
      <c r="A6531" s="6">
        <f t="shared" si="96"/>
        <v>609562</v>
      </c>
      <c r="B6531" s="6">
        <v>33</v>
      </c>
      <c r="C6531" s="109">
        <v>26</v>
      </c>
      <c r="D6531" s="109">
        <v>572</v>
      </c>
      <c r="E6531" s="130" t="s">
        <v>6562</v>
      </c>
      <c r="F6531" s="109"/>
      <c r="G6531" s="109"/>
      <c r="H6531" s="109">
        <f>IF('Раздел 2.6.1'!AK36&gt;='Раздел 2.6.1'!AK37,0,1)</f>
        <v>0</v>
      </c>
    </row>
    <row r="6532" spans="1:8" x14ac:dyDescent="0.2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9" t="s">
        <v>6563</v>
      </c>
      <c r="F6532" s="7"/>
      <c r="G6532" s="7"/>
      <c r="H6532" s="7">
        <f>IF('Раздел 2.6.1'!P36&gt;='Раздел 2.6.1'!P39,0,1)</f>
        <v>0</v>
      </c>
    </row>
    <row r="6533" spans="1:8" x14ac:dyDescent="0.2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9" t="s">
        <v>6564</v>
      </c>
      <c r="F6533" s="7"/>
      <c r="G6533" s="7"/>
      <c r="H6533" s="7">
        <f>IF('Раздел 2.6.1'!Q36&gt;='Раздел 2.6.1'!Q39,0,1)</f>
        <v>0</v>
      </c>
    </row>
    <row r="6534" spans="1:8" x14ac:dyDescent="0.2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9" t="s">
        <v>6565</v>
      </c>
      <c r="F6534" s="7"/>
      <c r="G6534" s="7"/>
      <c r="H6534" s="7">
        <f>IF('Раздел 2.6.1'!R36&gt;='Раздел 2.6.1'!R39,0,1)</f>
        <v>0</v>
      </c>
    </row>
    <row r="6535" spans="1:8" x14ac:dyDescent="0.2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9" t="s">
        <v>6566</v>
      </c>
      <c r="F6535" s="7"/>
      <c r="G6535" s="7"/>
      <c r="H6535" s="7">
        <f>IF('Раздел 2.6.1'!S36&gt;='Раздел 2.6.1'!S39,0,1)</f>
        <v>0</v>
      </c>
    </row>
    <row r="6536" spans="1:8" x14ac:dyDescent="0.2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9" t="s">
        <v>5773</v>
      </c>
      <c r="F6536" s="7"/>
      <c r="G6536" s="7"/>
      <c r="H6536" s="7">
        <f>IF('Раздел 2.6.1'!T36&gt;='Раздел 2.6.1'!T39,0,1)</f>
        <v>0</v>
      </c>
    </row>
    <row r="6537" spans="1:8" x14ac:dyDescent="0.2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9" t="s">
        <v>5774</v>
      </c>
      <c r="F6537" s="7"/>
      <c r="G6537" s="7"/>
      <c r="H6537" s="7">
        <f>IF('Раздел 2.6.1'!U36&gt;='Раздел 2.6.1'!U39,0,1)</f>
        <v>0</v>
      </c>
    </row>
    <row r="6538" spans="1:8" x14ac:dyDescent="0.2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9" t="s">
        <v>7390</v>
      </c>
      <c r="F6538" s="7"/>
      <c r="G6538" s="7"/>
      <c r="H6538" s="7">
        <f>IF('Раздел 2.6.1'!V36&gt;='Раздел 2.6.1'!V39,0,1)</f>
        <v>0</v>
      </c>
    </row>
    <row r="6539" spans="1:8" x14ac:dyDescent="0.2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9" t="s">
        <v>7391</v>
      </c>
      <c r="F6539" s="7"/>
      <c r="G6539" s="7"/>
      <c r="H6539" s="7">
        <f>IF('Раздел 2.6.1'!W36&gt;='Раздел 2.6.1'!W39,0,1)</f>
        <v>0</v>
      </c>
    </row>
    <row r="6540" spans="1:8" x14ac:dyDescent="0.2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9" t="s">
        <v>6567</v>
      </c>
      <c r="F6540" s="7"/>
      <c r="G6540" s="7"/>
      <c r="H6540" s="7">
        <f>IF('Раздел 2.6.1'!X36&gt;='Раздел 2.6.1'!X39,0,1)</f>
        <v>0</v>
      </c>
    </row>
    <row r="6541" spans="1:8" x14ac:dyDescent="0.2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9" t="s">
        <v>6568</v>
      </c>
      <c r="F6541" s="7"/>
      <c r="G6541" s="7"/>
      <c r="H6541" s="7">
        <f>IF('Раздел 2.6.1'!Y36&gt;='Раздел 2.6.1'!Y39,0,1)</f>
        <v>0</v>
      </c>
    </row>
    <row r="6542" spans="1:8" x14ac:dyDescent="0.2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9" t="s">
        <v>6569</v>
      </c>
      <c r="F6542" s="7"/>
      <c r="G6542" s="7"/>
      <c r="H6542" s="7">
        <f>IF('Раздел 2.6.1'!Z36&gt;='Раздел 2.6.1'!Z39,0,1)</f>
        <v>0</v>
      </c>
    </row>
    <row r="6543" spans="1:8" x14ac:dyDescent="0.2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9" t="s">
        <v>6570</v>
      </c>
      <c r="F6543" s="7"/>
      <c r="G6543" s="7"/>
      <c r="H6543" s="7">
        <f>IF('Раздел 2.6.1'!AA36&gt;='Раздел 2.6.1'!AA39,0,1)</f>
        <v>0</v>
      </c>
    </row>
    <row r="6544" spans="1:8" x14ac:dyDescent="0.2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9" t="s">
        <v>6571</v>
      </c>
      <c r="F6544" s="7"/>
      <c r="G6544" s="7"/>
      <c r="H6544" s="7">
        <f>IF('Раздел 2.6.1'!AB36&gt;='Раздел 2.6.1'!AB39,0,1)</f>
        <v>0</v>
      </c>
    </row>
    <row r="6545" spans="1:8" x14ac:dyDescent="0.2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9" t="s">
        <v>6572</v>
      </c>
      <c r="F6545" s="7"/>
      <c r="G6545" s="7"/>
      <c r="H6545" s="7">
        <f>IF('Раздел 2.6.1'!AC36&gt;='Раздел 2.6.1'!AC39,0,1)</f>
        <v>0</v>
      </c>
    </row>
    <row r="6546" spans="1:8" x14ac:dyDescent="0.2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9" t="s">
        <v>6573</v>
      </c>
      <c r="F6546" s="7"/>
      <c r="G6546" s="7"/>
      <c r="H6546" s="7">
        <f>IF('Раздел 2.6.1'!AD36&gt;='Раздел 2.6.1'!AD39,0,1)</f>
        <v>0</v>
      </c>
    </row>
    <row r="6547" spans="1:8" x14ac:dyDescent="0.2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9" t="s">
        <v>6574</v>
      </c>
      <c r="F6547" s="7"/>
      <c r="G6547" s="7"/>
      <c r="H6547" s="7">
        <f>IF('Раздел 2.6.1'!AE36&gt;='Раздел 2.6.1'!AE39,0,1)</f>
        <v>0</v>
      </c>
    </row>
    <row r="6548" spans="1:8" x14ac:dyDescent="0.2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9" t="s">
        <v>6575</v>
      </c>
      <c r="F6548" s="7"/>
      <c r="G6548" s="7"/>
      <c r="H6548" s="7">
        <f>IF('Раздел 2.6.1'!AF36&gt;='Раздел 2.6.1'!AF39,0,1)</f>
        <v>0</v>
      </c>
    </row>
    <row r="6549" spans="1:8" x14ac:dyDescent="0.2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9" t="s">
        <v>6576</v>
      </c>
      <c r="F6549" s="7"/>
      <c r="G6549" s="7"/>
      <c r="H6549" s="7">
        <f>IF('Раздел 2.6.1'!AG36&gt;='Раздел 2.6.1'!AG39,0,1)</f>
        <v>0</v>
      </c>
    </row>
    <row r="6550" spans="1:8" x14ac:dyDescent="0.2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9" t="s">
        <v>6577</v>
      </c>
      <c r="F6550" s="7"/>
      <c r="G6550" s="7"/>
      <c r="H6550" s="7">
        <f>IF('Раздел 2.6.1'!AH36&gt;='Раздел 2.6.1'!AH39,0,1)</f>
        <v>0</v>
      </c>
    </row>
    <row r="6551" spans="1:8" x14ac:dyDescent="0.2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9" t="s">
        <v>6578</v>
      </c>
      <c r="F6551" s="7"/>
      <c r="G6551" s="7"/>
      <c r="H6551" s="7">
        <f>IF('Раздел 2.6.1'!AI36&gt;='Раздел 2.6.1'!AI39,0,1)</f>
        <v>0</v>
      </c>
    </row>
    <row r="6552" spans="1:8" x14ac:dyDescent="0.2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9" t="s">
        <v>6579</v>
      </c>
      <c r="F6552" s="7"/>
      <c r="G6552" s="7"/>
      <c r="H6552" s="7">
        <f>IF('Раздел 2.6.1'!AJ36&gt;='Раздел 2.6.1'!AJ39,0,1)</f>
        <v>0</v>
      </c>
    </row>
    <row r="6553" spans="1:8" x14ac:dyDescent="0.2">
      <c r="A6553" s="6">
        <f t="shared" si="97"/>
        <v>609562</v>
      </c>
      <c r="B6553" s="6">
        <v>33</v>
      </c>
      <c r="C6553" s="109">
        <v>27</v>
      </c>
      <c r="D6553" s="109">
        <v>594</v>
      </c>
      <c r="E6553" s="130" t="s">
        <v>6580</v>
      </c>
      <c r="F6553" s="109"/>
      <c r="G6553" s="109"/>
      <c r="H6553" s="109">
        <f>IF('Раздел 2.6.1'!AK36&gt;='Раздел 2.6.1'!AK39,0,1)</f>
        <v>0</v>
      </c>
    </row>
    <row r="6554" spans="1:8" x14ac:dyDescent="0.2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9" t="s">
        <v>5790</v>
      </c>
      <c r="F6554" s="7"/>
      <c r="G6554" s="7"/>
      <c r="H6554" s="7">
        <f>IF('Раздел 2.6.1'!P37&gt;='Раздел 2.6.1'!P38,0,1)</f>
        <v>0</v>
      </c>
    </row>
    <row r="6555" spans="1:8" x14ac:dyDescent="0.2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9" t="s">
        <v>5791</v>
      </c>
      <c r="F6555" s="7"/>
      <c r="G6555" s="7"/>
      <c r="H6555" s="7">
        <f>IF('Раздел 2.6.1'!Q37&gt;='Раздел 2.6.1'!Q38,0,1)</f>
        <v>0</v>
      </c>
    </row>
    <row r="6556" spans="1:8" x14ac:dyDescent="0.2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9" t="s">
        <v>5792</v>
      </c>
      <c r="F6556" s="7"/>
      <c r="G6556" s="7"/>
      <c r="H6556" s="7">
        <f>IF('Раздел 2.6.1'!R37&gt;='Раздел 2.6.1'!R38,0,1)</f>
        <v>0</v>
      </c>
    </row>
    <row r="6557" spans="1:8" x14ac:dyDescent="0.2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9" t="s">
        <v>5793</v>
      </c>
      <c r="F6557" s="7"/>
      <c r="G6557" s="7"/>
      <c r="H6557" s="7">
        <f>IF('Раздел 2.6.1'!S37&gt;='Раздел 2.6.1'!S38,0,1)</f>
        <v>0</v>
      </c>
    </row>
    <row r="6558" spans="1:8" x14ac:dyDescent="0.2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9" t="s">
        <v>5794</v>
      </c>
      <c r="F6558" s="7"/>
      <c r="G6558" s="7"/>
      <c r="H6558" s="7">
        <f>IF('Раздел 2.6.1'!T37&gt;='Раздел 2.6.1'!T38,0,1)</f>
        <v>0</v>
      </c>
    </row>
    <row r="6559" spans="1:8" x14ac:dyDescent="0.2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9" t="s">
        <v>5795</v>
      </c>
      <c r="F6559" s="7"/>
      <c r="G6559" s="7"/>
      <c r="H6559" s="7">
        <f>IF('Раздел 2.6.1'!U37&gt;='Раздел 2.6.1'!U38,0,1)</f>
        <v>0</v>
      </c>
    </row>
    <row r="6560" spans="1:8" x14ac:dyDescent="0.2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9" t="s">
        <v>5796</v>
      </c>
      <c r="F6560" s="7"/>
      <c r="G6560" s="7"/>
      <c r="H6560" s="7">
        <f>IF('Раздел 2.6.1'!V37&gt;='Раздел 2.6.1'!V38,0,1)</f>
        <v>0</v>
      </c>
    </row>
    <row r="6561" spans="1:8" x14ac:dyDescent="0.2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9" t="s">
        <v>5797</v>
      </c>
      <c r="F6561" s="7"/>
      <c r="G6561" s="7"/>
      <c r="H6561" s="7">
        <f>IF('Раздел 2.6.1'!W37&gt;='Раздел 2.6.1'!W38,0,1)</f>
        <v>0</v>
      </c>
    </row>
    <row r="6562" spans="1:8" x14ac:dyDescent="0.2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9" t="s">
        <v>5798</v>
      </c>
      <c r="F6562" s="7"/>
      <c r="G6562" s="7"/>
      <c r="H6562" s="7">
        <f>IF('Раздел 2.6.1'!X37&gt;='Раздел 2.6.1'!X38,0,1)</f>
        <v>0</v>
      </c>
    </row>
    <row r="6563" spans="1:8" x14ac:dyDescent="0.2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9" t="s">
        <v>5799</v>
      </c>
      <c r="F6563" s="7"/>
      <c r="G6563" s="7"/>
      <c r="H6563" s="7">
        <f>IF('Раздел 2.6.1'!Y37&gt;='Раздел 2.6.1'!Y38,0,1)</f>
        <v>0</v>
      </c>
    </row>
    <row r="6564" spans="1:8" x14ac:dyDescent="0.2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9" t="s">
        <v>5800</v>
      </c>
      <c r="F6564" s="7"/>
      <c r="G6564" s="7"/>
      <c r="H6564" s="7">
        <f>IF('Раздел 2.6.1'!Z37&gt;='Раздел 2.6.1'!Z38,0,1)</f>
        <v>0</v>
      </c>
    </row>
    <row r="6565" spans="1:8" x14ac:dyDescent="0.2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9" t="s">
        <v>5801</v>
      </c>
      <c r="F6565" s="7"/>
      <c r="G6565" s="7"/>
      <c r="H6565" s="7">
        <f>IF('Раздел 2.6.1'!AA37&gt;='Раздел 2.6.1'!AA38,0,1)</f>
        <v>0</v>
      </c>
    </row>
    <row r="6566" spans="1:8" x14ac:dyDescent="0.2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9" t="s">
        <v>5802</v>
      </c>
      <c r="F6566" s="7"/>
      <c r="G6566" s="7"/>
      <c r="H6566" s="7">
        <f>IF('Раздел 2.6.1'!AB37&gt;='Раздел 2.6.1'!AB38,0,1)</f>
        <v>0</v>
      </c>
    </row>
    <row r="6567" spans="1:8" x14ac:dyDescent="0.2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9" t="s">
        <v>5803</v>
      </c>
      <c r="F6567" s="7"/>
      <c r="G6567" s="7"/>
      <c r="H6567" s="7">
        <f>IF('Раздел 2.6.1'!AC37&gt;='Раздел 2.6.1'!AC38,0,1)</f>
        <v>0</v>
      </c>
    </row>
    <row r="6568" spans="1:8" x14ac:dyDescent="0.2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9" t="s">
        <v>5804</v>
      </c>
      <c r="F6568" s="7"/>
      <c r="G6568" s="7"/>
      <c r="H6568" s="7">
        <f>IF('Раздел 2.6.1'!AD37&gt;='Раздел 2.6.1'!AD38,0,1)</f>
        <v>0</v>
      </c>
    </row>
    <row r="6569" spans="1:8" x14ac:dyDescent="0.2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9" t="s">
        <v>5805</v>
      </c>
      <c r="F6569" s="7"/>
      <c r="G6569" s="7"/>
      <c r="H6569" s="7">
        <f>IF('Раздел 2.6.1'!AE37&gt;='Раздел 2.6.1'!AE38,0,1)</f>
        <v>0</v>
      </c>
    </row>
    <row r="6570" spans="1:8" x14ac:dyDescent="0.2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9" t="s">
        <v>5806</v>
      </c>
      <c r="F6570" s="7"/>
      <c r="G6570" s="7"/>
      <c r="H6570" s="7">
        <f>IF('Раздел 2.6.1'!AF37&gt;='Раздел 2.6.1'!AF38,0,1)</f>
        <v>0</v>
      </c>
    </row>
    <row r="6571" spans="1:8" x14ac:dyDescent="0.2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9" t="s">
        <v>5807</v>
      </c>
      <c r="F6571" s="7"/>
      <c r="G6571" s="7"/>
      <c r="H6571" s="7">
        <f>IF('Раздел 2.6.1'!AG37&gt;='Раздел 2.6.1'!AG38,0,1)</f>
        <v>0</v>
      </c>
    </row>
    <row r="6572" spans="1:8" x14ac:dyDescent="0.2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9" t="s">
        <v>5808</v>
      </c>
      <c r="F6572" s="7"/>
      <c r="G6572" s="7"/>
      <c r="H6572" s="7">
        <f>IF('Раздел 2.6.1'!AH37&gt;='Раздел 2.6.1'!AH38,0,1)</f>
        <v>0</v>
      </c>
    </row>
    <row r="6573" spans="1:8" x14ac:dyDescent="0.2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9" t="s">
        <v>4987</v>
      </c>
      <c r="F6573" s="7"/>
      <c r="G6573" s="7"/>
      <c r="H6573" s="7">
        <f>IF('Раздел 2.6.1'!AI37&gt;='Раздел 2.6.1'!AI38,0,1)</f>
        <v>0</v>
      </c>
    </row>
    <row r="6574" spans="1:8" x14ac:dyDescent="0.2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9" t="s">
        <v>4988</v>
      </c>
      <c r="F6574" s="7"/>
      <c r="G6574" s="7"/>
      <c r="H6574" s="7">
        <f>IF('Раздел 2.6.1'!AJ37&gt;='Раздел 2.6.1'!AJ38,0,1)</f>
        <v>0</v>
      </c>
    </row>
    <row r="6575" spans="1:8" x14ac:dyDescent="0.2">
      <c r="A6575" s="6">
        <f t="shared" si="97"/>
        <v>609562</v>
      </c>
      <c r="B6575" s="6">
        <v>33</v>
      </c>
      <c r="C6575" s="109">
        <v>28</v>
      </c>
      <c r="D6575" s="109">
        <v>616</v>
      </c>
      <c r="E6575" s="130" t="s">
        <v>4989</v>
      </c>
      <c r="F6575" s="109"/>
      <c r="G6575" s="109"/>
      <c r="H6575" s="109">
        <f>IF('Раздел 2.6.1'!AK37&gt;='Раздел 2.6.1'!AK38,0,1)</f>
        <v>0</v>
      </c>
    </row>
    <row r="6576" spans="1:8" x14ac:dyDescent="0.2">
      <c r="A6576" s="6">
        <f t="shared" si="97"/>
        <v>609562</v>
      </c>
      <c r="B6576" s="6">
        <v>33</v>
      </c>
      <c r="C6576" s="115">
        <v>29</v>
      </c>
      <c r="D6576" s="6">
        <v>617</v>
      </c>
      <c r="E6576" s="129" t="s">
        <v>4990</v>
      </c>
      <c r="F6576" s="7"/>
      <c r="G6576" s="7"/>
      <c r="H6576" s="7">
        <f>IF('Раздел 2.6.1'!P39&gt;='Раздел 2.6.1'!P40,0,1)</f>
        <v>0</v>
      </c>
    </row>
    <row r="6577" spans="1:8" x14ac:dyDescent="0.2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9" t="s">
        <v>4991</v>
      </c>
      <c r="F6577" s="7"/>
      <c r="G6577" s="7"/>
      <c r="H6577" s="7">
        <f>IF('Раздел 2.6.1'!Q39&gt;='Раздел 2.6.1'!Q40,0,1)</f>
        <v>0</v>
      </c>
    </row>
    <row r="6578" spans="1:8" x14ac:dyDescent="0.2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9" t="s">
        <v>4992</v>
      </c>
      <c r="F6578" s="7"/>
      <c r="G6578" s="7"/>
      <c r="H6578" s="7">
        <f>IF('Раздел 2.6.1'!R39&gt;='Раздел 2.6.1'!R40,0,1)</f>
        <v>0</v>
      </c>
    </row>
    <row r="6579" spans="1:8" x14ac:dyDescent="0.2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9" t="s">
        <v>4993</v>
      </c>
      <c r="F6579" s="7"/>
      <c r="G6579" s="7"/>
      <c r="H6579" s="7">
        <f>IF('Раздел 2.6.1'!S39&gt;='Раздел 2.6.1'!S40,0,1)</f>
        <v>0</v>
      </c>
    </row>
    <row r="6580" spans="1:8" x14ac:dyDescent="0.2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9" t="s">
        <v>4994</v>
      </c>
      <c r="F6580" s="7"/>
      <c r="G6580" s="7"/>
      <c r="H6580" s="7">
        <f>IF('Раздел 2.6.1'!T39&gt;='Раздел 2.6.1'!T40,0,1)</f>
        <v>0</v>
      </c>
    </row>
    <row r="6581" spans="1:8" x14ac:dyDescent="0.2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9" t="s">
        <v>4995</v>
      </c>
      <c r="F6581" s="7"/>
      <c r="G6581" s="7"/>
      <c r="H6581" s="7">
        <f>IF('Раздел 2.6.1'!U39&gt;='Раздел 2.6.1'!U40,0,1)</f>
        <v>0</v>
      </c>
    </row>
    <row r="6582" spans="1:8" x14ac:dyDescent="0.2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9" t="s">
        <v>4996</v>
      </c>
      <c r="F6582" s="7"/>
      <c r="G6582" s="7"/>
      <c r="H6582" s="7">
        <f>IF('Раздел 2.6.1'!V39&gt;='Раздел 2.6.1'!V40,0,1)</f>
        <v>0</v>
      </c>
    </row>
    <row r="6583" spans="1:8" x14ac:dyDescent="0.2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9" t="s">
        <v>4997</v>
      </c>
      <c r="F6583" s="7"/>
      <c r="G6583" s="7"/>
      <c r="H6583" s="7">
        <f>IF('Раздел 2.6.1'!W39&gt;='Раздел 2.6.1'!W40,0,1)</f>
        <v>0</v>
      </c>
    </row>
    <row r="6584" spans="1:8" x14ac:dyDescent="0.2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9" t="s">
        <v>5766</v>
      </c>
      <c r="F6584" s="7"/>
      <c r="G6584" s="7"/>
      <c r="H6584" s="7">
        <f>IF('Раздел 2.6.1'!X39&gt;='Раздел 2.6.1'!X40,0,1)</f>
        <v>0</v>
      </c>
    </row>
    <row r="6585" spans="1:8" x14ac:dyDescent="0.2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9" t="s">
        <v>5767</v>
      </c>
      <c r="F6585" s="7"/>
      <c r="G6585" s="7"/>
      <c r="H6585" s="7">
        <f>IF('Раздел 2.6.1'!Y39&gt;='Раздел 2.6.1'!Y40,0,1)</f>
        <v>0</v>
      </c>
    </row>
    <row r="6586" spans="1:8" x14ac:dyDescent="0.2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9" t="s">
        <v>5768</v>
      </c>
      <c r="F6586" s="7"/>
      <c r="G6586" s="7"/>
      <c r="H6586" s="7">
        <f>IF('Раздел 2.6.1'!Z39&gt;='Раздел 2.6.1'!Z40,0,1)</f>
        <v>0</v>
      </c>
    </row>
    <row r="6587" spans="1:8" x14ac:dyDescent="0.2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9" t="s">
        <v>5769</v>
      </c>
      <c r="F6587" s="7"/>
      <c r="G6587" s="7"/>
      <c r="H6587" s="7">
        <f>IF('Раздел 2.6.1'!AA39&gt;='Раздел 2.6.1'!AA40,0,1)</f>
        <v>0</v>
      </c>
    </row>
    <row r="6588" spans="1:8" x14ac:dyDescent="0.2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9" t="s">
        <v>5770</v>
      </c>
      <c r="F6588" s="7"/>
      <c r="G6588" s="7"/>
      <c r="H6588" s="7">
        <f>IF('Раздел 2.6.1'!AB39&gt;='Раздел 2.6.1'!AB40,0,1)</f>
        <v>0</v>
      </c>
    </row>
    <row r="6589" spans="1:8" x14ac:dyDescent="0.2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9" t="s">
        <v>5771</v>
      </c>
      <c r="F6589" s="7"/>
      <c r="G6589" s="7"/>
      <c r="H6589" s="7">
        <f>IF('Раздел 2.6.1'!AC39&gt;='Раздел 2.6.1'!AC40,0,1)</f>
        <v>0</v>
      </c>
    </row>
    <row r="6590" spans="1:8" x14ac:dyDescent="0.2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9" t="s">
        <v>5772</v>
      </c>
      <c r="F6590" s="7"/>
      <c r="G6590" s="7"/>
      <c r="H6590" s="7">
        <f>IF('Раздел 2.6.1'!AD39&gt;='Раздел 2.6.1'!AD40,0,1)</f>
        <v>0</v>
      </c>
    </row>
    <row r="6591" spans="1:8" x14ac:dyDescent="0.2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9" t="s">
        <v>4944</v>
      </c>
      <c r="F6591" s="7"/>
      <c r="G6591" s="7"/>
      <c r="H6591" s="7">
        <f>IF('Раздел 2.6.1'!AE39&gt;='Раздел 2.6.1'!AE40,0,1)</f>
        <v>0</v>
      </c>
    </row>
    <row r="6592" spans="1:8" x14ac:dyDescent="0.2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9" t="s">
        <v>4945</v>
      </c>
      <c r="F6592" s="7"/>
      <c r="G6592" s="7"/>
      <c r="H6592" s="7">
        <f>IF('Раздел 2.6.1'!AF39&gt;='Раздел 2.6.1'!AF40,0,1)</f>
        <v>0</v>
      </c>
    </row>
    <row r="6593" spans="1:8" x14ac:dyDescent="0.2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9" t="s">
        <v>4946</v>
      </c>
      <c r="F6593" s="7"/>
      <c r="G6593" s="7"/>
      <c r="H6593" s="7">
        <f>IF('Раздел 2.6.1'!AG39&gt;='Раздел 2.6.1'!AG40,0,1)</f>
        <v>0</v>
      </c>
    </row>
    <row r="6594" spans="1:8" x14ac:dyDescent="0.2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9" t="s">
        <v>4947</v>
      </c>
      <c r="F6594" s="7"/>
      <c r="G6594" s="7"/>
      <c r="H6594" s="7">
        <f>IF('Раздел 2.6.1'!AH39&gt;='Раздел 2.6.1'!AH40,0,1)</f>
        <v>0</v>
      </c>
    </row>
    <row r="6595" spans="1:8" x14ac:dyDescent="0.2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9" t="s">
        <v>4948</v>
      </c>
      <c r="F6595" s="7"/>
      <c r="G6595" s="7"/>
      <c r="H6595" s="7">
        <f>IF('Раздел 2.6.1'!AI39&gt;='Раздел 2.6.1'!AI40,0,1)</f>
        <v>0</v>
      </c>
    </row>
    <row r="6596" spans="1:8" x14ac:dyDescent="0.2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9" t="s">
        <v>5775</v>
      </c>
      <c r="F6596" s="7"/>
      <c r="G6596" s="7"/>
      <c r="H6596" s="7">
        <f>IF('Раздел 2.6.1'!AJ39&gt;='Раздел 2.6.1'!AJ40,0,1)</f>
        <v>0</v>
      </c>
    </row>
    <row r="6597" spans="1:8" x14ac:dyDescent="0.2">
      <c r="A6597" s="6">
        <f t="shared" si="97"/>
        <v>609562</v>
      </c>
      <c r="B6597" s="6">
        <v>33</v>
      </c>
      <c r="C6597" s="109">
        <v>29</v>
      </c>
      <c r="D6597" s="109">
        <v>638</v>
      </c>
      <c r="E6597" s="130" t="s">
        <v>5776</v>
      </c>
      <c r="F6597" s="109"/>
      <c r="G6597" s="109"/>
      <c r="H6597" s="109">
        <f>IF('Раздел 2.6.1'!AK39&gt;='Раздел 2.6.1'!AK40,0,1)</f>
        <v>0</v>
      </c>
    </row>
    <row r="6598" spans="1:8" x14ac:dyDescent="0.2">
      <c r="A6598" s="6">
        <f t="shared" si="97"/>
        <v>609562</v>
      </c>
      <c r="B6598" s="6">
        <v>33</v>
      </c>
      <c r="C6598" s="115">
        <v>30</v>
      </c>
      <c r="D6598" s="6">
        <v>639</v>
      </c>
      <c r="E6598" s="6" t="s">
        <v>5777</v>
      </c>
      <c r="F6598" s="115"/>
      <c r="G6598" s="115"/>
      <c r="H6598" s="115">
        <f>IF('Раздел 2.6.1'!P21&gt;=SUM('Раздел 2.6.1'!R21:U21),0,1)</f>
        <v>0</v>
      </c>
    </row>
    <row r="6599" spans="1:8" x14ac:dyDescent="0.2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5778</v>
      </c>
      <c r="F6599" s="7"/>
      <c r="G6599" s="7"/>
      <c r="H6599" s="7">
        <f>IF('Раздел 2.6.1'!P22&gt;=SUM('Раздел 2.6.1'!R22:U22),0,1)</f>
        <v>0</v>
      </c>
    </row>
    <row r="6600" spans="1:8" x14ac:dyDescent="0.2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5779</v>
      </c>
      <c r="F6600" s="7"/>
      <c r="G6600" s="7"/>
      <c r="H6600" s="7">
        <f>IF('Раздел 2.6.1'!P23&gt;=SUM('Раздел 2.6.1'!R23:U23),0,1)</f>
        <v>0</v>
      </c>
    </row>
    <row r="6601" spans="1:8" x14ac:dyDescent="0.2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5780</v>
      </c>
      <c r="F6601" s="7"/>
      <c r="G6601" s="7"/>
      <c r="H6601" s="7">
        <f>IF('Раздел 2.6.1'!P24&gt;=SUM('Раздел 2.6.1'!R24:U24),0,1)</f>
        <v>0</v>
      </c>
    </row>
    <row r="6602" spans="1:8" x14ac:dyDescent="0.2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5781</v>
      </c>
      <c r="F6602" s="7"/>
      <c r="G6602" s="7"/>
      <c r="H6602" s="7">
        <f>IF('Раздел 2.6.1'!P25&gt;=SUM('Раздел 2.6.1'!R25:U25),0,1)</f>
        <v>0</v>
      </c>
    </row>
    <row r="6603" spans="1:8" x14ac:dyDescent="0.2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5782</v>
      </c>
      <c r="F6603" s="7"/>
      <c r="G6603" s="7"/>
      <c r="H6603" s="7">
        <f>IF('Раздел 2.6.1'!P26&gt;=SUM('Раздел 2.6.1'!R26:U26),0,1)</f>
        <v>0</v>
      </c>
    </row>
    <row r="6604" spans="1:8" x14ac:dyDescent="0.2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5783</v>
      </c>
      <c r="F6604" s="7"/>
      <c r="G6604" s="7"/>
      <c r="H6604" s="7">
        <f>IF('Раздел 2.6.1'!P27&gt;=SUM('Раздел 2.6.1'!R27:U27),0,1)</f>
        <v>0</v>
      </c>
    </row>
    <row r="6605" spans="1:8" x14ac:dyDescent="0.2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4764</v>
      </c>
      <c r="F6605" s="7"/>
      <c r="G6605" s="7"/>
      <c r="H6605" s="7">
        <f>IF('Раздел 2.6.1'!P28&gt;=SUM('Раздел 2.6.1'!R28:U28),0,1)</f>
        <v>0</v>
      </c>
    </row>
    <row r="6606" spans="1:8" x14ac:dyDescent="0.2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4765</v>
      </c>
      <c r="F6606" s="7"/>
      <c r="G6606" s="7"/>
      <c r="H6606" s="7">
        <f>IF('Раздел 2.6.1'!P29&gt;=SUM('Раздел 2.6.1'!R29:U29),0,1)</f>
        <v>0</v>
      </c>
    </row>
    <row r="6607" spans="1:8" x14ac:dyDescent="0.2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4766</v>
      </c>
      <c r="F6607" s="7"/>
      <c r="G6607" s="7"/>
      <c r="H6607" s="7">
        <f>IF('Раздел 2.6.1'!P30&gt;=SUM('Раздел 2.6.1'!R30:U30),0,1)</f>
        <v>0</v>
      </c>
    </row>
    <row r="6608" spans="1:8" x14ac:dyDescent="0.2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4767</v>
      </c>
      <c r="F6608" s="7"/>
      <c r="G6608" s="7"/>
      <c r="H6608" s="7">
        <f>IF('Раздел 2.6.1'!P31&gt;=SUM('Раздел 2.6.1'!R31:U31),0,1)</f>
        <v>0</v>
      </c>
    </row>
    <row r="6609" spans="1:8" x14ac:dyDescent="0.2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4768</v>
      </c>
      <c r="F6609" s="7"/>
      <c r="G6609" s="7"/>
      <c r="H6609" s="7">
        <f>IF('Раздел 2.6.1'!P32&gt;=SUM('Раздел 2.6.1'!R32:U32),0,1)</f>
        <v>0</v>
      </c>
    </row>
    <row r="6610" spans="1:8" x14ac:dyDescent="0.2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4595</v>
      </c>
      <c r="F6610" s="7"/>
      <c r="G6610" s="7"/>
      <c r="H6610" s="7">
        <f>IF('Раздел 2.6.1'!P33&gt;=SUM('Раздел 2.6.1'!R33:U33),0,1)</f>
        <v>0</v>
      </c>
    </row>
    <row r="6611" spans="1:8" x14ac:dyDescent="0.2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4596</v>
      </c>
      <c r="F6611" s="7"/>
      <c r="G6611" s="7"/>
      <c r="H6611" s="7">
        <f>IF('Раздел 2.6.1'!P34&gt;=SUM('Раздел 2.6.1'!R34:U34),0,1)</f>
        <v>0</v>
      </c>
    </row>
    <row r="6612" spans="1:8" x14ac:dyDescent="0.2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4597</v>
      </c>
      <c r="F6612" s="7"/>
      <c r="G6612" s="7"/>
      <c r="H6612" s="7">
        <f>IF('Раздел 2.6.1'!P35&gt;=SUM('Раздел 2.6.1'!R35:U35),0,1)</f>
        <v>0</v>
      </c>
    </row>
    <row r="6613" spans="1:8" x14ac:dyDescent="0.2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4598</v>
      </c>
      <c r="F6613" s="7"/>
      <c r="G6613" s="7"/>
      <c r="H6613" s="7">
        <f>IF('Раздел 2.6.1'!P36&gt;=SUM('Раздел 2.6.1'!R36:U36),0,1)</f>
        <v>0</v>
      </c>
    </row>
    <row r="6614" spans="1:8" x14ac:dyDescent="0.2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4599</v>
      </c>
      <c r="F6614" s="7"/>
      <c r="G6614" s="7"/>
      <c r="H6614" s="7">
        <f>IF('Раздел 2.6.1'!P37&gt;=SUM('Раздел 2.6.1'!R37:U37),0,1)</f>
        <v>0</v>
      </c>
    </row>
    <row r="6615" spans="1:8" x14ac:dyDescent="0.2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4600</v>
      </c>
      <c r="F6615" s="7"/>
      <c r="G6615" s="7"/>
      <c r="H6615" s="7">
        <f>IF('Раздел 2.6.1'!P38&gt;=SUM('Раздел 2.6.1'!R38:U38),0,1)</f>
        <v>0</v>
      </c>
    </row>
    <row r="6616" spans="1:8" x14ac:dyDescent="0.2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4601</v>
      </c>
      <c r="F6616" s="7"/>
      <c r="G6616" s="7"/>
      <c r="H6616" s="7">
        <f>IF('Раздел 2.6.1'!P39&gt;=SUM('Раздел 2.6.1'!R39:U39),0,1)</f>
        <v>0</v>
      </c>
    </row>
    <row r="6617" spans="1:8" x14ac:dyDescent="0.2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4602</v>
      </c>
      <c r="F6617" s="7"/>
      <c r="G6617" s="7"/>
      <c r="H6617" s="7">
        <f>IF('Раздел 2.6.1'!P40&gt;=SUM('Раздел 2.6.1'!R40:U40),0,1)</f>
        <v>0</v>
      </c>
    </row>
    <row r="6618" spans="1:8" x14ac:dyDescent="0.2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4603</v>
      </c>
      <c r="F6618" s="7"/>
      <c r="G6618" s="7"/>
      <c r="H6618" s="7">
        <f>IF('Раздел 2.6.1'!P41&gt;=SUM('Раздел 2.6.1'!R41:U41),0,1)</f>
        <v>0</v>
      </c>
    </row>
    <row r="6619" spans="1:8" x14ac:dyDescent="0.2">
      <c r="A6619" s="6">
        <f t="shared" si="98"/>
        <v>609562</v>
      </c>
      <c r="B6619" s="6">
        <v>33</v>
      </c>
      <c r="C6619" s="109">
        <v>30</v>
      </c>
      <c r="D6619" s="109">
        <v>660</v>
      </c>
      <c r="E6619" s="109" t="s">
        <v>4604</v>
      </c>
      <c r="F6619" s="109"/>
      <c r="G6619" s="109"/>
      <c r="H6619" s="109">
        <f>IF('Раздел 2.6.1'!P42&gt;=SUM('Раздел 2.6.1'!R42:U42),0,1)</f>
        <v>0</v>
      </c>
    </row>
    <row r="6620" spans="1:8" x14ac:dyDescent="0.2">
      <c r="A6620" s="6">
        <f t="shared" si="98"/>
        <v>609562</v>
      </c>
      <c r="B6620" s="6">
        <v>33</v>
      </c>
      <c r="C6620" s="115">
        <v>31</v>
      </c>
      <c r="D6620" s="6">
        <v>661</v>
      </c>
      <c r="E6620" s="6" t="s">
        <v>5415</v>
      </c>
      <c r="F6620" s="115"/>
      <c r="G6620" s="115"/>
      <c r="H6620" s="115">
        <f>IF('Раздел 2.6.1'!P21&gt;=SUM('Раздел 2.6.1'!R21:S21),0,1)</f>
        <v>0</v>
      </c>
    </row>
    <row r="6621" spans="1:8" x14ac:dyDescent="0.2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5416</v>
      </c>
      <c r="F6621" s="7"/>
      <c r="G6621" s="7"/>
      <c r="H6621" s="7">
        <f>IF('Раздел 2.6.1'!P22&gt;=SUM('Раздел 2.6.1'!R22:S22),0,1)</f>
        <v>0</v>
      </c>
    </row>
    <row r="6622" spans="1:8" x14ac:dyDescent="0.2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5417</v>
      </c>
      <c r="F6622" s="7"/>
      <c r="G6622" s="7"/>
      <c r="H6622" s="7">
        <f>IF('Раздел 2.6.1'!P23&gt;=SUM('Раздел 2.6.1'!R23:S23),0,1)</f>
        <v>0</v>
      </c>
    </row>
    <row r="6623" spans="1:8" x14ac:dyDescent="0.2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4608</v>
      </c>
      <c r="F6623" s="7"/>
      <c r="G6623" s="7"/>
      <c r="H6623" s="7">
        <f>IF('Раздел 2.6.1'!P24&gt;=SUM('Раздел 2.6.1'!R24:S24),0,1)</f>
        <v>0</v>
      </c>
    </row>
    <row r="6624" spans="1:8" x14ac:dyDescent="0.2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4609</v>
      </c>
      <c r="F6624" s="7"/>
      <c r="G6624" s="7"/>
      <c r="H6624" s="7">
        <f>IF('Раздел 2.6.1'!P25&gt;=SUM('Раздел 2.6.1'!R25:S25),0,1)</f>
        <v>0</v>
      </c>
    </row>
    <row r="6625" spans="1:8" x14ac:dyDescent="0.2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4610</v>
      </c>
      <c r="F6625" s="7"/>
      <c r="G6625" s="7"/>
      <c r="H6625" s="7">
        <f>IF('Раздел 2.6.1'!P26&gt;=SUM('Раздел 2.6.1'!R26:S26),0,1)</f>
        <v>0</v>
      </c>
    </row>
    <row r="6626" spans="1:8" x14ac:dyDescent="0.2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4611</v>
      </c>
      <c r="F6626" s="7"/>
      <c r="G6626" s="7"/>
      <c r="H6626" s="7">
        <f>IF('Раздел 2.6.1'!P27&gt;=SUM('Раздел 2.6.1'!R27:S27),0,1)</f>
        <v>0</v>
      </c>
    </row>
    <row r="6627" spans="1:8" x14ac:dyDescent="0.2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5421</v>
      </c>
      <c r="F6627" s="7"/>
      <c r="G6627" s="7"/>
      <c r="H6627" s="7">
        <f>IF('Раздел 2.6.1'!P28&gt;=SUM('Раздел 2.6.1'!R28:S28),0,1)</f>
        <v>0</v>
      </c>
    </row>
    <row r="6628" spans="1:8" x14ac:dyDescent="0.2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5422</v>
      </c>
      <c r="F6628" s="7"/>
      <c r="G6628" s="7"/>
      <c r="H6628" s="7">
        <f>IF('Раздел 2.6.1'!P29&gt;=SUM('Раздел 2.6.1'!R29:S29),0,1)</f>
        <v>0</v>
      </c>
    </row>
    <row r="6629" spans="1:8" x14ac:dyDescent="0.2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5423</v>
      </c>
      <c r="F6629" s="7"/>
      <c r="G6629" s="7"/>
      <c r="H6629" s="7">
        <f>IF('Раздел 2.6.1'!P30&gt;=SUM('Раздел 2.6.1'!R30:S30),0,1)</f>
        <v>0</v>
      </c>
    </row>
    <row r="6630" spans="1:8" x14ac:dyDescent="0.2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5424</v>
      </c>
      <c r="F6630" s="7"/>
      <c r="G6630" s="7"/>
      <c r="H6630" s="7">
        <f>IF('Раздел 2.6.1'!P31&gt;=SUM('Раздел 2.6.1'!R31:S31),0,1)</f>
        <v>0</v>
      </c>
    </row>
    <row r="6631" spans="1:8" x14ac:dyDescent="0.2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5425</v>
      </c>
      <c r="F6631" s="7"/>
      <c r="G6631" s="7"/>
      <c r="H6631" s="7">
        <f>IF('Раздел 2.6.1'!P32&gt;=SUM('Раздел 2.6.1'!R32:S32),0,1)</f>
        <v>0</v>
      </c>
    </row>
    <row r="6632" spans="1:8" x14ac:dyDescent="0.2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5426</v>
      </c>
      <c r="F6632" s="7"/>
      <c r="G6632" s="7"/>
      <c r="H6632" s="7">
        <f>IF('Раздел 2.6.1'!P33&gt;=SUM('Раздел 2.6.1'!R33:S33),0,1)</f>
        <v>0</v>
      </c>
    </row>
    <row r="6633" spans="1:8" x14ac:dyDescent="0.2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5427</v>
      </c>
      <c r="F6633" s="7"/>
      <c r="G6633" s="7"/>
      <c r="H6633" s="7">
        <f>IF('Раздел 2.6.1'!P34&gt;=SUM('Раздел 2.6.1'!R34:S34),0,1)</f>
        <v>0</v>
      </c>
    </row>
    <row r="6634" spans="1:8" x14ac:dyDescent="0.2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5428</v>
      </c>
      <c r="F6634" s="7"/>
      <c r="G6634" s="7"/>
      <c r="H6634" s="7">
        <f>IF('Раздел 2.6.1'!P35&gt;=SUM('Раздел 2.6.1'!R35:S35),0,1)</f>
        <v>0</v>
      </c>
    </row>
    <row r="6635" spans="1:8" x14ac:dyDescent="0.2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5429</v>
      </c>
      <c r="F6635" s="7"/>
      <c r="G6635" s="7"/>
      <c r="H6635" s="7">
        <f>IF('Раздел 2.6.1'!P36&gt;=SUM('Раздел 2.6.1'!R36:S36),0,1)</f>
        <v>0</v>
      </c>
    </row>
    <row r="6636" spans="1:8" x14ac:dyDescent="0.2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5430</v>
      </c>
      <c r="F6636" s="7"/>
      <c r="G6636" s="7"/>
      <c r="H6636" s="7">
        <f>IF('Раздел 2.6.1'!P37&gt;=SUM('Раздел 2.6.1'!R37:S37),0,1)</f>
        <v>0</v>
      </c>
    </row>
    <row r="6637" spans="1:8" x14ac:dyDescent="0.2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5431</v>
      </c>
      <c r="F6637" s="7"/>
      <c r="G6637" s="7"/>
      <c r="H6637" s="7">
        <f>IF('Раздел 2.6.1'!P38&gt;=SUM('Раздел 2.6.1'!R38:S38),0,1)</f>
        <v>0</v>
      </c>
    </row>
    <row r="6638" spans="1:8" x14ac:dyDescent="0.2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5432</v>
      </c>
      <c r="F6638" s="7"/>
      <c r="G6638" s="7"/>
      <c r="H6638" s="7">
        <f>IF('Раздел 2.6.1'!P39&gt;=SUM('Раздел 2.6.1'!R39:S39),0,1)</f>
        <v>0</v>
      </c>
    </row>
    <row r="6639" spans="1:8" x14ac:dyDescent="0.2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5433</v>
      </c>
      <c r="F6639" s="7"/>
      <c r="G6639" s="7"/>
      <c r="H6639" s="7">
        <f>IF('Раздел 2.6.1'!P40&gt;=SUM('Раздел 2.6.1'!R40:S40),0,1)</f>
        <v>0</v>
      </c>
    </row>
    <row r="6640" spans="1:8" x14ac:dyDescent="0.2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3805</v>
      </c>
      <c r="F6640" s="7"/>
      <c r="G6640" s="7"/>
      <c r="H6640" s="7">
        <f>IF('Раздел 2.6.1'!P41&gt;=SUM('Раздел 2.6.1'!R41:S41),0,1)</f>
        <v>0</v>
      </c>
    </row>
    <row r="6641" spans="1:8" x14ac:dyDescent="0.2">
      <c r="A6641" s="6">
        <f t="shared" si="98"/>
        <v>609562</v>
      </c>
      <c r="B6641" s="6">
        <v>33</v>
      </c>
      <c r="C6641" s="109">
        <v>31</v>
      </c>
      <c r="D6641" s="109">
        <v>682</v>
      </c>
      <c r="E6641" s="109" t="s">
        <v>3806</v>
      </c>
      <c r="F6641" s="109"/>
      <c r="G6641" s="109"/>
      <c r="H6641" s="109">
        <f>IF('Раздел 2.6.1'!P42&gt;=SUM('Раздел 2.6.1'!R42:S42),0,1)</f>
        <v>0</v>
      </c>
    </row>
    <row r="6642" spans="1:8" x14ac:dyDescent="0.2">
      <c r="A6642" s="6">
        <f t="shared" si="98"/>
        <v>609562</v>
      </c>
      <c r="B6642" s="6">
        <v>33</v>
      </c>
      <c r="C6642" s="115">
        <v>32</v>
      </c>
      <c r="D6642" s="6">
        <v>683</v>
      </c>
      <c r="E6642" s="6" t="s">
        <v>3807</v>
      </c>
      <c r="F6642" s="115"/>
      <c r="G6642" s="115"/>
      <c r="H6642" s="115">
        <f>IF('Раздел 2.6.1'!Y21&gt;=SUM('Раздел 2.6.1'!AA21:AD21),0,1)</f>
        <v>0</v>
      </c>
    </row>
    <row r="6643" spans="1:8" x14ac:dyDescent="0.2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3808</v>
      </c>
      <c r="F6643" s="7"/>
      <c r="G6643" s="7"/>
      <c r="H6643" s="7">
        <f>IF('Раздел 2.6.1'!Y22&gt;=SUM('Раздел 2.6.1'!AA22:AD22),0,1)</f>
        <v>0</v>
      </c>
    </row>
    <row r="6644" spans="1:8" x14ac:dyDescent="0.2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3809</v>
      </c>
      <c r="F6644" s="7"/>
      <c r="G6644" s="7"/>
      <c r="H6644" s="7">
        <f>IF('Раздел 2.6.1'!Y23&gt;=SUM('Раздел 2.6.1'!AA23:AD23),0,1)</f>
        <v>0</v>
      </c>
    </row>
    <row r="6645" spans="1:8" x14ac:dyDescent="0.2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3810</v>
      </c>
      <c r="F6645" s="7"/>
      <c r="G6645" s="7"/>
      <c r="H6645" s="7">
        <f>IF('Раздел 2.6.1'!Y24&gt;=SUM('Раздел 2.6.1'!AA24:AD24),0,1)</f>
        <v>0</v>
      </c>
    </row>
    <row r="6646" spans="1:8" x14ac:dyDescent="0.2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3811</v>
      </c>
      <c r="F6646" s="7"/>
      <c r="G6646" s="7"/>
      <c r="H6646" s="7">
        <f>IF('Раздел 2.6.1'!Y25&gt;=SUM('Раздел 2.6.1'!AA25:AD25),0,1)</f>
        <v>0</v>
      </c>
    </row>
    <row r="6647" spans="1:8" x14ac:dyDescent="0.2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4636</v>
      </c>
      <c r="F6647" s="7"/>
      <c r="G6647" s="7"/>
      <c r="H6647" s="7">
        <f>IF('Раздел 2.6.1'!Y26&gt;=SUM('Раздел 2.6.1'!AA26:AD26),0,1)</f>
        <v>0</v>
      </c>
    </row>
    <row r="6648" spans="1:8" x14ac:dyDescent="0.2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4637</v>
      </c>
      <c r="F6648" s="7"/>
      <c r="G6648" s="7"/>
      <c r="H6648" s="7">
        <f>IF('Раздел 2.6.1'!Y27&gt;=SUM('Раздел 2.6.1'!AA27:AD27),0,1)</f>
        <v>0</v>
      </c>
    </row>
    <row r="6649" spans="1:8" x14ac:dyDescent="0.2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4638</v>
      </c>
      <c r="F6649" s="7"/>
      <c r="G6649" s="7"/>
      <c r="H6649" s="7">
        <f>IF('Раздел 2.6.1'!Y28&gt;=SUM('Раздел 2.6.1'!AA28:AD28),0,1)</f>
        <v>0</v>
      </c>
    </row>
    <row r="6650" spans="1:8" x14ac:dyDescent="0.2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4639</v>
      </c>
      <c r="F6650" s="7"/>
      <c r="G6650" s="7"/>
      <c r="H6650" s="7">
        <f>IF('Раздел 2.6.1'!Y29&gt;=SUM('Раздел 2.6.1'!AA29:AD29),0,1)</f>
        <v>0</v>
      </c>
    </row>
    <row r="6651" spans="1:8" x14ac:dyDescent="0.2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4640</v>
      </c>
      <c r="F6651" s="7"/>
      <c r="G6651" s="7"/>
      <c r="H6651" s="7">
        <f>IF('Раздел 2.6.1'!Y30&gt;=SUM('Раздел 2.6.1'!AA30:AD30),0,1)</f>
        <v>0</v>
      </c>
    </row>
    <row r="6652" spans="1:8" x14ac:dyDescent="0.2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4641</v>
      </c>
      <c r="F6652" s="7"/>
      <c r="G6652" s="7"/>
      <c r="H6652" s="7">
        <f>IF('Раздел 2.6.1'!Y31&gt;=SUM('Раздел 2.6.1'!AA31:AD31),0,1)</f>
        <v>0</v>
      </c>
    </row>
    <row r="6653" spans="1:8" x14ac:dyDescent="0.2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4642</v>
      </c>
      <c r="F6653" s="7"/>
      <c r="G6653" s="7"/>
      <c r="H6653" s="7">
        <f>IF('Раздел 2.6.1'!Y32&gt;=SUM('Раздел 2.6.1'!AA32:AD32),0,1)</f>
        <v>0</v>
      </c>
    </row>
    <row r="6654" spans="1:8" x14ac:dyDescent="0.2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4643</v>
      </c>
      <c r="F6654" s="7"/>
      <c r="G6654" s="7"/>
      <c r="H6654" s="7">
        <f>IF('Раздел 2.6.1'!Y33&gt;=SUM('Раздел 2.6.1'!AA33:AD33),0,1)</f>
        <v>0</v>
      </c>
    </row>
    <row r="6655" spans="1:8" x14ac:dyDescent="0.2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4644</v>
      </c>
      <c r="F6655" s="7"/>
      <c r="G6655" s="7"/>
      <c r="H6655" s="7">
        <f>IF('Раздел 2.6.1'!Y34&gt;=SUM('Раздел 2.6.1'!AA34:AD34),0,1)</f>
        <v>0</v>
      </c>
    </row>
    <row r="6656" spans="1:8" x14ac:dyDescent="0.2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4645</v>
      </c>
      <c r="F6656" s="7"/>
      <c r="G6656" s="7"/>
      <c r="H6656" s="7">
        <f>IF('Раздел 2.6.1'!Y35&gt;=SUM('Раздел 2.6.1'!AA35:AD35),0,1)</f>
        <v>0</v>
      </c>
    </row>
    <row r="6657" spans="1:8" x14ac:dyDescent="0.2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4646</v>
      </c>
      <c r="F6657" s="7"/>
      <c r="G6657" s="7"/>
      <c r="H6657" s="7">
        <f>IF('Раздел 2.6.1'!Y36&gt;=SUM('Раздел 2.6.1'!AA36:AD36),0,1)</f>
        <v>0</v>
      </c>
    </row>
    <row r="6658" spans="1:8" x14ac:dyDescent="0.2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4647</v>
      </c>
      <c r="F6658" s="7"/>
      <c r="G6658" s="7"/>
      <c r="H6658" s="7">
        <f>IF('Раздел 2.6.1'!Y37&gt;=SUM('Раздел 2.6.1'!AA37:AD37),0,1)</f>
        <v>0</v>
      </c>
    </row>
    <row r="6659" spans="1:8" x14ac:dyDescent="0.2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4648</v>
      </c>
      <c r="F6659" s="7"/>
      <c r="G6659" s="7"/>
      <c r="H6659" s="7">
        <f>IF('Раздел 2.6.1'!Y38&gt;=SUM('Раздел 2.6.1'!AA38:AD38),0,1)</f>
        <v>0</v>
      </c>
    </row>
    <row r="6660" spans="1:8" x14ac:dyDescent="0.2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4649</v>
      </c>
      <c r="F6660" s="7"/>
      <c r="G6660" s="7"/>
      <c r="H6660" s="7">
        <f>IF('Раздел 2.6.1'!Y39&gt;=SUM('Раздел 2.6.1'!AA39:AD39),0,1)</f>
        <v>0</v>
      </c>
    </row>
    <row r="6661" spans="1:8" x14ac:dyDescent="0.2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4650</v>
      </c>
      <c r="F6661" s="7"/>
      <c r="G6661" s="7"/>
      <c r="H6661" s="7">
        <f>IF('Раздел 2.6.1'!Y40&gt;=SUM('Раздел 2.6.1'!AA40:AD40),0,1)</f>
        <v>0</v>
      </c>
    </row>
    <row r="6662" spans="1:8" x14ac:dyDescent="0.2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4651</v>
      </c>
      <c r="F6662" s="7"/>
      <c r="G6662" s="7"/>
      <c r="H6662" s="7">
        <f>IF('Раздел 2.6.1'!Y41&gt;=SUM('Раздел 2.6.1'!AA41:AD41),0,1)</f>
        <v>0</v>
      </c>
    </row>
    <row r="6663" spans="1:8" x14ac:dyDescent="0.2">
      <c r="A6663" s="6">
        <f t="shared" si="98"/>
        <v>609562</v>
      </c>
      <c r="B6663" s="6">
        <v>33</v>
      </c>
      <c r="C6663" s="109">
        <v>32</v>
      </c>
      <c r="D6663" s="109">
        <v>704</v>
      </c>
      <c r="E6663" s="109" t="s">
        <v>4652</v>
      </c>
      <c r="F6663" s="109"/>
      <c r="G6663" s="109"/>
      <c r="H6663" s="109">
        <f>IF('Раздел 2.6.1'!Y42&gt;=SUM('Раздел 2.6.1'!AA42:AD42),0,1)</f>
        <v>0</v>
      </c>
    </row>
    <row r="6664" spans="1:8" x14ac:dyDescent="0.2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4653</v>
      </c>
      <c r="F6664" s="7"/>
      <c r="G6664" s="7"/>
      <c r="H6664" s="7">
        <f>IF('Раздел 2.6.1'!Z21&gt;=SUM('Раздел 2.6.1'!AA21:AB21),0,1)</f>
        <v>0</v>
      </c>
    </row>
    <row r="6665" spans="1:8" x14ac:dyDescent="0.2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3839</v>
      </c>
      <c r="F6665" s="7"/>
      <c r="G6665" s="7"/>
      <c r="H6665" s="7">
        <f>IF('Раздел 2.6.1'!Z22&gt;=SUM('Раздел 2.6.1'!AA22:AB22),0,1)</f>
        <v>0</v>
      </c>
    </row>
    <row r="6666" spans="1:8" x14ac:dyDescent="0.2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3840</v>
      </c>
      <c r="F6666" s="7"/>
      <c r="G6666" s="7"/>
      <c r="H6666" s="7">
        <f>IF('Раздел 2.6.1'!Z23&gt;=SUM('Раздел 2.6.1'!AA23:AB23),0,1)</f>
        <v>0</v>
      </c>
    </row>
    <row r="6667" spans="1:8" x14ac:dyDescent="0.2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6249</v>
      </c>
      <c r="F6667" s="7"/>
      <c r="G6667" s="7"/>
      <c r="H6667" s="7">
        <f>IF('Раздел 2.6.1'!Z24&gt;=SUM('Раздел 2.6.1'!AA24:AB24),0,1)</f>
        <v>0</v>
      </c>
    </row>
    <row r="6668" spans="1:8" x14ac:dyDescent="0.2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6250</v>
      </c>
      <c r="F6668" s="7"/>
      <c r="G6668" s="7"/>
      <c r="H6668" s="7">
        <f>IF('Раздел 2.6.1'!Z25&gt;=SUM('Раздел 2.6.1'!AA25:AB25),0,1)</f>
        <v>0</v>
      </c>
    </row>
    <row r="6669" spans="1:8" x14ac:dyDescent="0.2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5468</v>
      </c>
      <c r="F6669" s="7"/>
      <c r="G6669" s="7"/>
      <c r="H6669" s="7">
        <f>IF('Раздел 2.6.1'!Z26&gt;=SUM('Раздел 2.6.1'!AA26:AB26),0,1)</f>
        <v>0</v>
      </c>
    </row>
    <row r="6670" spans="1:8" x14ac:dyDescent="0.2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5469</v>
      </c>
      <c r="F6670" s="7"/>
      <c r="G6670" s="7"/>
      <c r="H6670" s="7">
        <f>IF('Раздел 2.6.1'!Z27&gt;=SUM('Раздел 2.6.1'!AA27:AB27),0,1)</f>
        <v>0</v>
      </c>
    </row>
    <row r="6671" spans="1:8" x14ac:dyDescent="0.2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5470</v>
      </c>
      <c r="F6671" s="7"/>
      <c r="G6671" s="7"/>
      <c r="H6671" s="7">
        <f>IF('Раздел 2.6.1'!Z28&gt;=SUM('Раздел 2.6.1'!AA28:AB28),0,1)</f>
        <v>0</v>
      </c>
    </row>
    <row r="6672" spans="1:8" x14ac:dyDescent="0.2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5471</v>
      </c>
      <c r="F6672" s="7"/>
      <c r="G6672" s="7"/>
      <c r="H6672" s="7">
        <f>IF('Раздел 2.6.1'!Z29&gt;=SUM('Раздел 2.6.1'!AA29:AB29),0,1)</f>
        <v>0</v>
      </c>
    </row>
    <row r="6673" spans="1:8" x14ac:dyDescent="0.2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5472</v>
      </c>
      <c r="F6673" s="7"/>
      <c r="G6673" s="7"/>
      <c r="H6673" s="7">
        <f>IF('Раздел 2.6.1'!Z30&gt;=SUM('Раздел 2.6.1'!AA30:AB30),0,1)</f>
        <v>0</v>
      </c>
    </row>
    <row r="6674" spans="1:8" x14ac:dyDescent="0.2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5473</v>
      </c>
      <c r="F6674" s="7"/>
      <c r="G6674" s="7"/>
      <c r="H6674" s="7">
        <f>IF('Раздел 2.6.1'!Z31&gt;=SUM('Раздел 2.6.1'!AA31:AB31),0,1)</f>
        <v>0</v>
      </c>
    </row>
    <row r="6675" spans="1:8" x14ac:dyDescent="0.2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5474</v>
      </c>
      <c r="F6675" s="7"/>
      <c r="G6675" s="7"/>
      <c r="H6675" s="7">
        <f>IF('Раздел 2.6.1'!Z32&gt;=SUM('Раздел 2.6.1'!AA32:AB32),0,1)</f>
        <v>0</v>
      </c>
    </row>
    <row r="6676" spans="1:8" x14ac:dyDescent="0.2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5475</v>
      </c>
      <c r="F6676" s="7"/>
      <c r="G6676" s="7"/>
      <c r="H6676" s="7">
        <f>IF('Раздел 2.6.1'!Z33&gt;=SUM('Раздел 2.6.1'!AA33:AB33),0,1)</f>
        <v>0</v>
      </c>
    </row>
    <row r="6677" spans="1:8" x14ac:dyDescent="0.2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5476</v>
      </c>
      <c r="F6677" s="7"/>
      <c r="G6677" s="7"/>
      <c r="H6677" s="7">
        <f>IF('Раздел 2.6.1'!Z34&gt;=SUM('Раздел 2.6.1'!AA34:AB34),0,1)</f>
        <v>0</v>
      </c>
    </row>
    <row r="6678" spans="1:8" x14ac:dyDescent="0.2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5477</v>
      </c>
      <c r="F6678" s="7"/>
      <c r="G6678" s="7"/>
      <c r="H6678" s="7">
        <f>IF('Раздел 2.6.1'!Z35&gt;=SUM('Раздел 2.6.1'!AA35:AB35),0,1)</f>
        <v>0</v>
      </c>
    </row>
    <row r="6679" spans="1:8" x14ac:dyDescent="0.2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5478</v>
      </c>
      <c r="F6679" s="7"/>
      <c r="G6679" s="7"/>
      <c r="H6679" s="7">
        <f>IF('Раздел 2.6.1'!Z36&gt;=SUM('Раздел 2.6.1'!AA36:AB36),0,1)</f>
        <v>0</v>
      </c>
    </row>
    <row r="6680" spans="1:8" x14ac:dyDescent="0.2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5479</v>
      </c>
      <c r="F6680" s="7"/>
      <c r="G6680" s="7"/>
      <c r="H6680" s="7">
        <f>IF('Раздел 2.6.1'!Z37&gt;=SUM('Раздел 2.6.1'!AA37:AB37),0,1)</f>
        <v>0</v>
      </c>
    </row>
    <row r="6681" spans="1:8" x14ac:dyDescent="0.2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5480</v>
      </c>
      <c r="F6681" s="7"/>
      <c r="G6681" s="7"/>
      <c r="H6681" s="7">
        <f>IF('Раздел 2.6.1'!Z38&gt;=SUM('Раздел 2.6.1'!AA38:AB38),0,1)</f>
        <v>0</v>
      </c>
    </row>
    <row r="6682" spans="1:8" x14ac:dyDescent="0.2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5486</v>
      </c>
      <c r="F6682" s="7"/>
      <c r="G6682" s="7"/>
      <c r="H6682" s="7">
        <f>IF('Раздел 2.6.1'!Z39&gt;=SUM('Раздел 2.6.1'!AA39:AB39),0,1)</f>
        <v>0</v>
      </c>
    </row>
    <row r="6683" spans="1:8" x14ac:dyDescent="0.2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5487</v>
      </c>
      <c r="F6683" s="7"/>
      <c r="G6683" s="7"/>
      <c r="H6683" s="7">
        <f>IF('Раздел 2.6.1'!Z40&gt;=SUM('Раздел 2.6.1'!AA40:AB40),0,1)</f>
        <v>0</v>
      </c>
    </row>
    <row r="6684" spans="1:8" x14ac:dyDescent="0.2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5488</v>
      </c>
      <c r="F6684" s="7"/>
      <c r="G6684" s="7"/>
      <c r="H6684" s="7">
        <f>IF('Раздел 2.6.1'!Z41&gt;=SUM('Раздел 2.6.1'!AA41:AB41),0,1)</f>
        <v>0</v>
      </c>
    </row>
    <row r="6685" spans="1:8" x14ac:dyDescent="0.2">
      <c r="A6685" s="6">
        <f t="shared" si="99"/>
        <v>609562</v>
      </c>
      <c r="B6685" s="6">
        <v>33</v>
      </c>
      <c r="C6685" s="109">
        <v>33</v>
      </c>
      <c r="D6685" s="109">
        <v>726</v>
      </c>
      <c r="E6685" s="109" t="s">
        <v>5489</v>
      </c>
      <c r="F6685" s="109"/>
      <c r="G6685" s="109"/>
      <c r="H6685" s="109">
        <f>IF('Раздел 2.6.1'!Z42&gt;=SUM('Раздел 2.6.1'!AA42:AB42),0,1)</f>
        <v>0</v>
      </c>
    </row>
    <row r="6686" spans="1:8" x14ac:dyDescent="0.2">
      <c r="A6686" s="6">
        <f t="shared" si="99"/>
        <v>609562</v>
      </c>
      <c r="B6686" s="6">
        <v>33</v>
      </c>
      <c r="C6686" s="115">
        <v>34</v>
      </c>
      <c r="D6686" s="6">
        <v>727</v>
      </c>
      <c r="E6686" s="6" t="s">
        <v>6278</v>
      </c>
      <c r="F6686" s="7"/>
      <c r="G6686" s="7"/>
      <c r="H6686" s="7">
        <f>IF('Раздел 2.6.1'!AF21&gt;=SUM('Раздел 2.6.1'!AH21:AK21),0,1)</f>
        <v>0</v>
      </c>
    </row>
    <row r="6687" spans="1:8" x14ac:dyDescent="0.2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6279</v>
      </c>
      <c r="F6687" s="7"/>
      <c r="G6687" s="7"/>
      <c r="H6687" s="7">
        <f>IF('Раздел 2.6.1'!AF22&gt;=SUM('Раздел 2.6.1'!AH22:AK22),0,1)</f>
        <v>0</v>
      </c>
    </row>
    <row r="6688" spans="1:8" x14ac:dyDescent="0.2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6280</v>
      </c>
      <c r="F6688" s="7"/>
      <c r="G6688" s="7"/>
      <c r="H6688" s="7">
        <f>IF('Раздел 2.6.1'!AF23&gt;=SUM('Раздел 2.6.1'!AH23:AK23),0,1)</f>
        <v>0</v>
      </c>
    </row>
    <row r="6689" spans="1:8" x14ac:dyDescent="0.2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6281</v>
      </c>
      <c r="F6689" s="7"/>
      <c r="G6689" s="7"/>
      <c r="H6689" s="7">
        <f>IF('Раздел 2.6.1'!AF24&gt;=SUM('Раздел 2.6.1'!AH24:AK24),0,1)</f>
        <v>0</v>
      </c>
    </row>
    <row r="6690" spans="1:8" x14ac:dyDescent="0.2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6282</v>
      </c>
      <c r="F6690" s="7"/>
      <c r="G6690" s="7"/>
      <c r="H6690" s="7">
        <f>IF('Раздел 2.6.1'!AF25&gt;=SUM('Раздел 2.6.1'!AH25:AK25),0,1)</f>
        <v>0</v>
      </c>
    </row>
    <row r="6691" spans="1:8" x14ac:dyDescent="0.2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5495</v>
      </c>
      <c r="F6691" s="7"/>
      <c r="G6691" s="7"/>
      <c r="H6691" s="7">
        <f>IF('Раздел 2.6.1'!AF26&gt;=SUM('Раздел 2.6.1'!AH26:AK26),0,1)</f>
        <v>0</v>
      </c>
    </row>
    <row r="6692" spans="1:8" x14ac:dyDescent="0.2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5496</v>
      </c>
      <c r="F6692" s="7"/>
      <c r="G6692" s="7"/>
      <c r="H6692" s="7">
        <f>IF('Раздел 2.6.1'!AF27&gt;=SUM('Раздел 2.6.1'!AH27:AK27),0,1)</f>
        <v>0</v>
      </c>
    </row>
    <row r="6693" spans="1:8" x14ac:dyDescent="0.2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5497</v>
      </c>
      <c r="F6693" s="7"/>
      <c r="G6693" s="7"/>
      <c r="H6693" s="7">
        <f>IF('Раздел 2.6.1'!AF28&gt;=SUM('Раздел 2.6.1'!AH28:AK28),0,1)</f>
        <v>0</v>
      </c>
    </row>
    <row r="6694" spans="1:8" x14ac:dyDescent="0.2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5498</v>
      </c>
      <c r="F6694" s="7"/>
      <c r="G6694" s="7"/>
      <c r="H6694" s="7">
        <f>IF('Раздел 2.6.1'!AF29&gt;=SUM('Раздел 2.6.1'!AH29:AK29),0,1)</f>
        <v>0</v>
      </c>
    </row>
    <row r="6695" spans="1:8" x14ac:dyDescent="0.2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5499</v>
      </c>
      <c r="F6695" s="7"/>
      <c r="G6695" s="7"/>
      <c r="H6695" s="7">
        <f>IF('Раздел 2.6.1'!AF30&gt;=SUM('Раздел 2.6.1'!AH30:AK30),0,1)</f>
        <v>0</v>
      </c>
    </row>
    <row r="6696" spans="1:8" x14ac:dyDescent="0.2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5500</v>
      </c>
      <c r="F6696" s="7"/>
      <c r="G6696" s="7"/>
      <c r="H6696" s="7">
        <f>IF('Раздел 2.6.1'!AF31&gt;=SUM('Раздел 2.6.1'!AH31:AK31),0,1)</f>
        <v>0</v>
      </c>
    </row>
    <row r="6697" spans="1:8" x14ac:dyDescent="0.2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5501</v>
      </c>
      <c r="F6697" s="7"/>
      <c r="G6697" s="7"/>
      <c r="H6697" s="7">
        <f>IF('Раздел 2.6.1'!AF32&gt;=SUM('Раздел 2.6.1'!AH32:AK32),0,1)</f>
        <v>0</v>
      </c>
    </row>
    <row r="6698" spans="1:8" x14ac:dyDescent="0.2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5502</v>
      </c>
      <c r="F6698" s="7"/>
      <c r="G6698" s="7"/>
      <c r="H6698" s="7">
        <f>IF('Раздел 2.6.1'!AF33&gt;=SUM('Раздел 2.6.1'!AH33:AK33),0,1)</f>
        <v>0</v>
      </c>
    </row>
    <row r="6699" spans="1:8" x14ac:dyDescent="0.2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5503</v>
      </c>
      <c r="F6699" s="7"/>
      <c r="G6699" s="7"/>
      <c r="H6699" s="7">
        <f>IF('Раздел 2.6.1'!AF34&gt;=SUM('Раздел 2.6.1'!AH34:AK34),0,1)</f>
        <v>0</v>
      </c>
    </row>
    <row r="6700" spans="1:8" x14ac:dyDescent="0.2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5504</v>
      </c>
      <c r="F6700" s="7"/>
      <c r="G6700" s="7"/>
      <c r="H6700" s="7">
        <f>IF('Раздел 2.6.1'!AF35&gt;=SUM('Раздел 2.6.1'!AH35:AK35),0,1)</f>
        <v>0</v>
      </c>
    </row>
    <row r="6701" spans="1:8" x14ac:dyDescent="0.2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5505</v>
      </c>
      <c r="F6701" s="7"/>
      <c r="G6701" s="7"/>
      <c r="H6701" s="7">
        <f>IF('Раздел 2.6.1'!AF36&gt;=SUM('Раздел 2.6.1'!AH36:AK36),0,1)</f>
        <v>0</v>
      </c>
    </row>
    <row r="6702" spans="1:8" x14ac:dyDescent="0.2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5506</v>
      </c>
      <c r="F6702" s="7"/>
      <c r="G6702" s="7"/>
      <c r="H6702" s="7">
        <f>IF('Раздел 2.6.1'!AF37&gt;=SUM('Раздел 2.6.1'!AH37:AK37),0,1)</f>
        <v>0</v>
      </c>
    </row>
    <row r="6703" spans="1:8" x14ac:dyDescent="0.2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5700</v>
      </c>
      <c r="F6703" s="7"/>
      <c r="G6703" s="7"/>
      <c r="H6703" s="7">
        <f>IF('Раздел 2.6.1'!AF38&gt;=SUM('Раздел 2.6.1'!AH38:AK38),0,1)</f>
        <v>0</v>
      </c>
    </row>
    <row r="6704" spans="1:8" x14ac:dyDescent="0.2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5701</v>
      </c>
      <c r="F6704" s="7"/>
      <c r="G6704" s="7"/>
      <c r="H6704" s="7">
        <f>IF('Раздел 2.6.1'!AF39&gt;=SUM('Раздел 2.6.1'!AH39:AK39),0,1)</f>
        <v>0</v>
      </c>
    </row>
    <row r="6705" spans="1:8" x14ac:dyDescent="0.2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5702</v>
      </c>
      <c r="F6705" s="7"/>
      <c r="G6705" s="7"/>
      <c r="H6705" s="7">
        <f>IF('Раздел 2.6.1'!AF40&gt;=SUM('Раздел 2.6.1'!AH40:AK40),0,1)</f>
        <v>0</v>
      </c>
    </row>
    <row r="6706" spans="1:8" x14ac:dyDescent="0.2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5703</v>
      </c>
      <c r="F6706" s="7"/>
      <c r="G6706" s="7"/>
      <c r="H6706" s="7">
        <f>IF('Раздел 2.6.1'!AF41&gt;=SUM('Раздел 2.6.1'!AH41:AK41),0,1)</f>
        <v>0</v>
      </c>
    </row>
    <row r="6707" spans="1:8" x14ac:dyDescent="0.2">
      <c r="A6707" s="6">
        <f t="shared" si="99"/>
        <v>609562</v>
      </c>
      <c r="B6707" s="6">
        <v>33</v>
      </c>
      <c r="C6707" s="109">
        <v>34</v>
      </c>
      <c r="D6707" s="109">
        <v>748</v>
      </c>
      <c r="E6707" s="109" t="s">
        <v>5704</v>
      </c>
      <c r="F6707" s="109"/>
      <c r="G6707" s="109"/>
      <c r="H6707" s="109">
        <f>IF('Раздел 2.6.1'!AF42&gt;=SUM('Раздел 2.6.1'!AH42:AK42),0,1)</f>
        <v>0</v>
      </c>
    </row>
    <row r="6708" spans="1:8" x14ac:dyDescent="0.2">
      <c r="A6708" s="6">
        <f t="shared" si="99"/>
        <v>609562</v>
      </c>
      <c r="B6708" s="6">
        <v>33</v>
      </c>
      <c r="C6708" s="115">
        <v>35</v>
      </c>
      <c r="D6708" s="6">
        <v>749</v>
      </c>
      <c r="E6708" s="6" t="s">
        <v>2488</v>
      </c>
      <c r="F6708" s="7"/>
      <c r="G6708" s="7"/>
      <c r="H6708" s="7">
        <f>IF('Раздел 2.6.1'!AG21&gt;=SUM('Раздел 2.6.1'!AH21:AI21),0,1)</f>
        <v>0</v>
      </c>
    </row>
    <row r="6709" spans="1:8" x14ac:dyDescent="0.2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2489</v>
      </c>
      <c r="F6709" s="7"/>
      <c r="G6709" s="7"/>
      <c r="H6709" s="7">
        <f>IF('Раздел 2.6.1'!AG22&gt;=SUM('Раздел 2.6.1'!AH22:AI22),0,1)</f>
        <v>0</v>
      </c>
    </row>
    <row r="6710" spans="1:8" x14ac:dyDescent="0.2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2490</v>
      </c>
      <c r="F6710" s="7"/>
      <c r="G6710" s="7"/>
      <c r="H6710" s="7">
        <f>IF('Раздел 2.6.1'!AG23&gt;=SUM('Раздел 2.6.1'!AH23:AI23),0,1)</f>
        <v>0</v>
      </c>
    </row>
    <row r="6711" spans="1:8" x14ac:dyDescent="0.2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2491</v>
      </c>
      <c r="F6711" s="7"/>
      <c r="G6711" s="7"/>
      <c r="H6711" s="7">
        <f>IF('Раздел 2.6.1'!AG24&gt;=SUM('Раздел 2.6.1'!AH24:AI24),0,1)</f>
        <v>0</v>
      </c>
    </row>
    <row r="6712" spans="1:8" x14ac:dyDescent="0.2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2492</v>
      </c>
      <c r="F6712" s="7"/>
      <c r="G6712" s="7"/>
      <c r="H6712" s="7">
        <f>IF('Раздел 2.6.1'!AG25&gt;=SUM('Раздел 2.6.1'!AH25:AI25),0,1)</f>
        <v>0</v>
      </c>
    </row>
    <row r="6713" spans="1:8" x14ac:dyDescent="0.2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3305</v>
      </c>
      <c r="F6713" s="7"/>
      <c r="G6713" s="7"/>
      <c r="H6713" s="7">
        <f>IF('Раздел 2.6.1'!AG26&gt;=SUM('Раздел 2.6.1'!AH26:AI26),0,1)</f>
        <v>0</v>
      </c>
    </row>
    <row r="6714" spans="1:8" x14ac:dyDescent="0.2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1743</v>
      </c>
      <c r="F6714" s="7"/>
      <c r="G6714" s="7"/>
      <c r="H6714" s="7">
        <f>IF('Раздел 2.6.1'!AG27&gt;=SUM('Раздел 2.6.1'!AH27:AI27),0,1)</f>
        <v>0</v>
      </c>
    </row>
    <row r="6715" spans="1:8" x14ac:dyDescent="0.2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2493</v>
      </c>
      <c r="F6715" s="7"/>
      <c r="G6715" s="7"/>
      <c r="H6715" s="7">
        <f>IF('Раздел 2.6.1'!AG28&gt;=SUM('Раздел 2.6.1'!AH28:AI28),0,1)</f>
        <v>0</v>
      </c>
    </row>
    <row r="6716" spans="1:8" x14ac:dyDescent="0.2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2494</v>
      </c>
      <c r="F6716" s="7"/>
      <c r="G6716" s="7"/>
      <c r="H6716" s="7">
        <f>IF('Раздел 2.6.1'!AG29&gt;=SUM('Раздел 2.6.1'!AH29:AI29),0,1)</f>
        <v>0</v>
      </c>
    </row>
    <row r="6717" spans="1:8" x14ac:dyDescent="0.2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2495</v>
      </c>
      <c r="F6717" s="7"/>
      <c r="G6717" s="7"/>
      <c r="H6717" s="7">
        <f>IF('Раздел 2.6.1'!AG30&gt;=SUM('Раздел 2.6.1'!AH30:AI30),0,1)</f>
        <v>0</v>
      </c>
    </row>
    <row r="6718" spans="1:8" x14ac:dyDescent="0.2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3308</v>
      </c>
      <c r="F6718" s="7"/>
      <c r="G6718" s="7"/>
      <c r="H6718" s="7">
        <f>IF('Раздел 2.6.1'!AG31&gt;=SUM('Раздел 2.6.1'!AH31:AI31),0,1)</f>
        <v>0</v>
      </c>
    </row>
    <row r="6719" spans="1:8" x14ac:dyDescent="0.2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3309</v>
      </c>
      <c r="F6719" s="7"/>
      <c r="G6719" s="7"/>
      <c r="H6719" s="7">
        <f>IF('Раздел 2.6.1'!AG32&gt;=SUM('Раздел 2.6.1'!AH32:AI32),0,1)</f>
        <v>0</v>
      </c>
    </row>
    <row r="6720" spans="1:8" x14ac:dyDescent="0.2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3310</v>
      </c>
      <c r="F6720" s="7"/>
      <c r="G6720" s="7"/>
      <c r="H6720" s="7">
        <f>IF('Раздел 2.6.1'!AG33&gt;=SUM('Раздел 2.6.1'!AH33:AI33),0,1)</f>
        <v>0</v>
      </c>
    </row>
    <row r="6721" spans="1:8" x14ac:dyDescent="0.2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3311</v>
      </c>
      <c r="F6721" s="7"/>
      <c r="G6721" s="7"/>
      <c r="H6721" s="7">
        <f>IF('Раздел 2.6.1'!AG34&gt;=SUM('Раздел 2.6.1'!AH34:AI34),0,1)</f>
        <v>0</v>
      </c>
    </row>
    <row r="6722" spans="1:8" x14ac:dyDescent="0.2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3312</v>
      </c>
      <c r="F6722" s="7"/>
      <c r="G6722" s="7"/>
      <c r="H6722" s="7">
        <f>IF('Раздел 2.6.1'!AG35&gt;=SUM('Раздел 2.6.1'!AH35:AI35),0,1)</f>
        <v>0</v>
      </c>
    </row>
    <row r="6723" spans="1:8" x14ac:dyDescent="0.2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3313</v>
      </c>
      <c r="F6723" s="7"/>
      <c r="G6723" s="7"/>
      <c r="H6723" s="7">
        <f>IF('Раздел 2.6.1'!AG36&gt;=SUM('Раздел 2.6.1'!AH36:AI36),0,1)</f>
        <v>0</v>
      </c>
    </row>
    <row r="6724" spans="1:8" x14ac:dyDescent="0.2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3314</v>
      </c>
      <c r="F6724" s="7"/>
      <c r="G6724" s="7"/>
      <c r="H6724" s="7">
        <f>IF('Раздел 2.6.1'!AG37&gt;=SUM('Раздел 2.6.1'!AH37:AI37),0,1)</f>
        <v>0</v>
      </c>
    </row>
    <row r="6725" spans="1:8" x14ac:dyDescent="0.2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3315</v>
      </c>
      <c r="F6725" s="7"/>
      <c r="G6725" s="7"/>
      <c r="H6725" s="7">
        <f>IF('Раздел 2.6.1'!AG38&gt;=SUM('Раздел 2.6.1'!AH38:AI38),0,1)</f>
        <v>0</v>
      </c>
    </row>
    <row r="6726" spans="1:8" x14ac:dyDescent="0.2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3316</v>
      </c>
      <c r="F6726" s="7"/>
      <c r="G6726" s="7"/>
      <c r="H6726" s="7">
        <f>IF('Раздел 2.6.1'!AG39&gt;=SUM('Раздел 2.6.1'!AH39:AI39),0,1)</f>
        <v>0</v>
      </c>
    </row>
    <row r="6727" spans="1:8" x14ac:dyDescent="0.2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3317</v>
      </c>
      <c r="F6727" s="7"/>
      <c r="G6727" s="7"/>
      <c r="H6727" s="7">
        <f>IF('Раздел 2.6.1'!AG40&gt;=SUM('Раздел 2.6.1'!AH40:AI40),0,1)</f>
        <v>0</v>
      </c>
    </row>
    <row r="6728" spans="1:8" x14ac:dyDescent="0.2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3318</v>
      </c>
      <c r="F6728" s="7"/>
      <c r="G6728" s="7"/>
      <c r="H6728" s="7">
        <f>IF('Раздел 2.6.1'!AG41&gt;=SUM('Раздел 2.6.1'!AH41:AI41),0,1)</f>
        <v>0</v>
      </c>
    </row>
    <row r="6729" spans="1:8" x14ac:dyDescent="0.2">
      <c r="A6729" s="6">
        <f t="shared" si="99"/>
        <v>609562</v>
      </c>
      <c r="B6729" s="109">
        <v>33</v>
      </c>
      <c r="C6729" s="109">
        <v>35</v>
      </c>
      <c r="D6729" s="109">
        <v>770</v>
      </c>
      <c r="E6729" s="109" t="s">
        <v>3319</v>
      </c>
      <c r="F6729" s="109"/>
      <c r="G6729" s="109"/>
      <c r="H6729" s="109">
        <f>IF('Раздел 2.6.1'!AG42&gt;=SUM('Раздел 2.6.1'!AH42:AI42),0,1)</f>
        <v>0</v>
      </c>
    </row>
    <row r="6730" spans="1:8" x14ac:dyDescent="0.2">
      <c r="A6730" s="107">
        <f t="shared" si="96"/>
        <v>609562</v>
      </c>
      <c r="B6730" s="107">
        <v>34</v>
      </c>
      <c r="C6730" s="107">
        <v>0</v>
      </c>
      <c r="D6730" s="107">
        <v>0</v>
      </c>
      <c r="E6730" s="107" t="str">
        <f>CONCATENATE("Количество ошибок в разделе 2.6.2: ",H6730)</f>
        <v>Количество ошибок в разделе 2.6.2: 0</v>
      </c>
      <c r="F6730" s="107"/>
      <c r="G6730" s="107"/>
      <c r="H6730" s="107">
        <f>SUM(H6731:H7500)</f>
        <v>0</v>
      </c>
    </row>
    <row r="6731" spans="1:8" x14ac:dyDescent="0.2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9" t="s">
        <v>10126</v>
      </c>
      <c r="H6731" s="6">
        <f>IF('Раздел 2.6.2'!P21=SUM('Раздел 2.6.2'!P22,'Раздел 2.6.2'!P24:P25),0,1)</f>
        <v>0</v>
      </c>
    </row>
    <row r="6732" spans="1:8" x14ac:dyDescent="0.2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9" t="s">
        <v>10127</v>
      </c>
      <c r="H6732" s="6">
        <f>IF('Раздел 2.6.2'!Q21=SUM('Раздел 2.6.2'!Q22,'Раздел 2.6.2'!Q24:Q25),0,1)</f>
        <v>0</v>
      </c>
    </row>
    <row r="6733" spans="1:8" x14ac:dyDescent="0.2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9" t="s">
        <v>10128</v>
      </c>
      <c r="H6733" s="6">
        <f>IF('Раздел 2.6.2'!R21=SUM('Раздел 2.6.2'!R22,'Раздел 2.6.2'!R24:R25),0,1)</f>
        <v>0</v>
      </c>
    </row>
    <row r="6734" spans="1:8" x14ac:dyDescent="0.2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9" t="s">
        <v>10129</v>
      </c>
      <c r="H6734" s="6">
        <f>IF('Раздел 2.6.2'!S21=SUM('Раздел 2.6.2'!S22,'Раздел 2.6.2'!S24:S25),0,1)</f>
        <v>0</v>
      </c>
    </row>
    <row r="6735" spans="1:8" x14ac:dyDescent="0.2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9" t="s">
        <v>10130</v>
      </c>
      <c r="H6735" s="6">
        <f>IF('Раздел 2.6.2'!T21=SUM('Раздел 2.6.2'!T22,'Раздел 2.6.2'!T24:T25),0,1)</f>
        <v>0</v>
      </c>
    </row>
    <row r="6736" spans="1:8" x14ac:dyDescent="0.2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9" t="s">
        <v>8596</v>
      </c>
      <c r="H6736" s="6">
        <f>IF('Раздел 2.6.2'!U21=SUM('Раздел 2.6.2'!U22,'Раздел 2.6.2'!U24:U25),0,1)</f>
        <v>0</v>
      </c>
    </row>
    <row r="6737" spans="1:8" x14ac:dyDescent="0.2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9" t="s">
        <v>8597</v>
      </c>
      <c r="H6737" s="6">
        <f>IF('Раздел 2.6.2'!V21=SUM('Раздел 2.6.2'!V22,'Раздел 2.6.2'!V24:V25),0,1)</f>
        <v>0</v>
      </c>
    </row>
    <row r="6738" spans="1:8" x14ac:dyDescent="0.2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9" t="s">
        <v>8598</v>
      </c>
      <c r="H6738" s="6">
        <f>IF('Раздел 2.6.2'!W21=SUM('Раздел 2.6.2'!W22,'Раздел 2.6.2'!W24:W25),0,1)</f>
        <v>0</v>
      </c>
    </row>
    <row r="6739" spans="1:8" x14ac:dyDescent="0.2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9" t="s">
        <v>8599</v>
      </c>
      <c r="H6739" s="6">
        <f>IF('Раздел 2.6.2'!X21=SUM('Раздел 2.6.2'!X22,'Раздел 2.6.2'!X24:X25),0,1)</f>
        <v>0</v>
      </c>
    </row>
    <row r="6740" spans="1:8" x14ac:dyDescent="0.2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9" t="s">
        <v>8600</v>
      </c>
      <c r="H6740" s="6">
        <f>IF('Раздел 2.6.2'!Y21=SUM('Раздел 2.6.2'!Y22,'Раздел 2.6.2'!Y24:Y25),0,1)</f>
        <v>0</v>
      </c>
    </row>
    <row r="6741" spans="1:8" x14ac:dyDescent="0.2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9" t="s">
        <v>8601</v>
      </c>
      <c r="H6741" s="6">
        <f>IF('Раздел 2.6.2'!Z21=SUM('Раздел 2.6.2'!Z22,'Раздел 2.6.2'!Z24:Z25),0,1)</f>
        <v>0</v>
      </c>
    </row>
    <row r="6742" spans="1:8" x14ac:dyDescent="0.2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9" t="s">
        <v>8602</v>
      </c>
      <c r="H6742" s="6">
        <f>IF('Раздел 2.6.2'!AA21=SUM('Раздел 2.6.2'!AA22,'Раздел 2.6.2'!AA24:AA25),0,1)</f>
        <v>0</v>
      </c>
    </row>
    <row r="6743" spans="1:8" x14ac:dyDescent="0.2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9" t="s">
        <v>9484</v>
      </c>
      <c r="H6743" s="6">
        <f>IF('Раздел 2.6.2'!AB21=SUM('Раздел 2.6.2'!AB22,'Раздел 2.6.2'!AB24:AB25),0,1)</f>
        <v>0</v>
      </c>
    </row>
    <row r="6744" spans="1:8" x14ac:dyDescent="0.2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9" t="s">
        <v>9485</v>
      </c>
      <c r="H6744" s="6">
        <f>IF('Раздел 2.6.2'!AC21=SUM('Раздел 2.6.2'!AC22,'Раздел 2.6.2'!AC24:AC25),0,1)</f>
        <v>0</v>
      </c>
    </row>
    <row r="6745" spans="1:8" x14ac:dyDescent="0.2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9" t="s">
        <v>9486</v>
      </c>
      <c r="H6745" s="6">
        <f>IF('Раздел 2.6.2'!AD21=SUM('Раздел 2.6.2'!AD22,'Раздел 2.6.2'!AD24:AD25),0,1)</f>
        <v>0</v>
      </c>
    </row>
    <row r="6746" spans="1:8" x14ac:dyDescent="0.2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9" t="s">
        <v>9487</v>
      </c>
      <c r="H6746" s="6">
        <f>IF('Раздел 2.6.2'!AE21=SUM('Раздел 2.6.2'!AE22,'Раздел 2.6.2'!AE24:AE25),0,1)</f>
        <v>0</v>
      </c>
    </row>
    <row r="6747" spans="1:8" x14ac:dyDescent="0.2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9" t="s">
        <v>9488</v>
      </c>
      <c r="H6747" s="6">
        <f>IF('Раздел 2.6.2'!AF21=SUM('Раздел 2.6.2'!AF22,'Раздел 2.6.2'!AF24:AF25),0,1)</f>
        <v>0</v>
      </c>
    </row>
    <row r="6748" spans="1:8" x14ac:dyDescent="0.2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9" t="s">
        <v>9489</v>
      </c>
      <c r="H6748" s="6">
        <f>IF('Раздел 2.6.2'!AG21=SUM('Раздел 2.6.2'!AG22,'Раздел 2.6.2'!AG24:AG25),0,1)</f>
        <v>0</v>
      </c>
    </row>
    <row r="6749" spans="1:8" x14ac:dyDescent="0.2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9" t="s">
        <v>9490</v>
      </c>
      <c r="H6749" s="6">
        <f>IF('Раздел 2.6.2'!AH21=SUM('Раздел 2.6.2'!AH22,'Раздел 2.6.2'!AH24:AH25),0,1)</f>
        <v>0</v>
      </c>
    </row>
    <row r="6750" spans="1:8" x14ac:dyDescent="0.2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9" t="s">
        <v>9491</v>
      </c>
      <c r="H6750" s="6">
        <f>IF('Раздел 2.6.2'!AI21=SUM('Раздел 2.6.2'!AI22,'Раздел 2.6.2'!AI24:AI25),0,1)</f>
        <v>0</v>
      </c>
    </row>
    <row r="6751" spans="1:8" x14ac:dyDescent="0.2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9" t="s">
        <v>9492</v>
      </c>
      <c r="H6751" s="6">
        <f>IF('Раздел 2.6.2'!AJ21=SUM('Раздел 2.6.2'!AJ22,'Раздел 2.6.2'!AJ24:AJ25),0,1)</f>
        <v>0</v>
      </c>
    </row>
    <row r="6752" spans="1:8" x14ac:dyDescent="0.2">
      <c r="A6752" s="6">
        <f t="shared" si="96"/>
        <v>609562</v>
      </c>
      <c r="B6752" s="6">
        <v>34</v>
      </c>
      <c r="C6752" s="109">
        <v>1</v>
      </c>
      <c r="D6752" s="109">
        <v>22</v>
      </c>
      <c r="E6752" s="120" t="s">
        <v>8612</v>
      </c>
      <c r="F6752" s="109"/>
      <c r="G6752" s="109"/>
      <c r="H6752" s="109">
        <f>IF('Раздел 2.6.2'!AK21=SUM('Раздел 2.6.2'!AK22,'Раздел 2.6.2'!AK24:AK25),0,1)</f>
        <v>0</v>
      </c>
    </row>
    <row r="6753" spans="1:8" x14ac:dyDescent="0.2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9" t="s">
        <v>8613</v>
      </c>
      <c r="H6753" s="6">
        <f>IF('Раздел 2.6.2'!P29=SUM('Раздел 2.6.2'!P30:P32),0,1)</f>
        <v>0</v>
      </c>
    </row>
    <row r="6754" spans="1:8" x14ac:dyDescent="0.2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9" t="s">
        <v>8614</v>
      </c>
      <c r="H6754" s="6">
        <f>IF('Раздел 2.6.2'!Q29=SUM('Раздел 2.6.2'!Q30:Q32),0,1)</f>
        <v>0</v>
      </c>
    </row>
    <row r="6755" spans="1:8" x14ac:dyDescent="0.2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9" t="s">
        <v>9512</v>
      </c>
      <c r="H6755" s="6">
        <f>IF('Раздел 2.6.2'!R29=SUM('Раздел 2.6.2'!R30:R32),0,1)</f>
        <v>0</v>
      </c>
    </row>
    <row r="6756" spans="1:8" x14ac:dyDescent="0.2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9" t="s">
        <v>9513</v>
      </c>
      <c r="H6756" s="6">
        <f>IF('Раздел 2.6.2'!S29=SUM('Раздел 2.6.2'!S30:S32),0,1)</f>
        <v>0</v>
      </c>
    </row>
    <row r="6757" spans="1:8" x14ac:dyDescent="0.2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9" t="s">
        <v>9514</v>
      </c>
      <c r="H6757" s="6">
        <f>IF('Раздел 2.6.2'!T29=SUM('Раздел 2.6.2'!T30:T32),0,1)</f>
        <v>0</v>
      </c>
    </row>
    <row r="6758" spans="1:8" x14ac:dyDescent="0.2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9" t="s">
        <v>9515</v>
      </c>
      <c r="H6758" s="6">
        <f>IF('Раздел 2.6.2'!U29=SUM('Раздел 2.6.2'!U30:U32),0,1)</f>
        <v>0</v>
      </c>
    </row>
    <row r="6759" spans="1:8" x14ac:dyDescent="0.2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9" t="s">
        <v>9516</v>
      </c>
      <c r="H6759" s="6">
        <f>IF('Раздел 2.6.2'!V29=SUM('Раздел 2.6.2'!V30:V32),0,1)</f>
        <v>0</v>
      </c>
    </row>
    <row r="6760" spans="1:8" x14ac:dyDescent="0.2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9" t="s">
        <v>7852</v>
      </c>
      <c r="H6760" s="6">
        <f>IF('Раздел 2.6.2'!W29=SUM('Раздел 2.6.2'!W30:W32),0,1)</f>
        <v>0</v>
      </c>
    </row>
    <row r="6761" spans="1:8" x14ac:dyDescent="0.2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9" t="s">
        <v>7853</v>
      </c>
      <c r="H6761" s="6">
        <f>IF('Раздел 2.6.2'!X29=SUM('Раздел 2.6.2'!X30:X32),0,1)</f>
        <v>0</v>
      </c>
    </row>
    <row r="6762" spans="1:8" x14ac:dyDescent="0.2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9" t="s">
        <v>7854</v>
      </c>
      <c r="H6762" s="6">
        <f>IF('Раздел 2.6.2'!Y29=SUM('Раздел 2.6.2'!Y30:Y32),0,1)</f>
        <v>0</v>
      </c>
    </row>
    <row r="6763" spans="1:8" x14ac:dyDescent="0.2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9" t="s">
        <v>8687</v>
      </c>
      <c r="H6763" s="6">
        <f>IF('Раздел 2.6.2'!Z29=SUM('Раздел 2.6.2'!Z30:Z32),0,1)</f>
        <v>0</v>
      </c>
    </row>
    <row r="6764" spans="1:8" x14ac:dyDescent="0.2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9" t="s">
        <v>8688</v>
      </c>
      <c r="H6764" s="6">
        <f>IF('Раздел 2.6.2'!AA29=SUM('Раздел 2.6.2'!AA30:AA32),0,1)</f>
        <v>0</v>
      </c>
    </row>
    <row r="6765" spans="1:8" x14ac:dyDescent="0.2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9" t="s">
        <v>8689</v>
      </c>
      <c r="H6765" s="6">
        <f>IF('Раздел 2.6.2'!AB29=SUM('Раздел 2.6.2'!AB30:AB32),0,1)</f>
        <v>0</v>
      </c>
    </row>
    <row r="6766" spans="1:8" x14ac:dyDescent="0.2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9" t="s">
        <v>8690</v>
      </c>
      <c r="H6766" s="6">
        <f>IF('Раздел 2.6.2'!AC29=SUM('Раздел 2.6.2'!AC30:AC32),0,1)</f>
        <v>0</v>
      </c>
    </row>
    <row r="6767" spans="1:8" x14ac:dyDescent="0.2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9" t="s">
        <v>8691</v>
      </c>
      <c r="H6767" s="6">
        <f>IF('Раздел 2.6.2'!AD29=SUM('Раздел 2.6.2'!AD30:AD32),0,1)</f>
        <v>0</v>
      </c>
    </row>
    <row r="6768" spans="1:8" x14ac:dyDescent="0.2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9" t="s">
        <v>8692</v>
      </c>
      <c r="H6768" s="6">
        <f>IF('Раздел 2.6.2'!AE29=SUM('Раздел 2.6.2'!AE30:AE32),0,1)</f>
        <v>0</v>
      </c>
    </row>
    <row r="6769" spans="1:8" x14ac:dyDescent="0.2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9" t="s">
        <v>8693</v>
      </c>
      <c r="H6769" s="6">
        <f>IF('Раздел 2.6.2'!AF29=SUM('Раздел 2.6.2'!AF30:AF32),0,1)</f>
        <v>0</v>
      </c>
    </row>
    <row r="6770" spans="1:8" x14ac:dyDescent="0.2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9" t="s">
        <v>8694</v>
      </c>
      <c r="H6770" s="6">
        <f>IF('Раздел 2.6.2'!AG29=SUM('Раздел 2.6.2'!AG30:AG32),0,1)</f>
        <v>0</v>
      </c>
    </row>
    <row r="6771" spans="1:8" x14ac:dyDescent="0.2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9" t="s">
        <v>8695</v>
      </c>
      <c r="H6771" s="6">
        <f>IF('Раздел 2.6.2'!AH29=SUM('Раздел 2.6.2'!AH30:AH32),0,1)</f>
        <v>0</v>
      </c>
    </row>
    <row r="6772" spans="1:8" x14ac:dyDescent="0.2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9" t="s">
        <v>8696</v>
      </c>
      <c r="H6772" s="6">
        <f>IF('Раздел 2.6.2'!AI29=SUM('Раздел 2.6.2'!AI30:AI32),0,1)</f>
        <v>0</v>
      </c>
    </row>
    <row r="6773" spans="1:8" x14ac:dyDescent="0.2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9" t="s">
        <v>7871</v>
      </c>
      <c r="H6773" s="6">
        <f>IF('Раздел 2.6.2'!AJ29=SUM('Раздел 2.6.2'!AJ30:AJ32),0,1)</f>
        <v>0</v>
      </c>
    </row>
    <row r="6774" spans="1:8" x14ac:dyDescent="0.2">
      <c r="A6774" s="6">
        <f t="shared" si="100"/>
        <v>609562</v>
      </c>
      <c r="B6774" s="6">
        <v>34</v>
      </c>
      <c r="C6774" s="109">
        <v>2</v>
      </c>
      <c r="D6774" s="109">
        <v>44</v>
      </c>
      <c r="E6774" s="120" t="s">
        <v>7876</v>
      </c>
      <c r="F6774" s="109"/>
      <c r="G6774" s="109"/>
      <c r="H6774" s="109">
        <f>IF('Раздел 2.6.2'!AK29=SUM('Раздел 2.6.2'!AK30:AK32),0,1)</f>
        <v>0</v>
      </c>
    </row>
    <row r="6775" spans="1:8" x14ac:dyDescent="0.2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7877</v>
      </c>
      <c r="H6775" s="6">
        <f>IF(SUM('Раздел 2.6.2'!P30:P31)=SUM('Раздел 2.6.2'!P36,'Раздел 2.6.2'!P41),0,1)</f>
        <v>0</v>
      </c>
    </row>
    <row r="6776" spans="1:8" x14ac:dyDescent="0.2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9" t="s">
        <v>7878</v>
      </c>
      <c r="H6776" s="6">
        <f>IF(SUM('Раздел 2.6.2'!Q30:Q31)=SUM('Раздел 2.6.2'!Q36,'Раздел 2.6.2'!Q41),0,1)</f>
        <v>0</v>
      </c>
    </row>
    <row r="6777" spans="1:8" x14ac:dyDescent="0.2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9" t="s">
        <v>7879</v>
      </c>
      <c r="H6777" s="6">
        <f>IF(SUM('Раздел 2.6.2'!R30:R31)=SUM('Раздел 2.6.2'!R36,'Раздел 2.6.2'!R41),0,1)</f>
        <v>0</v>
      </c>
    </row>
    <row r="6778" spans="1:8" x14ac:dyDescent="0.2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9" t="s">
        <v>7880</v>
      </c>
      <c r="H6778" s="6">
        <f>IF(SUM('Раздел 2.6.2'!S30:S31)=SUM('Раздел 2.6.2'!S36,'Раздел 2.6.2'!S41),0,1)</f>
        <v>0</v>
      </c>
    </row>
    <row r="6779" spans="1:8" x14ac:dyDescent="0.2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9" t="s">
        <v>7881</v>
      </c>
      <c r="H6779" s="6">
        <f>IF(SUM('Раздел 2.6.2'!T30:T31)=SUM('Раздел 2.6.2'!T36,'Раздел 2.6.2'!T41),0,1)</f>
        <v>0</v>
      </c>
    </row>
    <row r="6780" spans="1:8" x14ac:dyDescent="0.2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9" t="s">
        <v>7882</v>
      </c>
      <c r="H6780" s="6">
        <f>IF(SUM('Раздел 2.6.2'!U30:U31)=SUM('Раздел 2.6.2'!U36,'Раздел 2.6.2'!U41),0,1)</f>
        <v>0</v>
      </c>
    </row>
    <row r="6781" spans="1:8" x14ac:dyDescent="0.2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9" t="s">
        <v>7883</v>
      </c>
      <c r="H6781" s="6">
        <f>IF(SUM('Раздел 2.6.2'!V30:V31)=SUM('Раздел 2.6.2'!V36,'Раздел 2.6.2'!V41),0,1)</f>
        <v>0</v>
      </c>
    </row>
    <row r="6782" spans="1:8" x14ac:dyDescent="0.2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9" t="s">
        <v>7884</v>
      </c>
      <c r="H6782" s="6">
        <f>IF(SUM('Раздел 2.6.2'!W30:W31)=SUM('Раздел 2.6.2'!W36,'Раздел 2.6.2'!W41),0,1)</f>
        <v>0</v>
      </c>
    </row>
    <row r="6783" spans="1:8" x14ac:dyDescent="0.2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9" t="s">
        <v>7885</v>
      </c>
      <c r="H6783" s="6">
        <f>IF(SUM('Раздел 2.6.2'!X30:X31)=SUM('Раздел 2.6.2'!X36,'Раздел 2.6.2'!X41),0,1)</f>
        <v>0</v>
      </c>
    </row>
    <row r="6784" spans="1:8" x14ac:dyDescent="0.2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9" t="s">
        <v>7886</v>
      </c>
      <c r="H6784" s="6">
        <f>IF(SUM('Раздел 2.6.2'!Y30:Y31)=SUM('Раздел 2.6.2'!Y36,'Раздел 2.6.2'!Y41),0,1)</f>
        <v>0</v>
      </c>
    </row>
    <row r="6785" spans="1:8" x14ac:dyDescent="0.2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9" t="s">
        <v>7887</v>
      </c>
      <c r="H6785" s="6">
        <f>IF(SUM('Раздел 2.6.2'!Z30:Z31)=SUM('Раздел 2.6.2'!Z36,'Раздел 2.6.2'!Z41),0,1)</f>
        <v>0</v>
      </c>
    </row>
    <row r="6786" spans="1:8" x14ac:dyDescent="0.2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9" t="s">
        <v>7888</v>
      </c>
      <c r="H6786" s="6">
        <f>IF(SUM('Раздел 2.6.2'!AA30:AA31)=SUM('Раздел 2.6.2'!AA36,'Раздел 2.6.2'!AA41),0,1)</f>
        <v>0</v>
      </c>
    </row>
    <row r="6787" spans="1:8" x14ac:dyDescent="0.2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9" t="s">
        <v>7889</v>
      </c>
      <c r="H6787" s="6">
        <f>IF(SUM('Раздел 2.6.2'!AB30:AB31)=SUM('Раздел 2.6.2'!AB36,'Раздел 2.6.2'!AB41),0,1)</f>
        <v>0</v>
      </c>
    </row>
    <row r="6788" spans="1:8" x14ac:dyDescent="0.2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9" t="s">
        <v>7067</v>
      </c>
      <c r="H6788" s="6">
        <f>IF(SUM('Раздел 2.6.2'!AC30:AC31)=SUM('Раздел 2.6.2'!AC36,'Раздел 2.6.2'!AC41),0,1)</f>
        <v>0</v>
      </c>
    </row>
    <row r="6789" spans="1:8" x14ac:dyDescent="0.2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9" t="s">
        <v>7068</v>
      </c>
      <c r="H6789" s="6">
        <f>IF(SUM('Раздел 2.6.2'!AD30:AD31)=SUM('Раздел 2.6.2'!AD36,'Раздел 2.6.2'!AD41),0,1)</f>
        <v>0</v>
      </c>
    </row>
    <row r="6790" spans="1:8" x14ac:dyDescent="0.2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9" t="s">
        <v>7069</v>
      </c>
      <c r="H6790" s="6">
        <f>IF(SUM('Раздел 2.6.2'!AE30:AE31)=SUM('Раздел 2.6.2'!AE36,'Раздел 2.6.2'!AE41),0,1)</f>
        <v>0</v>
      </c>
    </row>
    <row r="6791" spans="1:8" x14ac:dyDescent="0.2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9" t="s">
        <v>7070</v>
      </c>
      <c r="H6791" s="6">
        <f>IF(SUM('Раздел 2.6.2'!AF30:AF31)=SUM('Раздел 2.6.2'!AF36,'Раздел 2.6.2'!AF41),0,1)</f>
        <v>0</v>
      </c>
    </row>
    <row r="6792" spans="1:8" x14ac:dyDescent="0.2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9" t="s">
        <v>7071</v>
      </c>
      <c r="H6792" s="6">
        <f>IF(SUM('Раздел 2.6.2'!AG30:AG31)=SUM('Раздел 2.6.2'!AG36,'Раздел 2.6.2'!AG41),0,1)</f>
        <v>0</v>
      </c>
    </row>
    <row r="6793" spans="1:8" x14ac:dyDescent="0.2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9" t="s">
        <v>7072</v>
      </c>
      <c r="H6793" s="6">
        <f>IF(SUM('Раздел 2.6.2'!AH30:AH31)=SUM('Раздел 2.6.2'!AH36,'Раздел 2.6.2'!AH41),0,1)</f>
        <v>0</v>
      </c>
    </row>
    <row r="6794" spans="1:8" x14ac:dyDescent="0.2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9" t="s">
        <v>7073</v>
      </c>
      <c r="H6794" s="6">
        <f>IF(SUM('Раздел 2.6.2'!AI30:AI31)=SUM('Раздел 2.6.2'!AI36,'Раздел 2.6.2'!AI41),0,1)</f>
        <v>0</v>
      </c>
    </row>
    <row r="6795" spans="1:8" x14ac:dyDescent="0.2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9" t="s">
        <v>6361</v>
      </c>
      <c r="H6795" s="6">
        <f>IF(SUM('Раздел 2.6.2'!AJ30:AJ31)=SUM('Раздел 2.6.2'!AJ36,'Раздел 2.6.2'!AJ41),0,1)</f>
        <v>0</v>
      </c>
    </row>
    <row r="6796" spans="1:8" x14ac:dyDescent="0.2">
      <c r="A6796" s="6">
        <f t="shared" si="100"/>
        <v>609562</v>
      </c>
      <c r="B6796" s="6">
        <v>34</v>
      </c>
      <c r="C6796" s="109">
        <v>3</v>
      </c>
      <c r="D6796" s="109">
        <v>66</v>
      </c>
      <c r="E6796" s="120" t="s">
        <v>6362</v>
      </c>
      <c r="F6796" s="109"/>
      <c r="G6796" s="109"/>
      <c r="H6796" s="109">
        <f>IF(SUM('Раздел 2.6.2'!AK30:AK31)=SUM('Раздел 2.6.2'!AK36,'Раздел 2.6.2'!AK41),0,1)</f>
        <v>0</v>
      </c>
    </row>
    <row r="6797" spans="1:8" x14ac:dyDescent="0.2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6363</v>
      </c>
      <c r="H6797" s="6">
        <f>IF('Раздел 2.6.2'!P21=SUM('Раздел 2.6.2'!V21:X21),0,1)</f>
        <v>0</v>
      </c>
    </row>
    <row r="6798" spans="1:8" x14ac:dyDescent="0.2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7184</v>
      </c>
      <c r="H6798" s="6">
        <f>IF('Раздел 2.6.2'!P22=SUM('Раздел 2.6.2'!V22:X22),0,1)</f>
        <v>0</v>
      </c>
    </row>
    <row r="6799" spans="1:8" x14ac:dyDescent="0.2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7180</v>
      </c>
      <c r="H6799" s="6">
        <f>IF('Раздел 2.6.2'!P23=SUM('Раздел 2.6.2'!V23:X23),0,1)</f>
        <v>0</v>
      </c>
    </row>
    <row r="6800" spans="1:8" x14ac:dyDescent="0.2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7181</v>
      </c>
      <c r="H6800" s="6">
        <f>IF('Раздел 2.6.2'!P24=SUM('Раздел 2.6.2'!V24:X24),0,1)</f>
        <v>0</v>
      </c>
    </row>
    <row r="6801" spans="1:8" x14ac:dyDescent="0.2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7182</v>
      </c>
      <c r="H6801" s="6">
        <f>IF('Раздел 2.6.2'!P25=SUM('Раздел 2.6.2'!V25:X25),0,1)</f>
        <v>0</v>
      </c>
    </row>
    <row r="6802" spans="1:8" x14ac:dyDescent="0.2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7183</v>
      </c>
      <c r="H6802" s="6">
        <f>IF('Раздел 2.6.2'!P26=SUM('Раздел 2.6.2'!V26:X26),0,1)</f>
        <v>0</v>
      </c>
    </row>
    <row r="6803" spans="1:8" x14ac:dyDescent="0.2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8004</v>
      </c>
      <c r="H6803" s="6">
        <f>IF('Раздел 2.6.2'!P27=SUM('Раздел 2.6.2'!V27:X27),0,1)</f>
        <v>0</v>
      </c>
    </row>
    <row r="6804" spans="1:8" x14ac:dyDescent="0.2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8005</v>
      </c>
      <c r="H6804" s="6">
        <f>IF('Раздел 2.6.2'!P28=SUM('Раздел 2.6.2'!V28:X28),0,1)</f>
        <v>0</v>
      </c>
    </row>
    <row r="6805" spans="1:8" x14ac:dyDescent="0.2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8006</v>
      </c>
      <c r="H6805" s="6">
        <f>IF('Раздел 2.6.2'!P29=SUM('Раздел 2.6.2'!V29:X29),0,1)</f>
        <v>0</v>
      </c>
    </row>
    <row r="6806" spans="1:8" x14ac:dyDescent="0.2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8007</v>
      </c>
      <c r="H6806" s="6">
        <f>IF('Раздел 2.6.2'!P30=SUM('Раздел 2.6.2'!V30:X30),0,1)</f>
        <v>0</v>
      </c>
    </row>
    <row r="6807" spans="1:8" x14ac:dyDescent="0.2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7202</v>
      </c>
      <c r="H6807" s="6">
        <f>IF('Раздел 2.6.2'!P31=SUM('Раздел 2.6.2'!V31:X31),0,1)</f>
        <v>0</v>
      </c>
    </row>
    <row r="6808" spans="1:8" x14ac:dyDescent="0.2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6381</v>
      </c>
      <c r="H6808" s="6">
        <f>IF('Раздел 2.6.2'!P32=SUM('Раздел 2.6.2'!V32:X32),0,1)</f>
        <v>0</v>
      </c>
    </row>
    <row r="6809" spans="1:8" x14ac:dyDescent="0.2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8012</v>
      </c>
      <c r="H6809" s="6">
        <f>IF('Раздел 2.6.2'!P33=SUM('Раздел 2.6.2'!V33:X33),0,1)</f>
        <v>0</v>
      </c>
    </row>
    <row r="6810" spans="1:8" x14ac:dyDescent="0.2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8013</v>
      </c>
      <c r="H6810" s="6">
        <f>IF('Раздел 2.6.2'!P34=SUM('Раздел 2.6.2'!V34:X34),0,1)</f>
        <v>0</v>
      </c>
    </row>
    <row r="6811" spans="1:8" x14ac:dyDescent="0.2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8014</v>
      </c>
      <c r="H6811" s="6">
        <f>IF('Раздел 2.6.2'!P35=SUM('Раздел 2.6.2'!V35:X35),0,1)</f>
        <v>0</v>
      </c>
    </row>
    <row r="6812" spans="1:8" x14ac:dyDescent="0.2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8015</v>
      </c>
      <c r="H6812" s="6">
        <f>IF('Раздел 2.6.2'!P36=SUM('Раздел 2.6.2'!V36:X36),0,1)</f>
        <v>0</v>
      </c>
    </row>
    <row r="6813" spans="1:8" x14ac:dyDescent="0.2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8016</v>
      </c>
      <c r="H6813" s="6">
        <f>IF('Раздел 2.6.2'!P37=SUM('Раздел 2.6.2'!V37:X37),0,1)</f>
        <v>0</v>
      </c>
    </row>
    <row r="6814" spans="1:8" x14ac:dyDescent="0.2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8017</v>
      </c>
      <c r="H6814" s="6">
        <f>IF('Раздел 2.6.2'!P38=SUM('Раздел 2.6.2'!V38:X38),0,1)</f>
        <v>0</v>
      </c>
    </row>
    <row r="6815" spans="1:8" x14ac:dyDescent="0.2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8018</v>
      </c>
      <c r="H6815" s="6">
        <f>IF('Раздел 2.6.2'!P39=SUM('Раздел 2.6.2'!V39:X39),0,1)</f>
        <v>0</v>
      </c>
    </row>
    <row r="6816" spans="1:8" x14ac:dyDescent="0.2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8019</v>
      </c>
      <c r="H6816" s="6">
        <f>IF('Раздел 2.6.2'!P40=SUM('Раздел 2.6.2'!V40:X40),0,1)</f>
        <v>0</v>
      </c>
    </row>
    <row r="6817" spans="1:8" x14ac:dyDescent="0.2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8020</v>
      </c>
      <c r="H6817" s="6">
        <f>IF('Раздел 2.6.2'!P41=SUM('Раздел 2.6.2'!V41:X41),0,1)</f>
        <v>0</v>
      </c>
    </row>
    <row r="6818" spans="1:8" x14ac:dyDescent="0.2">
      <c r="A6818" s="6">
        <f t="shared" si="100"/>
        <v>609562</v>
      </c>
      <c r="B6818" s="6">
        <v>34</v>
      </c>
      <c r="C6818" s="109">
        <v>4</v>
      </c>
      <c r="D6818" s="109">
        <v>88</v>
      </c>
      <c r="E6818" s="109" t="s">
        <v>8021</v>
      </c>
      <c r="F6818" s="109"/>
      <c r="G6818" s="109"/>
      <c r="H6818" s="109">
        <f>IF('Раздел 2.6.2'!P42=SUM('Раздел 2.6.2'!V42:X42),0,1)</f>
        <v>0</v>
      </c>
    </row>
    <row r="6819" spans="1:8" x14ac:dyDescent="0.2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8022</v>
      </c>
      <c r="H6819" s="6">
        <f>IF('Раздел 2.6.2'!AE21=SUM('Раздел 2.6.2'!P21,'Раздел 2.6.2'!Y21),0,1)</f>
        <v>0</v>
      </c>
    </row>
    <row r="6820" spans="1:8" x14ac:dyDescent="0.2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8023</v>
      </c>
      <c r="H6820" s="6">
        <f>IF('Раздел 2.6.2'!AE22=SUM('Раздел 2.6.2'!P22,'Раздел 2.6.2'!Y22),0,1)</f>
        <v>0</v>
      </c>
    </row>
    <row r="6821" spans="1:8" x14ac:dyDescent="0.2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8024</v>
      </c>
      <c r="H6821" s="6">
        <f>IF('Раздел 2.6.2'!AE23=SUM('Раздел 2.6.2'!P23,'Раздел 2.6.2'!Y23),0,1)</f>
        <v>0</v>
      </c>
    </row>
    <row r="6822" spans="1:8" x14ac:dyDescent="0.2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8025</v>
      </c>
      <c r="H6822" s="6">
        <f>IF('Раздел 2.6.2'!AE24=SUM('Раздел 2.6.2'!P24,'Раздел 2.6.2'!Y24),0,1)</f>
        <v>0</v>
      </c>
    </row>
    <row r="6823" spans="1:8" x14ac:dyDescent="0.2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8026</v>
      </c>
      <c r="H6823" s="6">
        <f>IF('Раздел 2.6.2'!AE25=SUM('Раздел 2.6.2'!P25,'Раздел 2.6.2'!Y25),0,1)</f>
        <v>0</v>
      </c>
    </row>
    <row r="6824" spans="1:8" x14ac:dyDescent="0.2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8027</v>
      </c>
      <c r="H6824" s="6">
        <f>IF('Раздел 2.6.2'!AE26=SUM('Раздел 2.6.2'!P26,'Раздел 2.6.2'!Y26),0,1)</f>
        <v>0</v>
      </c>
    </row>
    <row r="6825" spans="1:8" x14ac:dyDescent="0.2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8028</v>
      </c>
      <c r="H6825" s="6">
        <f>IF('Раздел 2.6.2'!AE27=SUM('Раздел 2.6.2'!P27,'Раздел 2.6.2'!Y27),0,1)</f>
        <v>0</v>
      </c>
    </row>
    <row r="6826" spans="1:8" x14ac:dyDescent="0.2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8029</v>
      </c>
      <c r="H6826" s="6">
        <f>IF('Раздел 2.6.2'!AE28=SUM('Раздел 2.6.2'!P28,'Раздел 2.6.2'!Y28),0,1)</f>
        <v>0</v>
      </c>
    </row>
    <row r="6827" spans="1:8" x14ac:dyDescent="0.2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8030</v>
      </c>
      <c r="H6827" s="6">
        <f>IF('Раздел 2.6.2'!AE29=SUM('Раздел 2.6.2'!P29,'Раздел 2.6.2'!Y29),0,1)</f>
        <v>0</v>
      </c>
    </row>
    <row r="6828" spans="1:8" x14ac:dyDescent="0.2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5612</v>
      </c>
      <c r="H6828" s="6">
        <f>IF('Раздел 2.6.2'!AE30=SUM('Раздел 2.6.2'!P30,'Раздел 2.6.2'!Y30),0,1)</f>
        <v>0</v>
      </c>
    </row>
    <row r="6829" spans="1:8" x14ac:dyDescent="0.2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5613</v>
      </c>
      <c r="H6829" s="6">
        <f>IF('Раздел 2.6.2'!AE31=SUM('Раздел 2.6.2'!P31,'Раздел 2.6.2'!Y31),0,1)</f>
        <v>0</v>
      </c>
    </row>
    <row r="6830" spans="1:8" x14ac:dyDescent="0.2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5614</v>
      </c>
      <c r="H6830" s="6">
        <f>IF('Раздел 2.6.2'!AE32=SUM('Раздел 2.6.2'!P32,'Раздел 2.6.2'!Y32),0,1)</f>
        <v>0</v>
      </c>
    </row>
    <row r="6831" spans="1:8" x14ac:dyDescent="0.2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5615</v>
      </c>
      <c r="H6831" s="6">
        <f>IF('Раздел 2.6.2'!AE33=SUM('Раздел 2.6.2'!P33,'Раздел 2.6.2'!Y33),0,1)</f>
        <v>0</v>
      </c>
    </row>
    <row r="6832" spans="1:8" x14ac:dyDescent="0.2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5616</v>
      </c>
      <c r="H6832" s="6">
        <f>IF('Раздел 2.6.2'!AE34=SUM('Раздел 2.6.2'!P34,'Раздел 2.6.2'!Y34),0,1)</f>
        <v>0</v>
      </c>
    </row>
    <row r="6833" spans="1:8" x14ac:dyDescent="0.2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5617</v>
      </c>
      <c r="H6833" s="6">
        <f>IF('Раздел 2.6.2'!AE35=SUM('Раздел 2.6.2'!P35,'Раздел 2.6.2'!Y35),0,1)</f>
        <v>0</v>
      </c>
    </row>
    <row r="6834" spans="1:8" x14ac:dyDescent="0.2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5618</v>
      </c>
      <c r="H6834" s="6">
        <f>IF('Раздел 2.6.2'!AE36=SUM('Раздел 2.6.2'!P36,'Раздел 2.6.2'!Y36),0,1)</f>
        <v>0</v>
      </c>
    </row>
    <row r="6835" spans="1:8" x14ac:dyDescent="0.2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5619</v>
      </c>
      <c r="H6835" s="6">
        <f>IF('Раздел 2.6.2'!AE37=SUM('Раздел 2.6.2'!P37,'Раздел 2.6.2'!Y37),0,1)</f>
        <v>0</v>
      </c>
    </row>
    <row r="6836" spans="1:8" x14ac:dyDescent="0.2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5620</v>
      </c>
      <c r="H6836" s="6">
        <f>IF('Раздел 2.6.2'!AE38=SUM('Раздел 2.6.2'!P38,'Раздел 2.6.2'!Y38),0,1)</f>
        <v>0</v>
      </c>
    </row>
    <row r="6837" spans="1:8" x14ac:dyDescent="0.2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5621</v>
      </c>
      <c r="H6837" s="6">
        <f>IF('Раздел 2.6.2'!AE39=SUM('Раздел 2.6.2'!P39,'Раздел 2.6.2'!Y39),0,1)</f>
        <v>0</v>
      </c>
    </row>
    <row r="6838" spans="1:8" x14ac:dyDescent="0.2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5622</v>
      </c>
      <c r="H6838" s="6">
        <f>IF('Раздел 2.6.2'!AE40=SUM('Раздел 2.6.2'!P40,'Раздел 2.6.2'!Y40),0,1)</f>
        <v>0</v>
      </c>
    </row>
    <row r="6839" spans="1:8" x14ac:dyDescent="0.2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7212</v>
      </c>
      <c r="H6839" s="6">
        <f>IF('Раздел 2.6.2'!AE41=SUM('Раздел 2.6.2'!P41,'Раздел 2.6.2'!Y41),0,1)</f>
        <v>0</v>
      </c>
    </row>
    <row r="6840" spans="1:8" x14ac:dyDescent="0.2">
      <c r="A6840" s="6">
        <f t="shared" si="101"/>
        <v>609562</v>
      </c>
      <c r="B6840" s="6">
        <v>34</v>
      </c>
      <c r="C6840" s="109">
        <v>5</v>
      </c>
      <c r="D6840" s="109">
        <v>110</v>
      </c>
      <c r="E6840" s="109" t="s">
        <v>7213</v>
      </c>
      <c r="F6840" s="109"/>
      <c r="G6840" s="109"/>
      <c r="H6840" s="109">
        <f>IF('Раздел 2.6.2'!AE42=SUM('Раздел 2.6.2'!P42,'Раздел 2.6.2'!Y42),0,1)</f>
        <v>0</v>
      </c>
    </row>
    <row r="6841" spans="1:8" x14ac:dyDescent="0.2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7214</v>
      </c>
      <c r="H6841" s="6">
        <f>IF('Раздел 2.6.2'!P21&gt;='Раздел 2.6.2'!Q21,0,1)</f>
        <v>0</v>
      </c>
    </row>
    <row r="6842" spans="1:8" x14ac:dyDescent="0.2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7215</v>
      </c>
      <c r="H6842" s="6">
        <f>IF('Раздел 2.6.2'!P22&gt;='Раздел 2.6.2'!Q22,0,1)</f>
        <v>0</v>
      </c>
    </row>
    <row r="6843" spans="1:8" x14ac:dyDescent="0.2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7216</v>
      </c>
      <c r="H6843" s="6">
        <f>IF('Раздел 2.6.2'!P23&gt;='Раздел 2.6.2'!Q23,0,1)</f>
        <v>0</v>
      </c>
    </row>
    <row r="6844" spans="1:8" x14ac:dyDescent="0.2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7217</v>
      </c>
      <c r="H6844" s="6">
        <f>IF('Раздел 2.6.2'!P24&gt;='Раздел 2.6.2'!Q24,0,1)</f>
        <v>0</v>
      </c>
    </row>
    <row r="6845" spans="1:8" x14ac:dyDescent="0.2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6389</v>
      </c>
      <c r="H6845" s="6">
        <f>IF('Раздел 2.6.2'!P25&gt;='Раздел 2.6.2'!Q25,0,1)</f>
        <v>0</v>
      </c>
    </row>
    <row r="6846" spans="1:8" x14ac:dyDescent="0.2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6390</v>
      </c>
      <c r="H6846" s="6">
        <f>IF('Раздел 2.6.2'!P26&gt;='Раздел 2.6.2'!Q26,0,1)</f>
        <v>0</v>
      </c>
    </row>
    <row r="6847" spans="1:8" x14ac:dyDescent="0.2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6391</v>
      </c>
      <c r="H6847" s="6">
        <f>IF('Раздел 2.6.2'!P27&gt;='Раздел 2.6.2'!Q27,0,1)</f>
        <v>0</v>
      </c>
    </row>
    <row r="6848" spans="1:8" x14ac:dyDescent="0.2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6392</v>
      </c>
      <c r="H6848" s="6">
        <f>IF('Раздел 2.6.2'!P28&gt;='Раздел 2.6.2'!Q28,0,1)</f>
        <v>0</v>
      </c>
    </row>
    <row r="6849" spans="1:8" x14ac:dyDescent="0.2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6393</v>
      </c>
      <c r="H6849" s="6">
        <f>IF('Раздел 2.6.2'!P29&gt;='Раздел 2.6.2'!Q29,0,1)</f>
        <v>0</v>
      </c>
    </row>
    <row r="6850" spans="1:8" x14ac:dyDescent="0.2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6394</v>
      </c>
      <c r="H6850" s="6">
        <f>IF('Раздел 2.6.2'!P30&gt;='Раздел 2.6.2'!Q30,0,1)</f>
        <v>0</v>
      </c>
    </row>
    <row r="6851" spans="1:8" x14ac:dyDescent="0.2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7218</v>
      </c>
      <c r="H6851" s="6">
        <f>IF('Раздел 2.6.2'!P31&gt;='Раздел 2.6.2'!Q31,0,1)</f>
        <v>0</v>
      </c>
    </row>
    <row r="6852" spans="1:8" x14ac:dyDescent="0.2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7219</v>
      </c>
      <c r="H6852" s="6">
        <f>IF('Раздел 2.6.2'!P32&gt;='Раздел 2.6.2'!Q32,0,1)</f>
        <v>0</v>
      </c>
    </row>
    <row r="6853" spans="1:8" x14ac:dyDescent="0.2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7220</v>
      </c>
      <c r="H6853" s="6">
        <f>IF('Раздел 2.6.2'!P33&gt;='Раздел 2.6.2'!Q33,0,1)</f>
        <v>0</v>
      </c>
    </row>
    <row r="6854" spans="1:8" x14ac:dyDescent="0.2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7221</v>
      </c>
      <c r="H6854" s="6">
        <f>IF('Раздел 2.6.2'!P34&gt;='Раздел 2.6.2'!Q34,0,1)</f>
        <v>0</v>
      </c>
    </row>
    <row r="6855" spans="1:8" x14ac:dyDescent="0.2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7222</v>
      </c>
      <c r="H6855" s="6">
        <f>IF('Раздел 2.6.2'!P35&gt;='Раздел 2.6.2'!Q35,0,1)</f>
        <v>0</v>
      </c>
    </row>
    <row r="6856" spans="1:8" x14ac:dyDescent="0.2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7223</v>
      </c>
      <c r="H6856" s="6">
        <f>IF('Раздел 2.6.2'!P36&gt;='Раздел 2.6.2'!Q36,0,1)</f>
        <v>0</v>
      </c>
    </row>
    <row r="6857" spans="1:8" x14ac:dyDescent="0.2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7224</v>
      </c>
      <c r="H6857" s="6">
        <f>IF('Раздел 2.6.2'!P37&gt;='Раздел 2.6.2'!Q37,0,1)</f>
        <v>0</v>
      </c>
    </row>
    <row r="6858" spans="1:8" x14ac:dyDescent="0.2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8061</v>
      </c>
      <c r="H6858" s="6">
        <f>IF('Раздел 2.6.2'!P38&gt;='Раздел 2.6.2'!Q38,0,1)</f>
        <v>0</v>
      </c>
    </row>
    <row r="6859" spans="1:8" x14ac:dyDescent="0.2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8062</v>
      </c>
      <c r="H6859" s="6">
        <f>IF('Раздел 2.6.2'!P39&gt;='Раздел 2.6.2'!Q39,0,1)</f>
        <v>0</v>
      </c>
    </row>
    <row r="6860" spans="1:8" x14ac:dyDescent="0.2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8063</v>
      </c>
      <c r="H6860" s="6">
        <f>IF('Раздел 2.6.2'!P40&gt;='Раздел 2.6.2'!Q40,0,1)</f>
        <v>0</v>
      </c>
    </row>
    <row r="6861" spans="1:8" x14ac:dyDescent="0.2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8064</v>
      </c>
      <c r="H6861" s="6">
        <f>IF('Раздел 2.6.2'!P41&gt;='Раздел 2.6.2'!Q41,0,1)</f>
        <v>0</v>
      </c>
    </row>
    <row r="6862" spans="1:8" x14ac:dyDescent="0.2">
      <c r="A6862" s="6">
        <f t="shared" si="101"/>
        <v>609562</v>
      </c>
      <c r="B6862" s="6">
        <v>34</v>
      </c>
      <c r="C6862" s="109">
        <v>6</v>
      </c>
      <c r="D6862" s="109">
        <v>132</v>
      </c>
      <c r="E6862" s="109" t="s">
        <v>8065</v>
      </c>
      <c r="F6862" s="109"/>
      <c r="G6862" s="109"/>
      <c r="H6862" s="109">
        <f>IF('Раздел 2.6.2'!P42&gt;='Раздел 2.6.2'!Q42,0,1)</f>
        <v>0</v>
      </c>
    </row>
    <row r="6863" spans="1:8" x14ac:dyDescent="0.2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8066</v>
      </c>
      <c r="H6863" s="6">
        <f>IF('Раздел 2.6.2'!P21&gt;='Раздел 2.6.2'!T21,0,1)</f>
        <v>0</v>
      </c>
    </row>
    <row r="6864" spans="1:8" x14ac:dyDescent="0.2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8067</v>
      </c>
      <c r="H6864" s="6">
        <f>IF('Раздел 2.6.2'!P22&gt;='Раздел 2.6.2'!T22,0,1)</f>
        <v>0</v>
      </c>
    </row>
    <row r="6865" spans="1:8" x14ac:dyDescent="0.2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7987</v>
      </c>
      <c r="H6865" s="6">
        <f>IF('Раздел 2.6.2'!P23&gt;='Раздел 2.6.2'!T23,0,1)</f>
        <v>0</v>
      </c>
    </row>
    <row r="6866" spans="1:8" x14ac:dyDescent="0.2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7145</v>
      </c>
      <c r="H6866" s="6">
        <f>IF('Раздел 2.6.2'!P24&gt;='Раздел 2.6.2'!T24,0,1)</f>
        <v>0</v>
      </c>
    </row>
    <row r="6867" spans="1:8" x14ac:dyDescent="0.2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7146</v>
      </c>
      <c r="H6867" s="6">
        <f>IF('Раздел 2.6.2'!P25&gt;='Раздел 2.6.2'!T25,0,1)</f>
        <v>0</v>
      </c>
    </row>
    <row r="6868" spans="1:8" x14ac:dyDescent="0.2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7147</v>
      </c>
      <c r="H6868" s="6">
        <f>IF('Раздел 2.6.2'!P26&gt;='Раздел 2.6.2'!T26,0,1)</f>
        <v>0</v>
      </c>
    </row>
    <row r="6869" spans="1:8" x14ac:dyDescent="0.2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7148</v>
      </c>
      <c r="H6869" s="6">
        <f>IF('Раздел 2.6.2'!P27&gt;='Раздел 2.6.2'!T27,0,1)</f>
        <v>0</v>
      </c>
    </row>
    <row r="6870" spans="1:8" x14ac:dyDescent="0.2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7149</v>
      </c>
      <c r="H6870" s="6">
        <f>IF('Раздел 2.6.2'!P28&gt;='Раздел 2.6.2'!T28,0,1)</f>
        <v>0</v>
      </c>
    </row>
    <row r="6871" spans="1:8" x14ac:dyDescent="0.2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7150</v>
      </c>
      <c r="H6871" s="6">
        <f>IF('Раздел 2.6.2'!P29&gt;='Раздел 2.6.2'!T29,0,1)</f>
        <v>0</v>
      </c>
    </row>
    <row r="6872" spans="1:8" x14ac:dyDescent="0.2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8072</v>
      </c>
      <c r="H6872" s="6">
        <f>IF('Раздел 2.6.2'!P30&gt;='Раздел 2.6.2'!T30,0,1)</f>
        <v>0</v>
      </c>
    </row>
    <row r="6873" spans="1:8" x14ac:dyDescent="0.2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8073</v>
      </c>
      <c r="H6873" s="6">
        <f>IF('Раздел 2.6.2'!P31&gt;='Раздел 2.6.2'!T31,0,1)</f>
        <v>0</v>
      </c>
    </row>
    <row r="6874" spans="1:8" x14ac:dyDescent="0.2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8074</v>
      </c>
      <c r="H6874" s="6">
        <f>IF('Раздел 2.6.2'!P32&gt;='Раздел 2.6.2'!T32,0,1)</f>
        <v>0</v>
      </c>
    </row>
    <row r="6875" spans="1:8" x14ac:dyDescent="0.2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8075</v>
      </c>
      <c r="H6875" s="6">
        <f>IF('Раздел 2.6.2'!P33&gt;='Раздел 2.6.2'!T33,0,1)</f>
        <v>0</v>
      </c>
    </row>
    <row r="6876" spans="1:8" x14ac:dyDescent="0.2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8076</v>
      </c>
      <c r="H6876" s="6">
        <f>IF('Раздел 2.6.2'!P34&gt;='Раздел 2.6.2'!T34,0,1)</f>
        <v>0</v>
      </c>
    </row>
    <row r="6877" spans="1:8" x14ac:dyDescent="0.2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8077</v>
      </c>
      <c r="H6877" s="6">
        <f>IF('Раздел 2.6.2'!P35&gt;='Раздел 2.6.2'!T35,0,1)</f>
        <v>0</v>
      </c>
    </row>
    <row r="6878" spans="1:8" x14ac:dyDescent="0.2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6865</v>
      </c>
      <c r="H6878" s="6">
        <f>IF('Раздел 2.6.2'!P36&gt;='Раздел 2.6.2'!T36,0,1)</f>
        <v>0</v>
      </c>
    </row>
    <row r="6879" spans="1:8" x14ac:dyDescent="0.2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6866</v>
      </c>
      <c r="H6879" s="6">
        <f>IF('Раздел 2.6.2'!P37&gt;='Раздел 2.6.2'!T37,0,1)</f>
        <v>0</v>
      </c>
    </row>
    <row r="6880" spans="1:8" x14ac:dyDescent="0.2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7676</v>
      </c>
      <c r="H6880" s="6">
        <f>IF('Раздел 2.6.2'!P38&gt;='Раздел 2.6.2'!T38,0,1)</f>
        <v>0</v>
      </c>
    </row>
    <row r="6881" spans="1:8" x14ac:dyDescent="0.2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7677</v>
      </c>
      <c r="H6881" s="6">
        <f>IF('Раздел 2.6.2'!P39&gt;='Раздел 2.6.2'!T39,0,1)</f>
        <v>0</v>
      </c>
    </row>
    <row r="6882" spans="1:8" x14ac:dyDescent="0.2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7678</v>
      </c>
      <c r="H6882" s="6">
        <f>IF('Раздел 2.6.2'!P40&gt;='Раздел 2.6.2'!T40,0,1)</f>
        <v>0</v>
      </c>
    </row>
    <row r="6883" spans="1:8" x14ac:dyDescent="0.2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7679</v>
      </c>
      <c r="H6883" s="6">
        <f>IF('Раздел 2.6.2'!P41&gt;='Раздел 2.6.2'!T41,0,1)</f>
        <v>0</v>
      </c>
    </row>
    <row r="6884" spans="1:8" x14ac:dyDescent="0.2">
      <c r="A6884" s="6">
        <f t="shared" si="102"/>
        <v>609562</v>
      </c>
      <c r="B6884" s="6">
        <v>34</v>
      </c>
      <c r="C6884" s="109">
        <v>7</v>
      </c>
      <c r="D6884" s="109">
        <v>154</v>
      </c>
      <c r="E6884" s="109" t="s">
        <v>7680</v>
      </c>
      <c r="F6884" s="109"/>
      <c r="G6884" s="109"/>
      <c r="H6884" s="109">
        <f>IF('Раздел 2.6.2'!P42&gt;='Раздел 2.6.2'!T42,0,1)</f>
        <v>0</v>
      </c>
    </row>
    <row r="6885" spans="1:8" x14ac:dyDescent="0.2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7684</v>
      </c>
      <c r="H6885" s="6">
        <f>IF('Раздел 2.6.2'!P21&gt;='Раздел 2.6.2'!U21,0,1)</f>
        <v>0</v>
      </c>
    </row>
    <row r="6886" spans="1:8" x14ac:dyDescent="0.2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7685</v>
      </c>
      <c r="H6886" s="6">
        <f>IF('Раздел 2.6.2'!P22&gt;='Раздел 2.6.2'!U22,0,1)</f>
        <v>0</v>
      </c>
    </row>
    <row r="6887" spans="1:8" x14ac:dyDescent="0.2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8513</v>
      </c>
      <c r="H6887" s="6">
        <f>IF('Раздел 2.6.2'!P23&gt;='Раздел 2.6.2'!U23,0,1)</f>
        <v>0</v>
      </c>
    </row>
    <row r="6888" spans="1:8" x14ac:dyDescent="0.2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8514</v>
      </c>
      <c r="H6888" s="6">
        <f>IF('Раздел 2.6.2'!P24&gt;='Раздел 2.6.2'!U24,0,1)</f>
        <v>0</v>
      </c>
    </row>
    <row r="6889" spans="1:8" x14ac:dyDescent="0.2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8515</v>
      </c>
      <c r="H6889" s="6">
        <f>IF('Раздел 2.6.2'!P25&gt;='Раздел 2.6.2'!U25,0,1)</f>
        <v>0</v>
      </c>
    </row>
    <row r="6890" spans="1:8" x14ac:dyDescent="0.2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8516</v>
      </c>
      <c r="H6890" s="6">
        <f>IF('Раздел 2.6.2'!P26&gt;='Раздел 2.6.2'!U26,0,1)</f>
        <v>0</v>
      </c>
    </row>
    <row r="6891" spans="1:8" x14ac:dyDescent="0.2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8517</v>
      </c>
      <c r="H6891" s="6">
        <f>IF('Раздел 2.6.2'!P27&gt;='Раздел 2.6.2'!U27,0,1)</f>
        <v>0</v>
      </c>
    </row>
    <row r="6892" spans="1:8" x14ac:dyDescent="0.2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8518</v>
      </c>
      <c r="H6892" s="6">
        <f>IF('Раздел 2.6.2'!P28&gt;='Раздел 2.6.2'!U28,0,1)</f>
        <v>0</v>
      </c>
    </row>
    <row r="6893" spans="1:8" x14ac:dyDescent="0.2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8519</v>
      </c>
      <c r="H6893" s="6">
        <f>IF('Раздел 2.6.2'!P29&gt;='Раздел 2.6.2'!U29,0,1)</f>
        <v>0</v>
      </c>
    </row>
    <row r="6894" spans="1:8" x14ac:dyDescent="0.2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8520</v>
      </c>
      <c r="H6894" s="6">
        <f>IF('Раздел 2.6.2'!P30&gt;='Раздел 2.6.2'!U30,0,1)</f>
        <v>0</v>
      </c>
    </row>
    <row r="6895" spans="1:8" x14ac:dyDescent="0.2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8521</v>
      </c>
      <c r="H6895" s="6">
        <f>IF('Раздел 2.6.2'!P31&gt;='Раздел 2.6.2'!U31,0,1)</f>
        <v>0</v>
      </c>
    </row>
    <row r="6896" spans="1:8" x14ac:dyDescent="0.2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8522</v>
      </c>
      <c r="H6896" s="6">
        <f>IF('Раздел 2.6.2'!P32&gt;='Раздел 2.6.2'!U32,0,1)</f>
        <v>0</v>
      </c>
    </row>
    <row r="6897" spans="1:8" x14ac:dyDescent="0.2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8523</v>
      </c>
      <c r="H6897" s="6">
        <f>IF('Раздел 2.6.2'!P33&gt;='Раздел 2.6.2'!U33,0,1)</f>
        <v>0</v>
      </c>
    </row>
    <row r="6898" spans="1:8" x14ac:dyDescent="0.2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8524</v>
      </c>
      <c r="H6898" s="6">
        <f>IF('Раздел 2.6.2'!P34&gt;='Раздел 2.6.2'!U34,0,1)</f>
        <v>0</v>
      </c>
    </row>
    <row r="6899" spans="1:8" x14ac:dyDescent="0.2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8525</v>
      </c>
      <c r="H6899" s="6">
        <f>IF('Раздел 2.6.2'!P35&gt;='Раздел 2.6.2'!U35,0,1)</f>
        <v>0</v>
      </c>
    </row>
    <row r="6900" spans="1:8" x14ac:dyDescent="0.2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8526</v>
      </c>
      <c r="H6900" s="6">
        <f>IF('Раздел 2.6.2'!P36&gt;='Раздел 2.6.2'!U36,0,1)</f>
        <v>0</v>
      </c>
    </row>
    <row r="6901" spans="1:8" x14ac:dyDescent="0.2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8527</v>
      </c>
      <c r="H6901" s="6">
        <f>IF('Раздел 2.6.2'!P37&gt;='Раздел 2.6.2'!U37,0,1)</f>
        <v>0</v>
      </c>
    </row>
    <row r="6902" spans="1:8" x14ac:dyDescent="0.2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8528</v>
      </c>
      <c r="H6902" s="6">
        <f>IF('Раздел 2.6.2'!P38&gt;='Раздел 2.6.2'!U38,0,1)</f>
        <v>0</v>
      </c>
    </row>
    <row r="6903" spans="1:8" x14ac:dyDescent="0.2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8529</v>
      </c>
      <c r="H6903" s="6">
        <f>IF('Раздел 2.6.2'!P39&gt;='Раздел 2.6.2'!U39,0,1)</f>
        <v>0</v>
      </c>
    </row>
    <row r="6904" spans="1:8" x14ac:dyDescent="0.2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8530</v>
      </c>
      <c r="H6904" s="6">
        <f>IF('Раздел 2.6.2'!P40&gt;='Раздел 2.6.2'!U40,0,1)</f>
        <v>0</v>
      </c>
    </row>
    <row r="6905" spans="1:8" x14ac:dyDescent="0.2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8531</v>
      </c>
      <c r="H6905" s="6">
        <f>IF('Раздел 2.6.2'!P41&gt;='Раздел 2.6.2'!U41,0,1)</f>
        <v>0</v>
      </c>
    </row>
    <row r="6906" spans="1:8" x14ac:dyDescent="0.2">
      <c r="A6906" s="6">
        <f t="shared" si="102"/>
        <v>609562</v>
      </c>
      <c r="B6906" s="6">
        <v>34</v>
      </c>
      <c r="C6906" s="109">
        <v>8</v>
      </c>
      <c r="D6906" s="109">
        <v>176</v>
      </c>
      <c r="E6906" s="109" t="s">
        <v>8532</v>
      </c>
      <c r="F6906" s="109"/>
      <c r="G6906" s="109"/>
      <c r="H6906" s="109">
        <f>IF('Раздел 2.6.2'!P42&gt;='Раздел 2.6.2'!U42,0,1)</f>
        <v>0</v>
      </c>
    </row>
    <row r="6907" spans="1:8" x14ac:dyDescent="0.2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8533</v>
      </c>
      <c r="H6907" s="6">
        <f>IF('Раздел 2.6.2'!Q21&gt;='Раздел 2.6.2'!R21,0,1)</f>
        <v>0</v>
      </c>
    </row>
    <row r="6908" spans="1:8" x14ac:dyDescent="0.2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8534</v>
      </c>
      <c r="H6908" s="6">
        <f>IF('Раздел 2.6.2'!Q22&gt;='Раздел 2.6.2'!R22,0,1)</f>
        <v>0</v>
      </c>
    </row>
    <row r="6909" spans="1:8" x14ac:dyDescent="0.2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8535</v>
      </c>
      <c r="H6909" s="6">
        <f>IF('Раздел 2.6.2'!Q23&gt;='Раздел 2.6.2'!R23,0,1)</f>
        <v>0</v>
      </c>
    </row>
    <row r="6910" spans="1:8" x14ac:dyDescent="0.2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8536</v>
      </c>
      <c r="H6910" s="6">
        <f>IF('Раздел 2.6.2'!Q24&gt;='Раздел 2.6.2'!R24,0,1)</f>
        <v>0</v>
      </c>
    </row>
    <row r="6911" spans="1:8" x14ac:dyDescent="0.2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8537</v>
      </c>
      <c r="H6911" s="6">
        <f>IF('Раздел 2.6.2'!Q25&gt;='Раздел 2.6.2'!R25,0,1)</f>
        <v>0</v>
      </c>
    </row>
    <row r="6912" spans="1:8" x14ac:dyDescent="0.2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8538</v>
      </c>
      <c r="H6912" s="6">
        <f>IF('Раздел 2.6.2'!Q26&gt;='Раздел 2.6.2'!R26,0,1)</f>
        <v>0</v>
      </c>
    </row>
    <row r="6913" spans="1:8" x14ac:dyDescent="0.2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8539</v>
      </c>
      <c r="H6913" s="6">
        <f>IF('Раздел 2.6.2'!Q27&gt;='Раздел 2.6.2'!R27,0,1)</f>
        <v>0</v>
      </c>
    </row>
    <row r="6914" spans="1:8" x14ac:dyDescent="0.2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8540</v>
      </c>
      <c r="H6914" s="6">
        <f>IF('Раздел 2.6.2'!Q28&gt;='Раздел 2.6.2'!R28,0,1)</f>
        <v>0</v>
      </c>
    </row>
    <row r="6915" spans="1:8" x14ac:dyDescent="0.2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8541</v>
      </c>
      <c r="H6915" s="6">
        <f>IF('Раздел 2.6.2'!Q29&gt;='Раздел 2.6.2'!R29,0,1)</f>
        <v>0</v>
      </c>
    </row>
    <row r="6916" spans="1:8" x14ac:dyDescent="0.2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8542</v>
      </c>
      <c r="H6916" s="6">
        <f>IF('Раздел 2.6.2'!Q30&gt;='Раздел 2.6.2'!R30,0,1)</f>
        <v>0</v>
      </c>
    </row>
    <row r="6917" spans="1:8" x14ac:dyDescent="0.2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8543</v>
      </c>
      <c r="H6917" s="6">
        <f>IF('Раздел 2.6.2'!Q31&gt;='Раздел 2.6.2'!R31,0,1)</f>
        <v>0</v>
      </c>
    </row>
    <row r="6918" spans="1:8" x14ac:dyDescent="0.2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8544</v>
      </c>
      <c r="H6918" s="6">
        <f>IF('Раздел 2.6.2'!Q32&gt;='Раздел 2.6.2'!R32,0,1)</f>
        <v>0</v>
      </c>
    </row>
    <row r="6919" spans="1:8" x14ac:dyDescent="0.2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7718</v>
      </c>
      <c r="H6919" s="6">
        <f>IF('Раздел 2.6.2'!Q33&gt;='Раздел 2.6.2'!R33,0,1)</f>
        <v>0</v>
      </c>
    </row>
    <row r="6920" spans="1:8" x14ac:dyDescent="0.2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7719</v>
      </c>
      <c r="H6920" s="6">
        <f>IF('Раздел 2.6.2'!Q34&gt;='Раздел 2.6.2'!R34,0,1)</f>
        <v>0</v>
      </c>
    </row>
    <row r="6921" spans="1:8" x14ac:dyDescent="0.2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7720</v>
      </c>
      <c r="H6921" s="6">
        <f>IF('Раздел 2.6.2'!Q35&gt;='Раздел 2.6.2'!R35,0,1)</f>
        <v>0</v>
      </c>
    </row>
    <row r="6922" spans="1:8" x14ac:dyDescent="0.2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8485</v>
      </c>
      <c r="H6922" s="6">
        <f>IF('Раздел 2.6.2'!Q36&gt;='Раздел 2.6.2'!R36,0,1)</f>
        <v>0</v>
      </c>
    </row>
    <row r="6923" spans="1:8" x14ac:dyDescent="0.2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8486</v>
      </c>
      <c r="H6923" s="6">
        <f>IF('Раздел 2.6.2'!Q37&gt;='Раздел 2.6.2'!R37,0,1)</f>
        <v>0</v>
      </c>
    </row>
    <row r="6924" spans="1:8" x14ac:dyDescent="0.2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8487</v>
      </c>
      <c r="H6924" s="6">
        <f>IF('Раздел 2.6.2'!Q38&gt;='Раздел 2.6.2'!R38,0,1)</f>
        <v>0</v>
      </c>
    </row>
    <row r="6925" spans="1:8" x14ac:dyDescent="0.2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8488</v>
      </c>
      <c r="H6925" s="6">
        <f>IF('Раздел 2.6.2'!Q39&gt;='Раздел 2.6.2'!R39,0,1)</f>
        <v>0</v>
      </c>
    </row>
    <row r="6926" spans="1:8" x14ac:dyDescent="0.2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8489</v>
      </c>
      <c r="H6926" s="6">
        <f>IF('Раздел 2.6.2'!Q40&gt;='Раздел 2.6.2'!R40,0,1)</f>
        <v>0</v>
      </c>
    </row>
    <row r="6927" spans="1:8" x14ac:dyDescent="0.2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8490</v>
      </c>
      <c r="H6927" s="6">
        <f>IF('Раздел 2.6.2'!Q41&gt;='Раздел 2.6.2'!R41,0,1)</f>
        <v>0</v>
      </c>
    </row>
    <row r="6928" spans="1:8" x14ac:dyDescent="0.2">
      <c r="A6928" s="6">
        <f t="shared" si="102"/>
        <v>609562</v>
      </c>
      <c r="B6928" s="6">
        <v>34</v>
      </c>
      <c r="C6928" s="109">
        <v>9</v>
      </c>
      <c r="D6928" s="109">
        <v>198</v>
      </c>
      <c r="E6928" s="109" t="s">
        <v>8491</v>
      </c>
      <c r="F6928" s="109"/>
      <c r="G6928" s="109"/>
      <c r="H6928" s="109">
        <f>IF('Раздел 2.6.2'!Q42&gt;='Раздел 2.6.2'!R42,0,1)</f>
        <v>0</v>
      </c>
    </row>
    <row r="6929" spans="1:8" x14ac:dyDescent="0.2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8492</v>
      </c>
      <c r="H6929" s="6">
        <f>IF('Раздел 2.6.2'!Q21&gt;='Раздел 2.6.2'!S21,0,1)</f>
        <v>0</v>
      </c>
    </row>
    <row r="6930" spans="1:8" x14ac:dyDescent="0.2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8493</v>
      </c>
      <c r="H6930" s="6">
        <f>IF('Раздел 2.6.2'!Q22&gt;='Раздел 2.6.2'!S22,0,1)</f>
        <v>0</v>
      </c>
    </row>
    <row r="6931" spans="1:8" x14ac:dyDescent="0.2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8494</v>
      </c>
      <c r="H6931" s="6">
        <f>IF('Раздел 2.6.2'!Q23&gt;='Раздел 2.6.2'!S23,0,1)</f>
        <v>0</v>
      </c>
    </row>
    <row r="6932" spans="1:8" x14ac:dyDescent="0.2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8495</v>
      </c>
      <c r="H6932" s="6">
        <f>IF('Раздел 2.6.2'!Q24&gt;='Раздел 2.6.2'!S24,0,1)</f>
        <v>0</v>
      </c>
    </row>
    <row r="6933" spans="1:8" x14ac:dyDescent="0.2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8496</v>
      </c>
      <c r="H6933" s="6">
        <f>IF('Раздел 2.6.2'!Q25&gt;='Раздел 2.6.2'!S25,0,1)</f>
        <v>0</v>
      </c>
    </row>
    <row r="6934" spans="1:8" x14ac:dyDescent="0.2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8406</v>
      </c>
      <c r="H6934" s="6">
        <f>IF('Раздел 2.6.2'!Q26&gt;='Раздел 2.6.2'!S26,0,1)</f>
        <v>0</v>
      </c>
    </row>
    <row r="6935" spans="1:8" x14ac:dyDescent="0.2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8407</v>
      </c>
      <c r="H6935" s="6">
        <f>IF('Раздел 2.6.2'!Q27&gt;='Раздел 2.6.2'!S27,0,1)</f>
        <v>0</v>
      </c>
    </row>
    <row r="6936" spans="1:8" x14ac:dyDescent="0.2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8408</v>
      </c>
      <c r="H6936" s="6">
        <f>IF('Раздел 2.6.2'!Q28&gt;='Раздел 2.6.2'!S28,0,1)</f>
        <v>0</v>
      </c>
    </row>
    <row r="6937" spans="1:8" x14ac:dyDescent="0.2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8409</v>
      </c>
      <c r="H6937" s="6">
        <f>IF('Раздел 2.6.2'!Q29&gt;='Раздел 2.6.2'!S29,0,1)</f>
        <v>0</v>
      </c>
    </row>
    <row r="6938" spans="1:8" x14ac:dyDescent="0.2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9257</v>
      </c>
      <c r="H6938" s="6">
        <f>IF('Раздел 2.6.2'!Q30&gt;='Раздел 2.6.2'!S30,0,1)</f>
        <v>0</v>
      </c>
    </row>
    <row r="6939" spans="1:8" x14ac:dyDescent="0.2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9258</v>
      </c>
      <c r="H6939" s="6">
        <f>IF('Раздел 2.6.2'!Q31&gt;='Раздел 2.6.2'!S31,0,1)</f>
        <v>0</v>
      </c>
    </row>
    <row r="6940" spans="1:8" x14ac:dyDescent="0.2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9259</v>
      </c>
      <c r="H6940" s="6">
        <f>IF('Раздел 2.6.2'!Q32&gt;='Раздел 2.6.2'!S32,0,1)</f>
        <v>0</v>
      </c>
    </row>
    <row r="6941" spans="1:8" x14ac:dyDescent="0.2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9260</v>
      </c>
      <c r="H6941" s="6">
        <f>IF('Раздел 2.6.2'!Q33&gt;='Раздел 2.6.2'!S33,0,1)</f>
        <v>0</v>
      </c>
    </row>
    <row r="6942" spans="1:8" x14ac:dyDescent="0.2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9261</v>
      </c>
      <c r="H6942" s="6">
        <f>IF('Раздел 2.6.2'!Q34&gt;='Раздел 2.6.2'!S34,0,1)</f>
        <v>0</v>
      </c>
    </row>
    <row r="6943" spans="1:8" x14ac:dyDescent="0.2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9262</v>
      </c>
      <c r="H6943" s="6">
        <f>IF('Раздел 2.6.2'!Q35&gt;='Раздел 2.6.2'!S35,0,1)</f>
        <v>0</v>
      </c>
    </row>
    <row r="6944" spans="1:8" x14ac:dyDescent="0.2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9263</v>
      </c>
      <c r="H6944" s="6">
        <f>IF('Раздел 2.6.2'!Q36&gt;='Раздел 2.6.2'!S36,0,1)</f>
        <v>0</v>
      </c>
    </row>
    <row r="6945" spans="1:8" x14ac:dyDescent="0.2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9264</v>
      </c>
      <c r="H6945" s="6">
        <f>IF('Раздел 2.6.2'!Q37&gt;='Раздел 2.6.2'!S37,0,1)</f>
        <v>0</v>
      </c>
    </row>
    <row r="6946" spans="1:8" x14ac:dyDescent="0.2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9265</v>
      </c>
      <c r="H6946" s="6">
        <f>IF('Раздел 2.6.2'!Q38&gt;='Раздел 2.6.2'!S38,0,1)</f>
        <v>0</v>
      </c>
    </row>
    <row r="6947" spans="1:8" x14ac:dyDescent="0.2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9266</v>
      </c>
      <c r="H6947" s="6">
        <f>IF('Раздел 2.6.2'!Q39&gt;='Раздел 2.6.2'!S39,0,1)</f>
        <v>0</v>
      </c>
    </row>
    <row r="6948" spans="1:8" x14ac:dyDescent="0.2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9267</v>
      </c>
      <c r="H6948" s="6">
        <f>IF('Раздел 2.6.2'!Q40&gt;='Раздел 2.6.2'!S40,0,1)</f>
        <v>0</v>
      </c>
    </row>
    <row r="6949" spans="1:8" x14ac:dyDescent="0.2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9268</v>
      </c>
      <c r="H6949" s="6">
        <f>IF('Раздел 2.6.2'!Q41&gt;='Раздел 2.6.2'!S41,0,1)</f>
        <v>0</v>
      </c>
    </row>
    <row r="6950" spans="1:8" x14ac:dyDescent="0.2">
      <c r="A6950" s="6">
        <f t="shared" si="103"/>
        <v>609562</v>
      </c>
      <c r="B6950" s="6">
        <v>34</v>
      </c>
      <c r="C6950" s="109">
        <v>10</v>
      </c>
      <c r="D6950" s="109">
        <v>220</v>
      </c>
      <c r="E6950" s="109" t="s">
        <v>9269</v>
      </c>
      <c r="F6950" s="109"/>
      <c r="G6950" s="109"/>
      <c r="H6950" s="109">
        <f>IF('Раздел 2.6.2'!Q42&gt;='Раздел 2.6.2'!S42,0,1)</f>
        <v>0</v>
      </c>
    </row>
    <row r="6951" spans="1:8" x14ac:dyDescent="0.2">
      <c r="A6951" s="6">
        <f t="shared" si="103"/>
        <v>609562</v>
      </c>
      <c r="B6951" s="6">
        <v>34</v>
      </c>
      <c r="C6951" s="115">
        <v>11</v>
      </c>
      <c r="D6951" s="6">
        <v>221</v>
      </c>
      <c r="E6951" s="6" t="s">
        <v>9270</v>
      </c>
      <c r="H6951" s="6">
        <f>IF('Раздел 2.6.2'!Y21&gt;='Раздел 2.6.2'!Z21,0,1)</f>
        <v>0</v>
      </c>
    </row>
    <row r="6952" spans="1:8" x14ac:dyDescent="0.2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9271</v>
      </c>
      <c r="H6952" s="6">
        <f>IF('Раздел 2.6.2'!Y22&gt;='Раздел 2.6.2'!Z22,0,1)</f>
        <v>0</v>
      </c>
    </row>
    <row r="6953" spans="1:8" x14ac:dyDescent="0.2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9272</v>
      </c>
      <c r="H6953" s="6">
        <f>IF('Раздел 2.6.2'!Y23&gt;='Раздел 2.6.2'!Z23,0,1)</f>
        <v>0</v>
      </c>
    </row>
    <row r="6954" spans="1:8" x14ac:dyDescent="0.2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9273</v>
      </c>
      <c r="H6954" s="6">
        <f>IF('Раздел 2.6.2'!Y24&gt;='Раздел 2.6.2'!Z24,0,1)</f>
        <v>0</v>
      </c>
    </row>
    <row r="6955" spans="1:8" x14ac:dyDescent="0.2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9274</v>
      </c>
      <c r="H6955" s="6">
        <f>IF('Раздел 2.6.2'!Y25&gt;='Раздел 2.6.2'!Z25,0,1)</f>
        <v>0</v>
      </c>
    </row>
    <row r="6956" spans="1:8" x14ac:dyDescent="0.2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9275</v>
      </c>
      <c r="H6956" s="6">
        <f>IF('Раздел 2.6.2'!Y26&gt;='Раздел 2.6.2'!Z26,0,1)</f>
        <v>0</v>
      </c>
    </row>
    <row r="6957" spans="1:8" x14ac:dyDescent="0.2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9276</v>
      </c>
      <c r="H6957" s="6">
        <f>IF('Раздел 2.6.2'!Y27&gt;='Раздел 2.6.2'!Z27,0,1)</f>
        <v>0</v>
      </c>
    </row>
    <row r="6958" spans="1:8" x14ac:dyDescent="0.2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9277</v>
      </c>
      <c r="H6958" s="6">
        <f>IF('Раздел 2.6.2'!Y28&gt;='Раздел 2.6.2'!Z28,0,1)</f>
        <v>0</v>
      </c>
    </row>
    <row r="6959" spans="1:8" x14ac:dyDescent="0.2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9278</v>
      </c>
      <c r="H6959" s="6">
        <f>IF('Раздел 2.6.2'!Y29&gt;='Раздел 2.6.2'!Z29,0,1)</f>
        <v>0</v>
      </c>
    </row>
    <row r="6960" spans="1:8" x14ac:dyDescent="0.2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9279</v>
      </c>
      <c r="H6960" s="6">
        <f>IF('Раздел 2.6.2'!Y30&gt;='Раздел 2.6.2'!Z30,0,1)</f>
        <v>0</v>
      </c>
    </row>
    <row r="6961" spans="1:8" x14ac:dyDescent="0.2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9280</v>
      </c>
      <c r="H6961" s="6">
        <f>IF('Раздел 2.6.2'!Y31&gt;='Раздел 2.6.2'!Z31,0,1)</f>
        <v>0</v>
      </c>
    </row>
    <row r="6962" spans="1:8" x14ac:dyDescent="0.2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9281</v>
      </c>
      <c r="H6962" s="6">
        <f>IF('Раздел 2.6.2'!Y32&gt;='Раздел 2.6.2'!Z32,0,1)</f>
        <v>0</v>
      </c>
    </row>
    <row r="6963" spans="1:8" x14ac:dyDescent="0.2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9282</v>
      </c>
      <c r="H6963" s="6">
        <f>IF('Раздел 2.6.2'!Y33&gt;='Раздел 2.6.2'!Z33,0,1)</f>
        <v>0</v>
      </c>
    </row>
    <row r="6964" spans="1:8" x14ac:dyDescent="0.2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9283</v>
      </c>
      <c r="H6964" s="6">
        <f>IF('Раздел 2.6.2'!Y34&gt;='Раздел 2.6.2'!Z34,0,1)</f>
        <v>0</v>
      </c>
    </row>
    <row r="6965" spans="1:8" x14ac:dyDescent="0.2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9284</v>
      </c>
      <c r="H6965" s="6">
        <f>IF('Раздел 2.6.2'!Y35&gt;='Раздел 2.6.2'!Z35,0,1)</f>
        <v>0</v>
      </c>
    </row>
    <row r="6966" spans="1:8" x14ac:dyDescent="0.2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9285</v>
      </c>
      <c r="H6966" s="6">
        <f>IF('Раздел 2.6.2'!Y36&gt;='Раздел 2.6.2'!Z36,0,1)</f>
        <v>0</v>
      </c>
    </row>
    <row r="6967" spans="1:8" x14ac:dyDescent="0.2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9286</v>
      </c>
      <c r="H6967" s="6">
        <f>IF('Раздел 2.6.2'!Y37&gt;='Раздел 2.6.2'!Z37,0,1)</f>
        <v>0</v>
      </c>
    </row>
    <row r="6968" spans="1:8" x14ac:dyDescent="0.2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9287</v>
      </c>
      <c r="H6968" s="6">
        <f>IF('Раздел 2.6.2'!Y38&gt;='Раздел 2.6.2'!Z38,0,1)</f>
        <v>0</v>
      </c>
    </row>
    <row r="6969" spans="1:8" x14ac:dyDescent="0.2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8442</v>
      </c>
      <c r="H6969" s="6">
        <f>IF('Раздел 2.6.2'!Y39&gt;='Раздел 2.6.2'!Z39,0,1)</f>
        <v>0</v>
      </c>
    </row>
    <row r="6970" spans="1:8" x14ac:dyDescent="0.2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8443</v>
      </c>
      <c r="H6970" s="6">
        <f>IF('Раздел 2.6.2'!Y40&gt;='Раздел 2.6.2'!Z40,0,1)</f>
        <v>0</v>
      </c>
    </row>
    <row r="6971" spans="1:8" x14ac:dyDescent="0.2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8444</v>
      </c>
      <c r="H6971" s="6">
        <f>IF('Раздел 2.6.2'!Y41&gt;='Раздел 2.6.2'!Z41,0,1)</f>
        <v>0</v>
      </c>
    </row>
    <row r="6972" spans="1:8" x14ac:dyDescent="0.2">
      <c r="A6972" s="6">
        <f t="shared" si="103"/>
        <v>609562</v>
      </c>
      <c r="B6972" s="6">
        <v>34</v>
      </c>
      <c r="C6972" s="109">
        <v>11</v>
      </c>
      <c r="D6972" s="109">
        <v>242</v>
      </c>
      <c r="E6972" s="109" t="s">
        <v>8445</v>
      </c>
      <c r="F6972" s="109"/>
      <c r="G6972" s="109"/>
      <c r="H6972" s="109">
        <f>IF('Раздел 2.6.2'!Y42&gt;='Раздел 2.6.2'!Z42,0,1)</f>
        <v>0</v>
      </c>
    </row>
    <row r="6973" spans="1:8" x14ac:dyDescent="0.2">
      <c r="A6973" s="6">
        <f t="shared" si="103"/>
        <v>609562</v>
      </c>
      <c r="B6973" s="6">
        <v>34</v>
      </c>
      <c r="C6973" s="115">
        <v>12</v>
      </c>
      <c r="D6973" s="6">
        <v>243</v>
      </c>
      <c r="E6973" s="6" t="s">
        <v>8508</v>
      </c>
      <c r="H6973" s="6">
        <f>IF('Раздел 2.6.2'!Y21&gt;='Раздел 2.6.2'!AC21,0,1)</f>
        <v>0</v>
      </c>
    </row>
    <row r="6974" spans="1:8" x14ac:dyDescent="0.2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8509</v>
      </c>
      <c r="H6974" s="6">
        <f>IF('Раздел 2.6.2'!Y22&gt;='Раздел 2.6.2'!AC22,0,1)</f>
        <v>0</v>
      </c>
    </row>
    <row r="6975" spans="1:8" x14ac:dyDescent="0.2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8510</v>
      </c>
      <c r="H6975" s="6">
        <f>IF('Раздел 2.6.2'!Y23&gt;='Раздел 2.6.2'!AC23,0,1)</f>
        <v>0</v>
      </c>
    </row>
    <row r="6976" spans="1:8" x14ac:dyDescent="0.2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8511</v>
      </c>
      <c r="H6976" s="6">
        <f>IF('Раздел 2.6.2'!Y24&gt;='Раздел 2.6.2'!AC24,0,1)</f>
        <v>0</v>
      </c>
    </row>
    <row r="6977" spans="1:8" x14ac:dyDescent="0.2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7683</v>
      </c>
      <c r="H6977" s="6">
        <f>IF('Раздел 2.6.2'!Y25&gt;='Раздел 2.6.2'!AC25,0,1)</f>
        <v>0</v>
      </c>
    </row>
    <row r="6978" spans="1:8" x14ac:dyDescent="0.2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9379</v>
      </c>
      <c r="H6978" s="6">
        <f>IF('Раздел 2.6.2'!Y26&gt;='Раздел 2.6.2'!AC26,0,1)</f>
        <v>0</v>
      </c>
    </row>
    <row r="6979" spans="1:8" x14ac:dyDescent="0.2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9380</v>
      </c>
      <c r="H6979" s="6">
        <f>IF('Раздел 2.6.2'!Y27&gt;='Раздел 2.6.2'!AC27,0,1)</f>
        <v>0</v>
      </c>
    </row>
    <row r="6980" spans="1:8" x14ac:dyDescent="0.2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9381</v>
      </c>
      <c r="H6980" s="6">
        <f>IF('Раздел 2.6.2'!Y28&gt;='Раздел 2.6.2'!AC28,0,1)</f>
        <v>0</v>
      </c>
    </row>
    <row r="6981" spans="1:8" x14ac:dyDescent="0.2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9382</v>
      </c>
      <c r="H6981" s="6">
        <f>IF('Раздел 2.6.2'!Y29&gt;='Раздел 2.6.2'!AC29,0,1)</f>
        <v>0</v>
      </c>
    </row>
    <row r="6982" spans="1:8" x14ac:dyDescent="0.2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9383</v>
      </c>
      <c r="H6982" s="6">
        <f>IF('Раздел 2.6.2'!Y30&gt;='Раздел 2.6.2'!AC30,0,1)</f>
        <v>0</v>
      </c>
    </row>
    <row r="6983" spans="1:8" x14ac:dyDescent="0.2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9384</v>
      </c>
      <c r="H6983" s="6">
        <f>IF('Раздел 2.6.2'!Y31&gt;='Раздел 2.6.2'!AC31,0,1)</f>
        <v>0</v>
      </c>
    </row>
    <row r="6984" spans="1:8" x14ac:dyDescent="0.2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9385</v>
      </c>
      <c r="H6984" s="6">
        <f>IF('Раздел 2.6.2'!Y32&gt;='Раздел 2.6.2'!AC32,0,1)</f>
        <v>0</v>
      </c>
    </row>
    <row r="6985" spans="1:8" x14ac:dyDescent="0.2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9386</v>
      </c>
      <c r="H6985" s="6">
        <f>IF('Раздел 2.6.2'!Y33&gt;='Раздел 2.6.2'!AC33,0,1)</f>
        <v>0</v>
      </c>
    </row>
    <row r="6986" spans="1:8" x14ac:dyDescent="0.2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9387</v>
      </c>
      <c r="H6986" s="6">
        <f>IF('Раздел 2.6.2'!Y34&gt;='Раздел 2.6.2'!AC34,0,1)</f>
        <v>0</v>
      </c>
    </row>
    <row r="6987" spans="1:8" x14ac:dyDescent="0.2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9388</v>
      </c>
      <c r="H6987" s="6">
        <f>IF('Раздел 2.6.2'!Y35&gt;='Раздел 2.6.2'!AC35,0,1)</f>
        <v>0</v>
      </c>
    </row>
    <row r="6988" spans="1:8" x14ac:dyDescent="0.2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9389</v>
      </c>
      <c r="H6988" s="6">
        <f>IF('Раздел 2.6.2'!Y36&gt;='Раздел 2.6.2'!AC36,0,1)</f>
        <v>0</v>
      </c>
    </row>
    <row r="6989" spans="1:8" x14ac:dyDescent="0.2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9390</v>
      </c>
      <c r="H6989" s="6">
        <f>IF('Раздел 2.6.2'!Y37&gt;='Раздел 2.6.2'!AC37,0,1)</f>
        <v>0</v>
      </c>
    </row>
    <row r="6990" spans="1:8" x14ac:dyDescent="0.2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9391</v>
      </c>
      <c r="H6990" s="6">
        <f>IF('Раздел 2.6.2'!Y38&gt;='Раздел 2.6.2'!AC38,0,1)</f>
        <v>0</v>
      </c>
    </row>
    <row r="6991" spans="1:8" x14ac:dyDescent="0.2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9392</v>
      </c>
      <c r="H6991" s="6">
        <f>IF('Раздел 2.6.2'!Y39&gt;='Раздел 2.6.2'!AC39,0,1)</f>
        <v>0</v>
      </c>
    </row>
    <row r="6992" spans="1:8" x14ac:dyDescent="0.2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9393</v>
      </c>
      <c r="H6992" s="6">
        <f>IF('Раздел 2.6.2'!Y40&gt;='Раздел 2.6.2'!AC40,0,1)</f>
        <v>0</v>
      </c>
    </row>
    <row r="6993" spans="1:8" x14ac:dyDescent="0.2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9394</v>
      </c>
      <c r="H6993" s="6">
        <f>IF('Раздел 2.6.2'!Y41&gt;='Раздел 2.6.2'!AC41,0,1)</f>
        <v>0</v>
      </c>
    </row>
    <row r="6994" spans="1:8" x14ac:dyDescent="0.2">
      <c r="A6994" s="6">
        <f t="shared" si="104"/>
        <v>609562</v>
      </c>
      <c r="B6994" s="6">
        <v>34</v>
      </c>
      <c r="C6994" s="109">
        <v>12</v>
      </c>
      <c r="D6994" s="109">
        <v>264</v>
      </c>
      <c r="E6994" s="109" t="s">
        <v>9395</v>
      </c>
      <c r="F6994" s="109"/>
      <c r="G6994" s="109"/>
      <c r="H6994" s="109">
        <f>IF('Раздел 2.6.2'!Y42&gt;='Раздел 2.6.2'!AC42,0,1)</f>
        <v>0</v>
      </c>
    </row>
    <row r="6995" spans="1:8" x14ac:dyDescent="0.2">
      <c r="A6995" s="6">
        <f t="shared" si="104"/>
        <v>609562</v>
      </c>
      <c r="B6995" s="6">
        <v>34</v>
      </c>
      <c r="C6995" s="115">
        <v>13</v>
      </c>
      <c r="D6995" s="6">
        <v>265</v>
      </c>
      <c r="E6995" s="6" t="s">
        <v>9396</v>
      </c>
      <c r="H6995" s="6">
        <f>IF('Раздел 2.6.2'!Y21&gt;='Раздел 2.6.2'!AD21,0,1)</f>
        <v>0</v>
      </c>
    </row>
    <row r="6996" spans="1:8" x14ac:dyDescent="0.2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9397</v>
      </c>
      <c r="H6996" s="6">
        <f>IF('Раздел 2.6.2'!Y22&gt;='Раздел 2.6.2'!AD22,0,1)</f>
        <v>0</v>
      </c>
    </row>
    <row r="6997" spans="1:8" x14ac:dyDescent="0.2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9398</v>
      </c>
      <c r="H6997" s="6">
        <f>IF('Раздел 2.6.2'!Y23&gt;='Раздел 2.6.2'!AD23,0,1)</f>
        <v>0</v>
      </c>
    </row>
    <row r="6998" spans="1:8" x14ac:dyDescent="0.2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9399</v>
      </c>
      <c r="H6998" s="6">
        <f>IF('Раздел 2.6.2'!Y24&gt;='Раздел 2.6.2'!AD24,0,1)</f>
        <v>0</v>
      </c>
    </row>
    <row r="6999" spans="1:8" x14ac:dyDescent="0.2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8478</v>
      </c>
      <c r="H6999" s="6">
        <f>IF('Раздел 2.6.2'!Y25&gt;='Раздел 2.6.2'!AD25,0,1)</f>
        <v>0</v>
      </c>
    </row>
    <row r="7000" spans="1:8" x14ac:dyDescent="0.2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8479</v>
      </c>
      <c r="H7000" s="6">
        <f>IF('Раздел 2.6.2'!Y26&gt;='Раздел 2.6.2'!AD26,0,1)</f>
        <v>0</v>
      </c>
    </row>
    <row r="7001" spans="1:8" x14ac:dyDescent="0.2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8480</v>
      </c>
      <c r="H7001" s="6">
        <f>IF('Раздел 2.6.2'!Y27&gt;='Раздел 2.6.2'!AD27,0,1)</f>
        <v>0</v>
      </c>
    </row>
    <row r="7002" spans="1:8" x14ac:dyDescent="0.2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8481</v>
      </c>
      <c r="H7002" s="6">
        <f>IF('Раздел 2.6.2'!Y28&gt;='Раздел 2.6.2'!AD28,0,1)</f>
        <v>0</v>
      </c>
    </row>
    <row r="7003" spans="1:8" x14ac:dyDescent="0.2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9355</v>
      </c>
      <c r="H7003" s="6">
        <f>IF('Раздел 2.6.2'!Y29&gt;='Раздел 2.6.2'!AD29,0,1)</f>
        <v>0</v>
      </c>
    </row>
    <row r="7004" spans="1:8" x14ac:dyDescent="0.2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9356</v>
      </c>
      <c r="H7004" s="6">
        <f>IF('Раздел 2.6.2'!Y30&gt;='Раздел 2.6.2'!AD30,0,1)</f>
        <v>0</v>
      </c>
    </row>
    <row r="7005" spans="1:8" x14ac:dyDescent="0.2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9357</v>
      </c>
      <c r="H7005" s="6">
        <f>IF('Раздел 2.6.2'!Y31&gt;='Раздел 2.6.2'!AD31,0,1)</f>
        <v>0</v>
      </c>
    </row>
    <row r="7006" spans="1:8" x14ac:dyDescent="0.2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9358</v>
      </c>
      <c r="H7006" s="6">
        <f>IF('Раздел 2.6.2'!Y32&gt;='Раздел 2.6.2'!AD32,0,1)</f>
        <v>0</v>
      </c>
    </row>
    <row r="7007" spans="1:8" x14ac:dyDescent="0.2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9359</v>
      </c>
      <c r="H7007" s="6">
        <f>IF('Раздел 2.6.2'!Y33&gt;='Раздел 2.6.2'!AD33,0,1)</f>
        <v>0</v>
      </c>
    </row>
    <row r="7008" spans="1:8" x14ac:dyDescent="0.2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9360</v>
      </c>
      <c r="H7008" s="6">
        <f>IF('Раздел 2.6.2'!Y34&gt;='Раздел 2.6.2'!AD34,0,1)</f>
        <v>0</v>
      </c>
    </row>
    <row r="7009" spans="1:8" x14ac:dyDescent="0.2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9361</v>
      </c>
      <c r="H7009" s="6">
        <f>IF('Раздел 2.6.2'!Y35&gt;='Раздел 2.6.2'!AD35,0,1)</f>
        <v>0</v>
      </c>
    </row>
    <row r="7010" spans="1:8" x14ac:dyDescent="0.2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9362</v>
      </c>
      <c r="H7010" s="6">
        <f>IF('Раздел 2.6.2'!Y36&gt;='Раздел 2.6.2'!AD36,0,1)</f>
        <v>0</v>
      </c>
    </row>
    <row r="7011" spans="1:8" x14ac:dyDescent="0.2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9363</v>
      </c>
      <c r="H7011" s="6">
        <f>IF('Раздел 2.6.2'!Y37&gt;='Раздел 2.6.2'!AD37,0,1)</f>
        <v>0</v>
      </c>
    </row>
    <row r="7012" spans="1:8" x14ac:dyDescent="0.2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9364</v>
      </c>
      <c r="H7012" s="6">
        <f>IF('Раздел 2.6.2'!Y38&gt;='Раздел 2.6.2'!AD38,0,1)</f>
        <v>0</v>
      </c>
    </row>
    <row r="7013" spans="1:8" x14ac:dyDescent="0.2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9365</v>
      </c>
      <c r="H7013" s="6">
        <f>IF('Раздел 2.6.2'!Y39&gt;='Раздел 2.6.2'!AD39,0,1)</f>
        <v>0</v>
      </c>
    </row>
    <row r="7014" spans="1:8" x14ac:dyDescent="0.2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9366</v>
      </c>
      <c r="H7014" s="6">
        <f>IF('Раздел 2.6.2'!Y40&gt;='Раздел 2.6.2'!AD40,0,1)</f>
        <v>0</v>
      </c>
    </row>
    <row r="7015" spans="1:8" x14ac:dyDescent="0.2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9367</v>
      </c>
      <c r="H7015" s="6">
        <f>IF('Раздел 2.6.2'!Y41&gt;='Раздел 2.6.2'!AD41,0,1)</f>
        <v>0</v>
      </c>
    </row>
    <row r="7016" spans="1:8" x14ac:dyDescent="0.2">
      <c r="A7016" s="6">
        <f t="shared" si="104"/>
        <v>609562</v>
      </c>
      <c r="B7016" s="6">
        <v>34</v>
      </c>
      <c r="C7016" s="109">
        <v>13</v>
      </c>
      <c r="D7016" s="109">
        <v>286</v>
      </c>
      <c r="E7016" s="109" t="s">
        <v>9368</v>
      </c>
      <c r="F7016" s="109"/>
      <c r="G7016" s="109"/>
      <c r="H7016" s="109">
        <f>IF('Раздел 2.6.2'!Y42&gt;='Раздел 2.6.2'!AD42,0,1)</f>
        <v>0</v>
      </c>
    </row>
    <row r="7017" spans="1:8" x14ac:dyDescent="0.2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9369</v>
      </c>
      <c r="H7017" s="6">
        <f>IF('Раздел 2.6.2'!AF21&gt;='Раздел 2.6.2'!AG21,0,1)</f>
        <v>0</v>
      </c>
    </row>
    <row r="7018" spans="1:8" x14ac:dyDescent="0.2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9370</v>
      </c>
      <c r="H7018" s="6">
        <f>IF('Раздел 2.6.2'!AF22&gt;='Раздел 2.6.2'!AG22,0,1)</f>
        <v>0</v>
      </c>
    </row>
    <row r="7019" spans="1:8" x14ac:dyDescent="0.2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9371</v>
      </c>
      <c r="H7019" s="6">
        <f>IF('Раздел 2.6.2'!AF23&gt;='Раздел 2.6.2'!AG23,0,1)</f>
        <v>0</v>
      </c>
    </row>
    <row r="7020" spans="1:8" x14ac:dyDescent="0.2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9372</v>
      </c>
      <c r="H7020" s="6">
        <f>IF('Раздел 2.6.2'!AF24&gt;='Раздел 2.6.2'!AG24,0,1)</f>
        <v>0</v>
      </c>
    </row>
    <row r="7021" spans="1:8" x14ac:dyDescent="0.2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10345</v>
      </c>
      <c r="H7021" s="6">
        <f>IF('Раздел 2.6.2'!AF25&gt;='Раздел 2.6.2'!AG25,0,1)</f>
        <v>0</v>
      </c>
    </row>
    <row r="7022" spans="1:8" x14ac:dyDescent="0.2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10346</v>
      </c>
      <c r="H7022" s="6">
        <f>IF('Раздел 2.6.2'!AF26&gt;='Раздел 2.6.2'!AG26,0,1)</f>
        <v>0</v>
      </c>
    </row>
    <row r="7023" spans="1:8" x14ac:dyDescent="0.2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10347</v>
      </c>
      <c r="H7023" s="6">
        <f>IF('Раздел 2.6.2'!AF27&gt;='Раздел 2.6.2'!AG27,0,1)</f>
        <v>0</v>
      </c>
    </row>
    <row r="7024" spans="1:8" x14ac:dyDescent="0.2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10348</v>
      </c>
      <c r="H7024" s="6">
        <f>IF('Раздел 2.6.2'!AF28&gt;='Раздел 2.6.2'!AG28,0,1)</f>
        <v>0</v>
      </c>
    </row>
    <row r="7025" spans="1:8" x14ac:dyDescent="0.2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10349</v>
      </c>
      <c r="H7025" s="6">
        <f>IF('Раздел 2.6.2'!AF29&gt;='Раздел 2.6.2'!AG29,0,1)</f>
        <v>0</v>
      </c>
    </row>
    <row r="7026" spans="1:8" x14ac:dyDescent="0.2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10350</v>
      </c>
      <c r="H7026" s="6">
        <f>IF('Раздел 2.6.2'!AF30&gt;='Раздел 2.6.2'!AG30,0,1)</f>
        <v>0</v>
      </c>
    </row>
    <row r="7027" spans="1:8" x14ac:dyDescent="0.2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8512</v>
      </c>
      <c r="H7027" s="6">
        <f>IF('Раздел 2.6.2'!AF31&gt;='Раздел 2.6.2'!AG31,0,1)</f>
        <v>0</v>
      </c>
    </row>
    <row r="7028" spans="1:8" x14ac:dyDescent="0.2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9373</v>
      </c>
      <c r="H7028" s="6">
        <f>IF('Раздел 2.6.2'!AF32&gt;='Раздел 2.6.2'!AG32,0,1)</f>
        <v>0</v>
      </c>
    </row>
    <row r="7029" spans="1:8" x14ac:dyDescent="0.2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9374</v>
      </c>
      <c r="H7029" s="6">
        <f>IF('Раздел 2.6.2'!AF33&gt;='Раздел 2.6.2'!AG33,0,1)</f>
        <v>0</v>
      </c>
    </row>
    <row r="7030" spans="1:8" x14ac:dyDescent="0.2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9375</v>
      </c>
      <c r="H7030" s="6">
        <f>IF('Раздел 2.6.2'!AF34&gt;='Раздел 2.6.2'!AG34,0,1)</f>
        <v>0</v>
      </c>
    </row>
    <row r="7031" spans="1:8" x14ac:dyDescent="0.2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9376</v>
      </c>
      <c r="H7031" s="6">
        <f>IF('Раздел 2.6.2'!AF35&gt;='Раздел 2.6.2'!AG35,0,1)</f>
        <v>0</v>
      </c>
    </row>
    <row r="7032" spans="1:8" x14ac:dyDescent="0.2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9377</v>
      </c>
      <c r="H7032" s="6">
        <f>IF('Раздел 2.6.2'!AF36&gt;='Раздел 2.6.2'!AG36,0,1)</f>
        <v>0</v>
      </c>
    </row>
    <row r="7033" spans="1:8" x14ac:dyDescent="0.2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9378</v>
      </c>
      <c r="H7033" s="6">
        <f>IF('Раздел 2.6.2'!AF37&gt;='Раздел 2.6.2'!AG37,0,1)</f>
        <v>0</v>
      </c>
    </row>
    <row r="7034" spans="1:8" x14ac:dyDescent="0.2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10360</v>
      </c>
      <c r="H7034" s="6">
        <f>IF('Раздел 2.6.2'!AF38&gt;='Раздел 2.6.2'!AG38,0,1)</f>
        <v>0</v>
      </c>
    </row>
    <row r="7035" spans="1:8" x14ac:dyDescent="0.2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10361</v>
      </c>
      <c r="H7035" s="6">
        <f>IF('Раздел 2.6.2'!AF39&gt;='Раздел 2.6.2'!AG39,0,1)</f>
        <v>0</v>
      </c>
    </row>
    <row r="7036" spans="1:8" x14ac:dyDescent="0.2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10362</v>
      </c>
      <c r="H7036" s="6">
        <f>IF('Раздел 2.6.2'!AF40&gt;='Раздел 2.6.2'!AG40,0,1)</f>
        <v>0</v>
      </c>
    </row>
    <row r="7037" spans="1:8" x14ac:dyDescent="0.2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10363</v>
      </c>
      <c r="H7037" s="6">
        <f>IF('Раздел 2.6.2'!AF41&gt;='Раздел 2.6.2'!AG41,0,1)</f>
        <v>0</v>
      </c>
    </row>
    <row r="7038" spans="1:8" x14ac:dyDescent="0.2">
      <c r="A7038" s="6">
        <f t="shared" si="104"/>
        <v>609562</v>
      </c>
      <c r="B7038" s="6">
        <v>34</v>
      </c>
      <c r="C7038" s="109">
        <v>14</v>
      </c>
      <c r="D7038" s="109">
        <v>308</v>
      </c>
      <c r="E7038" s="109" t="s">
        <v>10364</v>
      </c>
      <c r="F7038" s="109"/>
      <c r="G7038" s="109"/>
      <c r="H7038" s="109">
        <f>IF('Раздел 2.6.2'!AF42&gt;='Раздел 2.6.2'!AG42,0,1)</f>
        <v>0</v>
      </c>
    </row>
    <row r="7039" spans="1:8" x14ac:dyDescent="0.2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10365</v>
      </c>
      <c r="H7039" s="6">
        <f>IF('Раздел 2.6.2'!AF21&gt;='Раздел 2.6.2'!AJ21,0,1)</f>
        <v>0</v>
      </c>
    </row>
    <row r="7040" spans="1:8" x14ac:dyDescent="0.2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10366</v>
      </c>
      <c r="H7040" s="6">
        <f>IF('Раздел 2.6.2'!AF22&gt;='Раздел 2.6.2'!AJ22,0,1)</f>
        <v>0</v>
      </c>
    </row>
    <row r="7041" spans="1:8" x14ac:dyDescent="0.2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7753</v>
      </c>
      <c r="H7041" s="6">
        <f>IF('Раздел 2.6.2'!AF23&gt;='Раздел 2.6.2'!AJ23,0,1)</f>
        <v>0</v>
      </c>
    </row>
    <row r="7042" spans="1:8" x14ac:dyDescent="0.2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7754</v>
      </c>
      <c r="H7042" s="6">
        <f>IF('Раздел 2.6.2'!AF24&gt;='Раздел 2.6.2'!AJ24,0,1)</f>
        <v>0</v>
      </c>
    </row>
    <row r="7043" spans="1:8" x14ac:dyDescent="0.2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7755</v>
      </c>
      <c r="H7043" s="6">
        <f>IF('Раздел 2.6.2'!AF25&gt;='Раздел 2.6.2'!AJ25,0,1)</f>
        <v>0</v>
      </c>
    </row>
    <row r="7044" spans="1:8" x14ac:dyDescent="0.2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7756</v>
      </c>
      <c r="H7044" s="6">
        <f>IF('Раздел 2.6.2'!AF26&gt;='Раздел 2.6.2'!AJ26,0,1)</f>
        <v>0</v>
      </c>
    </row>
    <row r="7045" spans="1:8" x14ac:dyDescent="0.2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7757</v>
      </c>
      <c r="H7045" s="6">
        <f>IF('Раздел 2.6.2'!AF27&gt;='Раздел 2.6.2'!AJ27,0,1)</f>
        <v>0</v>
      </c>
    </row>
    <row r="7046" spans="1:8" x14ac:dyDescent="0.2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7758</v>
      </c>
      <c r="H7046" s="6">
        <f>IF('Раздел 2.6.2'!AF28&gt;='Раздел 2.6.2'!AJ28,0,1)</f>
        <v>0</v>
      </c>
    </row>
    <row r="7047" spans="1:8" x14ac:dyDescent="0.2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7759</v>
      </c>
      <c r="H7047" s="6">
        <f>IF('Раздел 2.6.2'!AF29&gt;='Раздел 2.6.2'!AJ29,0,1)</f>
        <v>0</v>
      </c>
    </row>
    <row r="7048" spans="1:8" x14ac:dyDescent="0.2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7760</v>
      </c>
      <c r="H7048" s="6">
        <f>IF('Раздел 2.6.2'!AF30&gt;='Раздел 2.6.2'!AJ30,0,1)</f>
        <v>0</v>
      </c>
    </row>
    <row r="7049" spans="1:8" x14ac:dyDescent="0.2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7761</v>
      </c>
      <c r="H7049" s="6">
        <f>IF('Раздел 2.6.2'!AF31&gt;='Раздел 2.6.2'!AJ31,0,1)</f>
        <v>0</v>
      </c>
    </row>
    <row r="7050" spans="1:8" x14ac:dyDescent="0.2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7762</v>
      </c>
      <c r="H7050" s="6">
        <f>IF('Раздел 2.6.2'!AF32&gt;='Раздел 2.6.2'!AJ32,0,1)</f>
        <v>0</v>
      </c>
    </row>
    <row r="7051" spans="1:8" x14ac:dyDescent="0.2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7763</v>
      </c>
      <c r="H7051" s="6">
        <f>IF('Раздел 2.6.2'!AF33&gt;='Раздел 2.6.2'!AJ33,0,1)</f>
        <v>0</v>
      </c>
    </row>
    <row r="7052" spans="1:8" x14ac:dyDescent="0.2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7764</v>
      </c>
      <c r="H7052" s="6">
        <f>IF('Раздел 2.6.2'!AF34&gt;='Раздел 2.6.2'!AJ34,0,1)</f>
        <v>0</v>
      </c>
    </row>
    <row r="7053" spans="1:8" x14ac:dyDescent="0.2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7765</v>
      </c>
      <c r="H7053" s="6">
        <f>IF('Раздел 2.6.2'!AF35&gt;='Раздел 2.6.2'!AJ35,0,1)</f>
        <v>0</v>
      </c>
    </row>
    <row r="7054" spans="1:8" x14ac:dyDescent="0.2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7766</v>
      </c>
      <c r="H7054" s="6">
        <f>IF('Раздел 2.6.2'!AF36&gt;='Раздел 2.6.2'!AJ36,0,1)</f>
        <v>0</v>
      </c>
    </row>
    <row r="7055" spans="1:8" x14ac:dyDescent="0.2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7767</v>
      </c>
      <c r="H7055" s="6">
        <f>IF('Раздел 2.6.2'!AF37&gt;='Раздел 2.6.2'!AJ37,0,1)</f>
        <v>0</v>
      </c>
    </row>
    <row r="7056" spans="1:8" x14ac:dyDescent="0.2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7768</v>
      </c>
      <c r="H7056" s="6">
        <f>IF('Раздел 2.6.2'!AF38&gt;='Раздел 2.6.2'!AJ38,0,1)</f>
        <v>0</v>
      </c>
    </row>
    <row r="7057" spans="1:8" x14ac:dyDescent="0.2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7769</v>
      </c>
      <c r="H7057" s="6">
        <f>IF('Раздел 2.6.2'!AF39&gt;='Раздел 2.6.2'!AJ39,0,1)</f>
        <v>0</v>
      </c>
    </row>
    <row r="7058" spans="1:8" x14ac:dyDescent="0.2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8603</v>
      </c>
      <c r="H7058" s="6">
        <f>IF('Раздел 2.6.2'!AF40&gt;='Раздел 2.6.2'!AJ40,0,1)</f>
        <v>0</v>
      </c>
    </row>
    <row r="7059" spans="1:8" x14ac:dyDescent="0.2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8604</v>
      </c>
      <c r="H7059" s="6">
        <f>IF('Раздел 2.6.2'!AF41&gt;='Раздел 2.6.2'!AJ41,0,1)</f>
        <v>0</v>
      </c>
    </row>
    <row r="7060" spans="1:8" x14ac:dyDescent="0.2">
      <c r="A7060" s="6">
        <f t="shared" si="105"/>
        <v>609562</v>
      </c>
      <c r="B7060" s="6">
        <v>34</v>
      </c>
      <c r="C7060" s="109">
        <v>15</v>
      </c>
      <c r="D7060" s="109">
        <v>330</v>
      </c>
      <c r="E7060" s="109" t="s">
        <v>8605</v>
      </c>
      <c r="F7060" s="109"/>
      <c r="G7060" s="109"/>
      <c r="H7060" s="109">
        <f>IF('Раздел 2.6.2'!AF42&gt;='Раздел 2.6.2'!AJ42,0,1)</f>
        <v>0</v>
      </c>
    </row>
    <row r="7061" spans="1:8" x14ac:dyDescent="0.2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8606</v>
      </c>
      <c r="H7061" s="6">
        <f>IF('Раздел 2.6.2'!AF21&gt;='Раздел 2.6.2'!AK21,0,1)</f>
        <v>0</v>
      </c>
    </row>
    <row r="7062" spans="1:8" x14ac:dyDescent="0.2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8607</v>
      </c>
      <c r="H7062" s="6">
        <f>IF('Раздел 2.6.2'!AF22&gt;='Раздел 2.6.2'!AK22,0,1)</f>
        <v>0</v>
      </c>
    </row>
    <row r="7063" spans="1:8" x14ac:dyDescent="0.2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8608</v>
      </c>
      <c r="H7063" s="6">
        <f>IF('Раздел 2.6.2'!AF23&gt;='Раздел 2.6.2'!AK23,0,1)</f>
        <v>0</v>
      </c>
    </row>
    <row r="7064" spans="1:8" x14ac:dyDescent="0.2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8609</v>
      </c>
      <c r="H7064" s="6">
        <f>IF('Раздел 2.6.2'!AF24&gt;='Раздел 2.6.2'!AK24,0,1)</f>
        <v>0</v>
      </c>
    </row>
    <row r="7065" spans="1:8" x14ac:dyDescent="0.2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8610</v>
      </c>
      <c r="H7065" s="6">
        <f>IF('Раздел 2.6.2'!AF25&gt;='Раздел 2.6.2'!AK25,0,1)</f>
        <v>0</v>
      </c>
    </row>
    <row r="7066" spans="1:8" x14ac:dyDescent="0.2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8611</v>
      </c>
      <c r="H7066" s="6">
        <f>IF('Раздел 2.6.2'!AF26&gt;='Раздел 2.6.2'!AK26,0,1)</f>
        <v>0</v>
      </c>
    </row>
    <row r="7067" spans="1:8" x14ac:dyDescent="0.2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7778</v>
      </c>
      <c r="H7067" s="6">
        <f>IF('Раздел 2.6.2'!AF27&gt;='Раздел 2.6.2'!AK27,0,1)</f>
        <v>0</v>
      </c>
    </row>
    <row r="7068" spans="1:8" x14ac:dyDescent="0.2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7779</v>
      </c>
      <c r="H7068" s="6">
        <f>IF('Раздел 2.6.2'!AF28&gt;='Раздел 2.6.2'!AK28,0,1)</f>
        <v>0</v>
      </c>
    </row>
    <row r="7069" spans="1:8" x14ac:dyDescent="0.2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10396</v>
      </c>
      <c r="H7069" s="6">
        <f>IF('Раздел 2.6.2'!AF29&gt;='Раздел 2.6.2'!AK29,0,1)</f>
        <v>0</v>
      </c>
    </row>
    <row r="7070" spans="1:8" x14ac:dyDescent="0.2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9426</v>
      </c>
      <c r="H7070" s="6">
        <f>IF('Раздел 2.6.2'!AF30&gt;='Раздел 2.6.2'!AK30,0,1)</f>
        <v>0</v>
      </c>
    </row>
    <row r="7071" spans="1:8" x14ac:dyDescent="0.2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9427</v>
      </c>
      <c r="H7071" s="6">
        <f>IF('Раздел 2.6.2'!AF31&gt;='Раздел 2.6.2'!AK31,0,1)</f>
        <v>0</v>
      </c>
    </row>
    <row r="7072" spans="1:8" x14ac:dyDescent="0.2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9428</v>
      </c>
      <c r="H7072" s="6">
        <f>IF('Раздел 2.6.2'!AF32&gt;='Раздел 2.6.2'!AK32,0,1)</f>
        <v>0</v>
      </c>
    </row>
    <row r="7073" spans="1:8" x14ac:dyDescent="0.2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9419</v>
      </c>
      <c r="H7073" s="6">
        <f>IF('Раздел 2.6.2'!AF33&gt;='Раздел 2.6.2'!AK33,0,1)</f>
        <v>0</v>
      </c>
    </row>
    <row r="7074" spans="1:8" x14ac:dyDescent="0.2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9420</v>
      </c>
      <c r="H7074" s="6">
        <f>IF('Раздел 2.6.2'!AF34&gt;='Раздел 2.6.2'!AK34,0,1)</f>
        <v>0</v>
      </c>
    </row>
    <row r="7075" spans="1:8" x14ac:dyDescent="0.2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9421</v>
      </c>
      <c r="H7075" s="6">
        <f>IF('Раздел 2.6.2'!AF35&gt;='Раздел 2.6.2'!AK35,0,1)</f>
        <v>0</v>
      </c>
    </row>
    <row r="7076" spans="1:8" x14ac:dyDescent="0.2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9422</v>
      </c>
      <c r="H7076" s="6">
        <f>IF('Раздел 2.6.2'!AF36&gt;='Раздел 2.6.2'!AK36,0,1)</f>
        <v>0</v>
      </c>
    </row>
    <row r="7077" spans="1:8" x14ac:dyDescent="0.2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9423</v>
      </c>
      <c r="H7077" s="6">
        <f>IF('Раздел 2.6.2'!AF37&gt;='Раздел 2.6.2'!AK37,0,1)</f>
        <v>0</v>
      </c>
    </row>
    <row r="7078" spans="1:8" x14ac:dyDescent="0.2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9424</v>
      </c>
      <c r="H7078" s="6">
        <f>IF('Раздел 2.6.2'!AF38&gt;='Раздел 2.6.2'!AK38,0,1)</f>
        <v>0</v>
      </c>
    </row>
    <row r="7079" spans="1:8" x14ac:dyDescent="0.2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9425</v>
      </c>
      <c r="H7079" s="6">
        <f>IF('Раздел 2.6.2'!AF39&gt;='Раздел 2.6.2'!AK39,0,1)</f>
        <v>0</v>
      </c>
    </row>
    <row r="7080" spans="1:8" x14ac:dyDescent="0.2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9432</v>
      </c>
      <c r="H7080" s="6">
        <f>IF('Раздел 2.6.2'!AF40&gt;='Раздел 2.6.2'!AK40,0,1)</f>
        <v>0</v>
      </c>
    </row>
    <row r="7081" spans="1:8" x14ac:dyDescent="0.2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8558</v>
      </c>
      <c r="H7081" s="6">
        <f>IF('Раздел 2.6.2'!AF41&gt;='Раздел 2.6.2'!AK41,0,1)</f>
        <v>0</v>
      </c>
    </row>
    <row r="7082" spans="1:8" x14ac:dyDescent="0.2">
      <c r="A7082" s="6">
        <f t="shared" si="105"/>
        <v>609562</v>
      </c>
      <c r="B7082" s="6">
        <v>34</v>
      </c>
      <c r="C7082" s="109">
        <v>16</v>
      </c>
      <c r="D7082" s="109">
        <v>352</v>
      </c>
      <c r="E7082" s="109" t="s">
        <v>8559</v>
      </c>
      <c r="F7082" s="109"/>
      <c r="G7082" s="109"/>
      <c r="H7082" s="109">
        <f>IF('Раздел 2.6.2'!AF42&gt;='Раздел 2.6.2'!AK42,0,1)</f>
        <v>0</v>
      </c>
    </row>
    <row r="7083" spans="1:8" x14ac:dyDescent="0.2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8560</v>
      </c>
      <c r="H7083" s="6">
        <f>IF('Раздел 2.6.2'!AG21&gt;='Раздел 2.6.2'!AH21,0,1)</f>
        <v>0</v>
      </c>
    </row>
    <row r="7084" spans="1:8" x14ac:dyDescent="0.2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8561</v>
      </c>
      <c r="H7084" s="6">
        <f>IF('Раздел 2.6.2'!AG22&gt;='Раздел 2.6.2'!AH22,0,1)</f>
        <v>0</v>
      </c>
    </row>
    <row r="7085" spans="1:8" x14ac:dyDescent="0.2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9405</v>
      </c>
      <c r="H7085" s="6">
        <f>IF('Раздел 2.6.2'!AG23&gt;='Раздел 2.6.2'!AH23,0,1)</f>
        <v>0</v>
      </c>
    </row>
    <row r="7086" spans="1:8" x14ac:dyDescent="0.2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9406</v>
      </c>
      <c r="H7086" s="6">
        <f>IF('Раздел 2.6.2'!AG24&gt;='Раздел 2.6.2'!AH24,0,1)</f>
        <v>0</v>
      </c>
    </row>
    <row r="7087" spans="1:8" x14ac:dyDescent="0.2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9407</v>
      </c>
      <c r="H7087" s="6">
        <f>IF('Раздел 2.6.2'!AG25&gt;='Раздел 2.6.2'!AH25,0,1)</f>
        <v>0</v>
      </c>
    </row>
    <row r="7088" spans="1:8" x14ac:dyDescent="0.2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9408</v>
      </c>
      <c r="H7088" s="6">
        <f>IF('Раздел 2.6.2'!AG26&gt;='Раздел 2.6.2'!AH26,0,1)</f>
        <v>0</v>
      </c>
    </row>
    <row r="7089" spans="1:8" x14ac:dyDescent="0.2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9409</v>
      </c>
      <c r="H7089" s="6">
        <f>IF('Раздел 2.6.2'!AG27&gt;='Раздел 2.6.2'!AH27,0,1)</f>
        <v>0</v>
      </c>
    </row>
    <row r="7090" spans="1:8" x14ac:dyDescent="0.2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9410</v>
      </c>
      <c r="H7090" s="6">
        <f>IF('Раздел 2.6.2'!AG28&gt;='Раздел 2.6.2'!AH28,0,1)</f>
        <v>0</v>
      </c>
    </row>
    <row r="7091" spans="1:8" x14ac:dyDescent="0.2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9411</v>
      </c>
      <c r="H7091" s="6">
        <f>IF('Раздел 2.6.2'!AG29&gt;='Раздел 2.6.2'!AH29,0,1)</f>
        <v>0</v>
      </c>
    </row>
    <row r="7092" spans="1:8" x14ac:dyDescent="0.2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9412</v>
      </c>
      <c r="H7092" s="6">
        <f>IF('Раздел 2.6.2'!AG30&gt;='Раздел 2.6.2'!AH30,0,1)</f>
        <v>0</v>
      </c>
    </row>
    <row r="7093" spans="1:8" x14ac:dyDescent="0.2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9413</v>
      </c>
      <c r="H7093" s="6">
        <f>IF('Раздел 2.6.2'!AG31&gt;='Раздел 2.6.2'!AH31,0,1)</f>
        <v>0</v>
      </c>
    </row>
    <row r="7094" spans="1:8" x14ac:dyDescent="0.2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9414</v>
      </c>
      <c r="H7094" s="6">
        <f>IF('Раздел 2.6.2'!AG32&gt;='Раздел 2.6.2'!AH32,0,1)</f>
        <v>0</v>
      </c>
    </row>
    <row r="7095" spans="1:8" x14ac:dyDescent="0.2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9415</v>
      </c>
      <c r="H7095" s="6">
        <f>IF('Раздел 2.6.2'!AG33&gt;='Раздел 2.6.2'!AH33,0,1)</f>
        <v>0</v>
      </c>
    </row>
    <row r="7096" spans="1:8" x14ac:dyDescent="0.2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9416</v>
      </c>
      <c r="H7096" s="6">
        <f>IF('Раздел 2.6.2'!AG34&gt;='Раздел 2.6.2'!AH34,0,1)</f>
        <v>0</v>
      </c>
    </row>
    <row r="7097" spans="1:8" x14ac:dyDescent="0.2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9417</v>
      </c>
      <c r="H7097" s="6">
        <f>IF('Раздел 2.6.2'!AG35&gt;='Раздел 2.6.2'!AH35,0,1)</f>
        <v>0</v>
      </c>
    </row>
    <row r="7098" spans="1:8" x14ac:dyDescent="0.2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9418</v>
      </c>
      <c r="H7098" s="6">
        <f>IF('Раздел 2.6.2'!AG36&gt;='Раздел 2.6.2'!AH36,0,1)</f>
        <v>0</v>
      </c>
    </row>
    <row r="7099" spans="1:8" x14ac:dyDescent="0.2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8551</v>
      </c>
      <c r="H7099" s="6">
        <f>IF('Раздел 2.6.2'!AG37&gt;='Раздел 2.6.2'!AH37,0,1)</f>
        <v>0</v>
      </c>
    </row>
    <row r="7100" spans="1:8" x14ac:dyDescent="0.2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8552</v>
      </c>
      <c r="H7100" s="6">
        <f>IF('Раздел 2.6.2'!AG38&gt;='Раздел 2.6.2'!AH38,0,1)</f>
        <v>0</v>
      </c>
    </row>
    <row r="7101" spans="1:8" x14ac:dyDescent="0.2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8553</v>
      </c>
      <c r="H7101" s="6">
        <f>IF('Раздел 2.6.2'!AG39&gt;='Раздел 2.6.2'!AH39,0,1)</f>
        <v>0</v>
      </c>
    </row>
    <row r="7102" spans="1:8" x14ac:dyDescent="0.2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8554</v>
      </c>
      <c r="F7102" s="7"/>
      <c r="G7102" s="7"/>
      <c r="H7102" s="7">
        <f>IF('Раздел 2.6.2'!AG40&gt;='Раздел 2.6.2'!AH40,0,1)</f>
        <v>0</v>
      </c>
    </row>
    <row r="7103" spans="1:8" x14ac:dyDescent="0.2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8555</v>
      </c>
      <c r="F7103" s="7"/>
      <c r="G7103" s="7"/>
      <c r="H7103" s="7">
        <f>IF('Раздел 2.6.2'!AG41&gt;='Раздел 2.6.2'!AH41,0,1)</f>
        <v>0</v>
      </c>
    </row>
    <row r="7104" spans="1:8" x14ac:dyDescent="0.2">
      <c r="A7104" s="6">
        <f t="shared" si="105"/>
        <v>609562</v>
      </c>
      <c r="B7104" s="6">
        <v>34</v>
      </c>
      <c r="C7104" s="109">
        <v>17</v>
      </c>
      <c r="D7104" s="109">
        <v>374</v>
      </c>
      <c r="E7104" s="109" t="s">
        <v>8556</v>
      </c>
      <c r="F7104" s="109"/>
      <c r="G7104" s="109"/>
      <c r="H7104" s="109">
        <f>IF('Раздел 2.6.2'!AG42&gt;='Раздел 2.6.2'!AH42,0,1)</f>
        <v>0</v>
      </c>
    </row>
    <row r="7105" spans="1:8" x14ac:dyDescent="0.2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8557</v>
      </c>
      <c r="H7105" s="6">
        <f>IF('Раздел 2.6.2'!AG21&gt;='Раздел 2.6.2'!AI21,0,1)</f>
        <v>0</v>
      </c>
    </row>
    <row r="7106" spans="1:8" x14ac:dyDescent="0.2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9150</v>
      </c>
      <c r="H7106" s="6">
        <f>IF('Раздел 2.6.2'!AG22&gt;='Раздел 2.6.2'!AI22,0,1)</f>
        <v>0</v>
      </c>
    </row>
    <row r="7107" spans="1:8" x14ac:dyDescent="0.2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9151</v>
      </c>
      <c r="H7107" s="6">
        <f>IF('Раздел 2.6.2'!AG23&gt;='Раздел 2.6.2'!AI23,0,1)</f>
        <v>0</v>
      </c>
    </row>
    <row r="7108" spans="1:8" x14ac:dyDescent="0.2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9152</v>
      </c>
      <c r="H7108" s="6">
        <f>IF('Раздел 2.6.2'!AG24&gt;='Раздел 2.6.2'!AI24,0,1)</f>
        <v>0</v>
      </c>
    </row>
    <row r="7109" spans="1:8" x14ac:dyDescent="0.2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9153</v>
      </c>
      <c r="H7109" s="6">
        <f>IF('Раздел 2.6.2'!AG25&gt;='Раздел 2.6.2'!AI25,0,1)</f>
        <v>0</v>
      </c>
    </row>
    <row r="7110" spans="1:8" x14ac:dyDescent="0.2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9154</v>
      </c>
      <c r="H7110" s="6">
        <f>IF('Раздел 2.6.2'!AG26&gt;='Раздел 2.6.2'!AI26,0,1)</f>
        <v>0</v>
      </c>
    </row>
    <row r="7111" spans="1:8" x14ac:dyDescent="0.2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9155</v>
      </c>
      <c r="H7111" s="6">
        <f>IF('Раздел 2.6.2'!AG27&gt;='Раздел 2.6.2'!AI27,0,1)</f>
        <v>0</v>
      </c>
    </row>
    <row r="7112" spans="1:8" x14ac:dyDescent="0.2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9156</v>
      </c>
      <c r="H7112" s="6">
        <f>IF('Раздел 2.6.2'!AG28&gt;='Раздел 2.6.2'!AI28,0,1)</f>
        <v>0</v>
      </c>
    </row>
    <row r="7113" spans="1:8" x14ac:dyDescent="0.2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9157</v>
      </c>
      <c r="H7113" s="6">
        <f>IF('Раздел 2.6.2'!AG29&gt;='Раздел 2.6.2'!AI29,0,1)</f>
        <v>0</v>
      </c>
    </row>
    <row r="7114" spans="1:8" x14ac:dyDescent="0.2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9158</v>
      </c>
      <c r="H7114" s="6">
        <f>IF('Раздел 2.6.2'!AG30&gt;='Раздел 2.6.2'!AI30,0,1)</f>
        <v>0</v>
      </c>
    </row>
    <row r="7115" spans="1:8" x14ac:dyDescent="0.2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9159</v>
      </c>
      <c r="H7115" s="6">
        <f>IF('Раздел 2.6.2'!AG31&gt;='Раздел 2.6.2'!AI31,0,1)</f>
        <v>0</v>
      </c>
    </row>
    <row r="7116" spans="1:8" x14ac:dyDescent="0.2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9160</v>
      </c>
      <c r="H7116" s="6">
        <f>IF('Раздел 2.6.2'!AG32&gt;='Раздел 2.6.2'!AI32,0,1)</f>
        <v>0</v>
      </c>
    </row>
    <row r="7117" spans="1:8" x14ac:dyDescent="0.2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9161</v>
      </c>
      <c r="H7117" s="6">
        <f>IF('Раздел 2.6.2'!AG33&gt;='Раздел 2.6.2'!AI33,0,1)</f>
        <v>0</v>
      </c>
    </row>
    <row r="7118" spans="1:8" x14ac:dyDescent="0.2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9162</v>
      </c>
      <c r="H7118" s="6">
        <f>IF('Раздел 2.6.2'!AG34&gt;='Раздел 2.6.2'!AI34,0,1)</f>
        <v>0</v>
      </c>
    </row>
    <row r="7119" spans="1:8" x14ac:dyDescent="0.2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9163</v>
      </c>
      <c r="H7119" s="6">
        <f>IF('Раздел 2.6.2'!AG35&gt;='Раздел 2.6.2'!AI35,0,1)</f>
        <v>0</v>
      </c>
    </row>
    <row r="7120" spans="1:8" x14ac:dyDescent="0.2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8316</v>
      </c>
      <c r="H7120" s="6">
        <f>IF('Раздел 2.6.2'!AG36&gt;='Раздел 2.6.2'!AI36,0,1)</f>
        <v>0</v>
      </c>
    </row>
    <row r="7121" spans="1:8" x14ac:dyDescent="0.2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8577</v>
      </c>
      <c r="H7121" s="6">
        <f>IF('Раздел 2.6.2'!AG37&gt;='Раздел 2.6.2'!AI37,0,1)</f>
        <v>0</v>
      </c>
    </row>
    <row r="7122" spans="1:8" x14ac:dyDescent="0.2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8578</v>
      </c>
      <c r="H7122" s="6">
        <f>IF('Раздел 2.6.2'!AG38&gt;='Раздел 2.6.2'!AI38,0,1)</f>
        <v>0</v>
      </c>
    </row>
    <row r="7123" spans="1:8" x14ac:dyDescent="0.2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8579</v>
      </c>
      <c r="H7123" s="6">
        <f>IF('Раздел 2.6.2'!AG39&gt;='Раздел 2.6.2'!AI39,0,1)</f>
        <v>0</v>
      </c>
    </row>
    <row r="7124" spans="1:8" x14ac:dyDescent="0.2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8580</v>
      </c>
      <c r="H7124" s="6">
        <f>IF('Раздел 2.6.2'!AG40&gt;='Раздел 2.6.2'!AI40,0,1)</f>
        <v>0</v>
      </c>
    </row>
    <row r="7125" spans="1:8" x14ac:dyDescent="0.2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8581</v>
      </c>
      <c r="H7125" s="6">
        <f>IF('Раздел 2.6.2'!AG41&gt;='Раздел 2.6.2'!AI41,0,1)</f>
        <v>0</v>
      </c>
    </row>
    <row r="7126" spans="1:8" x14ac:dyDescent="0.2">
      <c r="A7126" s="6">
        <f t="shared" si="106"/>
        <v>609562</v>
      </c>
      <c r="B7126" s="109">
        <v>34</v>
      </c>
      <c r="C7126" s="109">
        <v>18</v>
      </c>
      <c r="D7126" s="109">
        <v>396</v>
      </c>
      <c r="E7126" s="109" t="s">
        <v>8582</v>
      </c>
      <c r="F7126" s="109"/>
      <c r="G7126" s="109"/>
      <c r="H7126" s="109">
        <f>IF('Раздел 2.6.2'!AG42&gt;='Раздел 2.6.2'!AI42,0,1)</f>
        <v>0</v>
      </c>
    </row>
    <row r="7127" spans="1:8" x14ac:dyDescent="0.2">
      <c r="A7127" s="122">
        <f t="shared" si="106"/>
        <v>609562</v>
      </c>
      <c r="B7127" s="122">
        <v>34</v>
      </c>
      <c r="C7127" s="123">
        <v>19</v>
      </c>
      <c r="D7127" s="122">
        <v>397</v>
      </c>
      <c r="E7127" s="127" t="s">
        <v>3320</v>
      </c>
      <c r="F7127" s="123"/>
      <c r="G7127" s="123"/>
      <c r="H7127" s="7">
        <f>IF('Раздел 2.6.2'!P22&gt;='Раздел 2.6.2'!P23,0,1)</f>
        <v>0</v>
      </c>
    </row>
    <row r="7128" spans="1:8" x14ac:dyDescent="0.2">
      <c r="A7128" s="122">
        <f t="shared" si="106"/>
        <v>609562</v>
      </c>
      <c r="B7128" s="122">
        <v>34</v>
      </c>
      <c r="C7128" s="123">
        <v>19</v>
      </c>
      <c r="D7128" s="122">
        <v>398</v>
      </c>
      <c r="E7128" s="127" t="s">
        <v>3321</v>
      </c>
      <c r="F7128" s="123"/>
      <c r="G7128" s="123"/>
      <c r="H7128" s="7">
        <f>IF('Раздел 2.6.2'!Q22&gt;='Раздел 2.6.2'!Q23,0,1)</f>
        <v>0</v>
      </c>
    </row>
    <row r="7129" spans="1:8" x14ac:dyDescent="0.2">
      <c r="A7129" s="122">
        <f t="shared" si="106"/>
        <v>609562</v>
      </c>
      <c r="B7129" s="122">
        <v>34</v>
      </c>
      <c r="C7129" s="123">
        <v>19</v>
      </c>
      <c r="D7129" s="122">
        <v>399</v>
      </c>
      <c r="E7129" s="127" t="s">
        <v>3322</v>
      </c>
      <c r="F7129" s="123"/>
      <c r="G7129" s="123"/>
      <c r="H7129" s="7">
        <f>IF('Раздел 2.6.2'!R22&gt;='Раздел 2.6.2'!R23,0,1)</f>
        <v>0</v>
      </c>
    </row>
    <row r="7130" spans="1:8" x14ac:dyDescent="0.2">
      <c r="A7130" s="122">
        <f t="shared" si="106"/>
        <v>609562</v>
      </c>
      <c r="B7130" s="122">
        <v>34</v>
      </c>
      <c r="C7130" s="123">
        <v>19</v>
      </c>
      <c r="D7130" s="122">
        <v>400</v>
      </c>
      <c r="E7130" s="127" t="s">
        <v>3323</v>
      </c>
      <c r="F7130" s="123"/>
      <c r="G7130" s="123"/>
      <c r="H7130" s="7">
        <f>IF('Раздел 2.6.2'!S22&gt;='Раздел 2.6.2'!S23,0,1)</f>
        <v>0</v>
      </c>
    </row>
    <row r="7131" spans="1:8" x14ac:dyDescent="0.2">
      <c r="A7131" s="122">
        <f t="shared" si="106"/>
        <v>609562</v>
      </c>
      <c r="B7131" s="122">
        <v>34</v>
      </c>
      <c r="C7131" s="123">
        <v>19</v>
      </c>
      <c r="D7131" s="122">
        <v>401</v>
      </c>
      <c r="E7131" s="127" t="s">
        <v>3324</v>
      </c>
      <c r="F7131" s="123"/>
      <c r="G7131" s="123"/>
      <c r="H7131" s="7">
        <f>IF('Раздел 2.6.2'!T22&gt;='Раздел 2.6.2'!T23,0,1)</f>
        <v>0</v>
      </c>
    </row>
    <row r="7132" spans="1:8" x14ac:dyDescent="0.2">
      <c r="A7132" s="122">
        <f t="shared" si="106"/>
        <v>609562</v>
      </c>
      <c r="B7132" s="122">
        <v>34</v>
      </c>
      <c r="C7132" s="123">
        <v>19</v>
      </c>
      <c r="D7132" s="122">
        <v>402</v>
      </c>
      <c r="E7132" s="127" t="s">
        <v>3325</v>
      </c>
      <c r="F7132" s="123"/>
      <c r="G7132" s="123"/>
      <c r="H7132" s="7">
        <f>IF('Раздел 2.6.2'!U22&gt;='Раздел 2.6.2'!U23,0,1)</f>
        <v>0</v>
      </c>
    </row>
    <row r="7133" spans="1:8" x14ac:dyDescent="0.2">
      <c r="A7133" s="122">
        <f t="shared" si="106"/>
        <v>609562</v>
      </c>
      <c r="B7133" s="122">
        <v>34</v>
      </c>
      <c r="C7133" s="123">
        <v>19</v>
      </c>
      <c r="D7133" s="122">
        <v>403</v>
      </c>
      <c r="E7133" s="127" t="s">
        <v>3326</v>
      </c>
      <c r="F7133" s="123"/>
      <c r="G7133" s="123"/>
      <c r="H7133" s="7">
        <f>IF('Раздел 2.6.2'!V22&gt;='Раздел 2.6.2'!V23,0,1)</f>
        <v>0</v>
      </c>
    </row>
    <row r="7134" spans="1:8" x14ac:dyDescent="0.2">
      <c r="A7134" s="122">
        <f t="shared" si="106"/>
        <v>609562</v>
      </c>
      <c r="B7134" s="122">
        <v>34</v>
      </c>
      <c r="C7134" s="123">
        <v>19</v>
      </c>
      <c r="D7134" s="122">
        <v>404</v>
      </c>
      <c r="E7134" s="127" t="s">
        <v>3327</v>
      </c>
      <c r="F7134" s="123"/>
      <c r="G7134" s="123"/>
      <c r="H7134" s="7">
        <f>IF('Раздел 2.6.2'!W22&gt;='Раздел 2.6.2'!W23,0,1)</f>
        <v>0</v>
      </c>
    </row>
    <row r="7135" spans="1:8" x14ac:dyDescent="0.2">
      <c r="A7135" s="122">
        <f t="shared" si="106"/>
        <v>609562</v>
      </c>
      <c r="B7135" s="122">
        <v>34</v>
      </c>
      <c r="C7135" s="123">
        <v>19</v>
      </c>
      <c r="D7135" s="122">
        <v>405</v>
      </c>
      <c r="E7135" s="127" t="s">
        <v>3328</v>
      </c>
      <c r="F7135" s="123"/>
      <c r="G7135" s="123"/>
      <c r="H7135" s="7">
        <f>IF('Раздел 2.6.2'!X22&gt;='Раздел 2.6.2'!X23,0,1)</f>
        <v>0</v>
      </c>
    </row>
    <row r="7136" spans="1:8" x14ac:dyDescent="0.2">
      <c r="A7136" s="122">
        <f t="shared" si="106"/>
        <v>609562</v>
      </c>
      <c r="B7136" s="122">
        <v>34</v>
      </c>
      <c r="C7136" s="123">
        <v>19</v>
      </c>
      <c r="D7136" s="122">
        <v>406</v>
      </c>
      <c r="E7136" s="127" t="s">
        <v>4108</v>
      </c>
      <c r="F7136" s="123"/>
      <c r="G7136" s="123"/>
      <c r="H7136" s="7">
        <f>IF('Раздел 2.6.2'!Y22&gt;='Раздел 2.6.2'!Y23,0,1)</f>
        <v>0</v>
      </c>
    </row>
    <row r="7137" spans="1:12" x14ac:dyDescent="0.2">
      <c r="A7137" s="122">
        <f t="shared" si="106"/>
        <v>609562</v>
      </c>
      <c r="B7137" s="122">
        <v>34</v>
      </c>
      <c r="C7137" s="123">
        <v>19</v>
      </c>
      <c r="D7137" s="122">
        <v>407</v>
      </c>
      <c r="E7137" s="127" t="s">
        <v>4109</v>
      </c>
      <c r="F7137" s="123"/>
      <c r="G7137" s="123"/>
      <c r="H7137" s="7">
        <f>IF('Раздел 2.6.2'!Z22&gt;='Раздел 2.6.2'!Z23,0,1)</f>
        <v>0</v>
      </c>
    </row>
    <row r="7138" spans="1:12" x14ac:dyDescent="0.2">
      <c r="A7138" s="122">
        <f t="shared" si="106"/>
        <v>609562</v>
      </c>
      <c r="B7138" s="122">
        <v>34</v>
      </c>
      <c r="C7138" s="123">
        <v>19</v>
      </c>
      <c r="D7138" s="122">
        <v>408</v>
      </c>
      <c r="E7138" s="127" t="s">
        <v>4110</v>
      </c>
      <c r="F7138" s="123"/>
      <c r="G7138" s="123"/>
      <c r="H7138" s="7">
        <f>IF('Раздел 2.6.2'!AA22&gt;='Раздел 2.6.2'!AA23,0,1)</f>
        <v>0</v>
      </c>
    </row>
    <row r="7139" spans="1:12" x14ac:dyDescent="0.2">
      <c r="A7139" s="122">
        <f t="shared" si="106"/>
        <v>609562</v>
      </c>
      <c r="B7139" s="122">
        <v>34</v>
      </c>
      <c r="C7139" s="123">
        <v>19</v>
      </c>
      <c r="D7139" s="122">
        <v>409</v>
      </c>
      <c r="E7139" s="127" t="s">
        <v>4111</v>
      </c>
      <c r="F7139" s="123"/>
      <c r="G7139" s="123"/>
      <c r="H7139" s="7">
        <f>IF('Раздел 2.6.2'!AB22&gt;='Раздел 2.6.2'!AB23,0,1)</f>
        <v>0</v>
      </c>
    </row>
    <row r="7140" spans="1:12" x14ac:dyDescent="0.2">
      <c r="A7140" s="122">
        <f t="shared" si="106"/>
        <v>609562</v>
      </c>
      <c r="B7140" s="122">
        <v>34</v>
      </c>
      <c r="C7140" s="123">
        <v>19</v>
      </c>
      <c r="D7140" s="122">
        <v>410</v>
      </c>
      <c r="E7140" s="127" t="s">
        <v>4112</v>
      </c>
      <c r="F7140" s="123"/>
      <c r="G7140" s="123"/>
      <c r="H7140" s="7">
        <f>IF('Раздел 2.6.2'!AC22&gt;='Раздел 2.6.2'!AC23,0,1)</f>
        <v>0</v>
      </c>
    </row>
    <row r="7141" spans="1:12" x14ac:dyDescent="0.2">
      <c r="A7141" s="122">
        <f t="shared" si="106"/>
        <v>609562</v>
      </c>
      <c r="B7141" s="122">
        <v>34</v>
      </c>
      <c r="C7141" s="123">
        <v>19</v>
      </c>
      <c r="D7141" s="122">
        <v>411</v>
      </c>
      <c r="E7141" s="127" t="s">
        <v>4113</v>
      </c>
      <c r="F7141" s="123"/>
      <c r="G7141" s="123"/>
      <c r="H7141" s="7">
        <f>IF('Раздел 2.6.2'!AD22&gt;='Раздел 2.6.2'!AD23,0,1)</f>
        <v>0</v>
      </c>
    </row>
    <row r="7142" spans="1:12" x14ac:dyDescent="0.2">
      <c r="A7142" s="122">
        <f t="shared" si="106"/>
        <v>609562</v>
      </c>
      <c r="B7142" s="122">
        <v>34</v>
      </c>
      <c r="C7142" s="123">
        <v>19</v>
      </c>
      <c r="D7142" s="122">
        <v>412</v>
      </c>
      <c r="E7142" s="127" t="s">
        <v>4114</v>
      </c>
      <c r="F7142" s="123"/>
      <c r="G7142" s="123"/>
      <c r="H7142" s="7">
        <f>IF('Раздел 2.6.2'!AE22&gt;='Раздел 2.6.2'!AE23,0,1)</f>
        <v>0</v>
      </c>
    </row>
    <row r="7143" spans="1:12" x14ac:dyDescent="0.2">
      <c r="A7143" s="122">
        <f t="shared" si="106"/>
        <v>609562</v>
      </c>
      <c r="B7143" s="122">
        <v>34</v>
      </c>
      <c r="C7143" s="123">
        <v>19</v>
      </c>
      <c r="D7143" s="122">
        <v>413</v>
      </c>
      <c r="E7143" s="127" t="s">
        <v>4115</v>
      </c>
      <c r="F7143" s="123"/>
      <c r="G7143" s="123"/>
      <c r="H7143" s="7">
        <f>IF('Раздел 2.6.2'!AF22&gt;='Раздел 2.6.2'!AF23,0,1)</f>
        <v>0</v>
      </c>
    </row>
    <row r="7144" spans="1:12" x14ac:dyDescent="0.2">
      <c r="A7144" s="122">
        <f t="shared" si="106"/>
        <v>609562</v>
      </c>
      <c r="B7144" s="122">
        <v>34</v>
      </c>
      <c r="C7144" s="123">
        <v>19</v>
      </c>
      <c r="D7144" s="122">
        <v>414</v>
      </c>
      <c r="E7144" s="127" t="s">
        <v>4116</v>
      </c>
      <c r="F7144" s="123"/>
      <c r="G7144" s="123"/>
      <c r="H7144" s="7">
        <f>IF('Раздел 2.6.2'!AG22&gt;='Раздел 2.6.2'!AG23,0,1)</f>
        <v>0</v>
      </c>
    </row>
    <row r="7145" spans="1:12" x14ac:dyDescent="0.2">
      <c r="A7145" s="122">
        <f t="shared" si="106"/>
        <v>609562</v>
      </c>
      <c r="B7145" s="122">
        <v>34</v>
      </c>
      <c r="C7145" s="123">
        <v>19</v>
      </c>
      <c r="D7145" s="122">
        <v>415</v>
      </c>
      <c r="E7145" s="127" t="s">
        <v>4117</v>
      </c>
      <c r="F7145" s="123"/>
      <c r="G7145" s="123"/>
      <c r="H7145" s="7">
        <f>IF('Раздел 2.6.2'!AH22&gt;='Раздел 2.6.2'!AH23,0,1)</f>
        <v>0</v>
      </c>
      <c r="L7145" s="7"/>
    </row>
    <row r="7146" spans="1:12" x14ac:dyDescent="0.2">
      <c r="A7146" s="122">
        <f t="shared" si="106"/>
        <v>609562</v>
      </c>
      <c r="B7146" s="122">
        <v>34</v>
      </c>
      <c r="C7146" s="123">
        <v>19</v>
      </c>
      <c r="D7146" s="122">
        <v>416</v>
      </c>
      <c r="E7146" s="127" t="s">
        <v>4118</v>
      </c>
      <c r="F7146" s="123"/>
      <c r="G7146" s="123"/>
      <c r="H7146" s="7">
        <f>IF('Раздел 2.6.2'!AI22&gt;='Раздел 2.6.2'!AI23,0,1)</f>
        <v>0</v>
      </c>
    </row>
    <row r="7147" spans="1:12" x14ac:dyDescent="0.2">
      <c r="A7147" s="122">
        <f t="shared" si="106"/>
        <v>609562</v>
      </c>
      <c r="B7147" s="122">
        <v>34</v>
      </c>
      <c r="C7147" s="123">
        <v>19</v>
      </c>
      <c r="D7147" s="122">
        <v>417</v>
      </c>
      <c r="E7147" s="127" t="s">
        <v>4119</v>
      </c>
      <c r="F7147" s="123"/>
      <c r="G7147" s="123"/>
      <c r="H7147" s="7">
        <f>IF('Раздел 2.6.2'!AJ22&gt;='Раздел 2.6.2'!AJ23,0,1)</f>
        <v>0</v>
      </c>
    </row>
    <row r="7148" spans="1:12" x14ac:dyDescent="0.2">
      <c r="A7148" s="122">
        <f t="shared" si="106"/>
        <v>609562</v>
      </c>
      <c r="B7148" s="122">
        <v>34</v>
      </c>
      <c r="C7148" s="124">
        <v>19</v>
      </c>
      <c r="D7148" s="124">
        <v>418</v>
      </c>
      <c r="E7148" s="128" t="s">
        <v>4120</v>
      </c>
      <c r="F7148" s="124"/>
      <c r="G7148" s="124"/>
      <c r="H7148" s="109">
        <f>IF('Раздел 2.6.2'!AK22&gt;='Раздел 2.6.2'!AK23,0,1)</f>
        <v>0</v>
      </c>
    </row>
    <row r="7149" spans="1:12" x14ac:dyDescent="0.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9" t="s">
        <v>4934</v>
      </c>
      <c r="F7149" s="7"/>
      <c r="G7149" s="7"/>
      <c r="H7149" s="7">
        <f>IF('Раздел 2.6.2'!P22&gt;='Раздел 2.6.2'!P26,0,1)</f>
        <v>0</v>
      </c>
    </row>
    <row r="7150" spans="1:12" x14ac:dyDescent="0.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9" t="s">
        <v>4935</v>
      </c>
      <c r="F7150" s="7"/>
      <c r="G7150" s="7"/>
      <c r="H7150" s="7">
        <f>IF('Раздел 2.6.2'!Q22&gt;='Раздел 2.6.2'!Q26,0,1)</f>
        <v>0</v>
      </c>
    </row>
    <row r="7151" spans="1:12" x14ac:dyDescent="0.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9" t="s">
        <v>4936</v>
      </c>
      <c r="F7151" s="7"/>
      <c r="G7151" s="7"/>
      <c r="H7151" s="7">
        <f>IF('Раздел 2.6.2'!R22&gt;='Раздел 2.6.2'!R26,0,1)</f>
        <v>0</v>
      </c>
    </row>
    <row r="7152" spans="1:12" x14ac:dyDescent="0.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9" t="s">
        <v>4937</v>
      </c>
      <c r="F7152" s="7"/>
      <c r="G7152" s="7"/>
      <c r="H7152" s="7">
        <f>IF('Раздел 2.6.2'!S22&gt;='Раздел 2.6.2'!S26,0,1)</f>
        <v>0</v>
      </c>
    </row>
    <row r="7153" spans="1:8" x14ac:dyDescent="0.2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9" t="s">
        <v>4938</v>
      </c>
      <c r="F7153" s="7"/>
      <c r="G7153" s="7"/>
      <c r="H7153" s="7">
        <f>IF('Раздел 2.6.2'!T22&gt;='Раздел 2.6.2'!T26,0,1)</f>
        <v>0</v>
      </c>
    </row>
    <row r="7154" spans="1:8" x14ac:dyDescent="0.2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9" t="s">
        <v>4939</v>
      </c>
      <c r="F7154" s="7"/>
      <c r="G7154" s="7"/>
      <c r="H7154" s="7">
        <f>IF('Раздел 2.6.2'!U22&gt;='Раздел 2.6.2'!U26,0,1)</f>
        <v>0</v>
      </c>
    </row>
    <row r="7155" spans="1:8" x14ac:dyDescent="0.2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9" t="s">
        <v>4940</v>
      </c>
      <c r="F7155" s="7"/>
      <c r="G7155" s="7"/>
      <c r="H7155" s="7">
        <f>IF('Раздел 2.6.2'!V22&gt;='Раздел 2.6.2'!V26,0,1)</f>
        <v>0</v>
      </c>
    </row>
    <row r="7156" spans="1:8" x14ac:dyDescent="0.2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9" t="s">
        <v>4941</v>
      </c>
      <c r="F7156" s="7"/>
      <c r="G7156" s="7"/>
      <c r="H7156" s="7">
        <f>IF('Раздел 2.6.2'!W22&gt;='Раздел 2.6.2'!W26,0,1)</f>
        <v>0</v>
      </c>
    </row>
    <row r="7157" spans="1:8" x14ac:dyDescent="0.2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9" t="s">
        <v>4942</v>
      </c>
      <c r="F7157" s="7"/>
      <c r="G7157" s="7"/>
      <c r="H7157" s="7">
        <f>IF('Раздел 2.6.2'!X22&gt;='Раздел 2.6.2'!X26,0,1)</f>
        <v>0</v>
      </c>
    </row>
    <row r="7158" spans="1:8" x14ac:dyDescent="0.2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9" t="s">
        <v>4943</v>
      </c>
      <c r="F7158" s="7"/>
      <c r="G7158" s="7"/>
      <c r="H7158" s="7">
        <f>IF('Раздел 2.6.2'!Y22&gt;='Раздел 2.6.2'!Y26,0,1)</f>
        <v>0</v>
      </c>
    </row>
    <row r="7159" spans="1:8" x14ac:dyDescent="0.2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9" t="s">
        <v>4133</v>
      </c>
      <c r="F7159" s="7"/>
      <c r="G7159" s="7"/>
      <c r="H7159" s="7">
        <f>IF('Раздел 2.6.2'!Z22&gt;='Раздел 2.6.2'!Z26,0,1)</f>
        <v>0</v>
      </c>
    </row>
    <row r="7160" spans="1:8" x14ac:dyDescent="0.2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9" t="s">
        <v>4949</v>
      </c>
      <c r="F7160" s="7"/>
      <c r="G7160" s="7"/>
      <c r="H7160" s="7">
        <f>IF('Раздел 2.6.2'!AA22&gt;='Раздел 2.6.2'!AA26,0,1)</f>
        <v>0</v>
      </c>
    </row>
    <row r="7161" spans="1:8" x14ac:dyDescent="0.2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9" t="s">
        <v>4950</v>
      </c>
      <c r="F7161" s="7"/>
      <c r="G7161" s="7"/>
      <c r="H7161" s="7">
        <f>IF('Раздел 2.6.2'!AB22&gt;='Раздел 2.6.2'!AB26,0,1)</f>
        <v>0</v>
      </c>
    </row>
    <row r="7162" spans="1:8" x14ac:dyDescent="0.2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9" t="s">
        <v>4951</v>
      </c>
      <c r="F7162" s="7"/>
      <c r="G7162" s="7"/>
      <c r="H7162" s="7">
        <f>IF('Раздел 2.6.2'!AC22&gt;='Раздел 2.6.2'!AC26,0,1)</f>
        <v>0</v>
      </c>
    </row>
    <row r="7163" spans="1:8" x14ac:dyDescent="0.2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9" t="s">
        <v>4952</v>
      </c>
      <c r="F7163" s="7"/>
      <c r="G7163" s="7"/>
      <c r="H7163" s="7">
        <f>IF('Раздел 2.6.2'!AD22&gt;='Раздел 2.6.2'!AD26,0,1)</f>
        <v>0</v>
      </c>
    </row>
    <row r="7164" spans="1:8" x14ac:dyDescent="0.2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9" t="s">
        <v>4953</v>
      </c>
      <c r="F7164" s="7"/>
      <c r="G7164" s="7"/>
      <c r="H7164" s="7">
        <f>IF('Раздел 2.6.2'!AE22&gt;='Раздел 2.6.2'!AE26,0,1)</f>
        <v>0</v>
      </c>
    </row>
    <row r="7165" spans="1:8" x14ac:dyDescent="0.2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9" t="s">
        <v>4954</v>
      </c>
      <c r="F7165" s="7"/>
      <c r="G7165" s="7"/>
      <c r="H7165" s="7">
        <f>IF('Раздел 2.6.2'!AF22&gt;='Раздел 2.6.2'!AF26,0,1)</f>
        <v>0</v>
      </c>
    </row>
    <row r="7166" spans="1:8" x14ac:dyDescent="0.2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9" t="s">
        <v>4955</v>
      </c>
      <c r="F7166" s="7"/>
      <c r="G7166" s="7"/>
      <c r="H7166" s="7">
        <f>IF('Раздел 2.6.2'!AG22&gt;='Раздел 2.6.2'!AG26,0,1)</f>
        <v>0</v>
      </c>
    </row>
    <row r="7167" spans="1:8" x14ac:dyDescent="0.2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9" t="s">
        <v>4956</v>
      </c>
      <c r="F7167" s="7"/>
      <c r="G7167" s="7"/>
      <c r="H7167" s="7">
        <f>IF('Раздел 2.6.2'!AH22&gt;='Раздел 2.6.2'!AH26,0,1)</f>
        <v>0</v>
      </c>
    </row>
    <row r="7168" spans="1:8" x14ac:dyDescent="0.2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9" t="s">
        <v>4957</v>
      </c>
      <c r="F7168" s="7"/>
      <c r="G7168" s="7"/>
      <c r="H7168" s="7">
        <f>IF('Раздел 2.6.2'!AI22&gt;='Раздел 2.6.2'!AI26,0,1)</f>
        <v>0</v>
      </c>
    </row>
    <row r="7169" spans="1:8" x14ac:dyDescent="0.2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9" t="s">
        <v>4958</v>
      </c>
      <c r="F7169" s="7"/>
      <c r="G7169" s="7"/>
      <c r="H7169" s="7">
        <f>IF('Раздел 2.6.2'!AJ22&gt;='Раздел 2.6.2'!AJ26,0,1)</f>
        <v>0</v>
      </c>
    </row>
    <row r="7170" spans="1:8" x14ac:dyDescent="0.2">
      <c r="A7170" s="6">
        <f t="shared" si="106"/>
        <v>609562</v>
      </c>
      <c r="B7170" s="6">
        <v>34</v>
      </c>
      <c r="C7170" s="109">
        <v>20</v>
      </c>
      <c r="D7170" s="109">
        <v>440</v>
      </c>
      <c r="E7170" s="130" t="s">
        <v>4959</v>
      </c>
      <c r="F7170" s="109"/>
      <c r="G7170" s="109"/>
      <c r="H7170" s="109">
        <f>IF('Раздел 2.6.2'!AK22&gt;='Раздел 2.6.2'!AK26,0,1)</f>
        <v>0</v>
      </c>
    </row>
    <row r="7171" spans="1:8" x14ac:dyDescent="0.2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9" t="s">
        <v>4960</v>
      </c>
      <c r="F7171" s="7"/>
      <c r="G7171" s="7"/>
      <c r="H7171" s="7">
        <f>IF('Раздел 2.6.2'!P22&gt;='Раздел 2.6.2'!P27,0,1)</f>
        <v>0</v>
      </c>
    </row>
    <row r="7172" spans="1:8" x14ac:dyDescent="0.2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9" t="s">
        <v>4961</v>
      </c>
      <c r="F7172" s="7"/>
      <c r="G7172" s="7"/>
      <c r="H7172" s="7">
        <f>IF('Раздел 2.6.2'!Q22&gt;='Раздел 2.6.2'!Q27,0,1)</f>
        <v>0</v>
      </c>
    </row>
    <row r="7173" spans="1:8" x14ac:dyDescent="0.2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9" t="s">
        <v>4154</v>
      </c>
      <c r="F7173" s="7"/>
      <c r="G7173" s="7"/>
      <c r="H7173" s="7">
        <f>IF('Раздел 2.6.2'!R22&gt;='Раздел 2.6.2'!R27,0,1)</f>
        <v>0</v>
      </c>
    </row>
    <row r="7174" spans="1:8" x14ac:dyDescent="0.2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9" t="s">
        <v>4155</v>
      </c>
      <c r="F7174" s="7"/>
      <c r="G7174" s="7"/>
      <c r="H7174" s="7">
        <f>IF('Раздел 2.6.2'!S22&gt;='Раздел 2.6.2'!S27,0,1)</f>
        <v>0</v>
      </c>
    </row>
    <row r="7175" spans="1:8" x14ac:dyDescent="0.2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9" t="s">
        <v>4156</v>
      </c>
      <c r="F7175" s="7"/>
      <c r="G7175" s="7"/>
      <c r="H7175" s="7">
        <f>IF('Раздел 2.6.2'!T22&gt;='Раздел 2.6.2'!T27,0,1)</f>
        <v>0</v>
      </c>
    </row>
    <row r="7176" spans="1:8" x14ac:dyDescent="0.2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9" t="s">
        <v>4157</v>
      </c>
      <c r="F7176" s="7"/>
      <c r="G7176" s="7"/>
      <c r="H7176" s="7">
        <f>IF('Раздел 2.6.2'!U22&gt;='Раздел 2.6.2'!U27,0,1)</f>
        <v>0</v>
      </c>
    </row>
    <row r="7177" spans="1:8" x14ac:dyDescent="0.2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9" t="s">
        <v>4158</v>
      </c>
      <c r="F7177" s="7"/>
      <c r="G7177" s="7"/>
      <c r="H7177" s="7">
        <f>IF('Раздел 2.6.2'!V22&gt;='Раздел 2.6.2'!V27,0,1)</f>
        <v>0</v>
      </c>
    </row>
    <row r="7178" spans="1:8" x14ac:dyDescent="0.2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9" t="s">
        <v>4159</v>
      </c>
      <c r="F7178" s="7"/>
      <c r="G7178" s="7"/>
      <c r="H7178" s="7">
        <f>IF('Раздел 2.6.2'!W22&gt;='Раздел 2.6.2'!W27,0,1)</f>
        <v>0</v>
      </c>
    </row>
    <row r="7179" spans="1:8" x14ac:dyDescent="0.2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9" t="s">
        <v>4160</v>
      </c>
      <c r="F7179" s="7"/>
      <c r="G7179" s="7"/>
      <c r="H7179" s="7">
        <f>IF('Раздел 2.6.2'!X22&gt;='Раздел 2.6.2'!X27,0,1)</f>
        <v>0</v>
      </c>
    </row>
    <row r="7180" spans="1:8" x14ac:dyDescent="0.2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9" t="s">
        <v>4161</v>
      </c>
      <c r="F7180" s="7"/>
      <c r="G7180" s="7"/>
      <c r="H7180" s="7">
        <f>IF('Раздел 2.6.2'!Y22&gt;='Раздел 2.6.2'!Y27,0,1)</f>
        <v>0</v>
      </c>
    </row>
    <row r="7181" spans="1:8" x14ac:dyDescent="0.2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9" t="s">
        <v>4162</v>
      </c>
      <c r="F7181" s="7"/>
      <c r="G7181" s="7"/>
      <c r="H7181" s="7">
        <f>IF('Раздел 2.6.2'!Z22&gt;='Раздел 2.6.2'!Z27,0,1)</f>
        <v>0</v>
      </c>
    </row>
    <row r="7182" spans="1:8" x14ac:dyDescent="0.2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9" t="s">
        <v>4163</v>
      </c>
      <c r="F7182" s="7"/>
      <c r="G7182" s="7"/>
      <c r="H7182" s="7">
        <f>IF('Раздел 2.6.2'!AA22&gt;='Раздел 2.6.2'!AA27,0,1)</f>
        <v>0</v>
      </c>
    </row>
    <row r="7183" spans="1:8" x14ac:dyDescent="0.2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9" t="s">
        <v>4164</v>
      </c>
      <c r="F7183" s="7"/>
      <c r="G7183" s="7"/>
      <c r="H7183" s="7">
        <f>IF('Раздел 2.6.2'!AB22&gt;='Раздел 2.6.2'!AB27,0,1)</f>
        <v>0</v>
      </c>
    </row>
    <row r="7184" spans="1:8" x14ac:dyDescent="0.2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9" t="s">
        <v>4165</v>
      </c>
      <c r="F7184" s="7"/>
      <c r="G7184" s="7"/>
      <c r="H7184" s="7">
        <f>IF('Раздел 2.6.2'!AC22&gt;='Раздел 2.6.2'!AC27,0,1)</f>
        <v>0</v>
      </c>
    </row>
    <row r="7185" spans="1:8" x14ac:dyDescent="0.2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9" t="s">
        <v>4166</v>
      </c>
      <c r="F7185" s="7"/>
      <c r="G7185" s="7"/>
      <c r="H7185" s="7">
        <f>IF('Раздел 2.6.2'!AD22&gt;='Раздел 2.6.2'!AD27,0,1)</f>
        <v>0</v>
      </c>
    </row>
    <row r="7186" spans="1:8" x14ac:dyDescent="0.2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9" t="s">
        <v>4102</v>
      </c>
      <c r="F7186" s="7"/>
      <c r="G7186" s="7"/>
      <c r="H7186" s="7">
        <f>IF('Раздел 2.6.2'!AE22&gt;='Раздел 2.6.2'!AE27,0,1)</f>
        <v>0</v>
      </c>
    </row>
    <row r="7187" spans="1:8" x14ac:dyDescent="0.2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9" t="s">
        <v>4103</v>
      </c>
      <c r="F7187" s="7"/>
      <c r="G7187" s="7"/>
      <c r="H7187" s="7">
        <f>IF('Раздел 2.6.2'!AF22&gt;='Раздел 2.6.2'!AF27,0,1)</f>
        <v>0</v>
      </c>
    </row>
    <row r="7188" spans="1:8" x14ac:dyDescent="0.2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9" t="s">
        <v>4104</v>
      </c>
      <c r="F7188" s="7"/>
      <c r="G7188" s="7"/>
      <c r="H7188" s="7">
        <f>IF('Раздел 2.6.2'!AG22&gt;='Раздел 2.6.2'!AG27,0,1)</f>
        <v>0</v>
      </c>
    </row>
    <row r="7189" spans="1:8" x14ac:dyDescent="0.2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9" t="s">
        <v>4105</v>
      </c>
      <c r="F7189" s="7"/>
      <c r="G7189" s="7"/>
      <c r="H7189" s="7">
        <f>IF('Раздел 2.6.2'!AH22&gt;='Раздел 2.6.2'!AH27,0,1)</f>
        <v>0</v>
      </c>
    </row>
    <row r="7190" spans="1:8" x14ac:dyDescent="0.2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9" t="s">
        <v>4106</v>
      </c>
      <c r="F7190" s="7"/>
      <c r="G7190" s="7"/>
      <c r="H7190" s="7">
        <f>IF('Раздел 2.6.2'!AI22&gt;='Раздел 2.6.2'!AI27,0,1)</f>
        <v>0</v>
      </c>
    </row>
    <row r="7191" spans="1:8" x14ac:dyDescent="0.2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9" t="s">
        <v>4107</v>
      </c>
      <c r="F7191" s="7"/>
      <c r="G7191" s="7"/>
      <c r="H7191" s="7">
        <f>IF('Раздел 2.6.2'!AJ22&gt;='Раздел 2.6.2'!AJ27,0,1)</f>
        <v>0</v>
      </c>
    </row>
    <row r="7192" spans="1:8" x14ac:dyDescent="0.2">
      <c r="A7192" s="6">
        <f t="shared" si="106"/>
        <v>609562</v>
      </c>
      <c r="B7192" s="6">
        <v>34</v>
      </c>
      <c r="C7192" s="109">
        <v>21</v>
      </c>
      <c r="D7192" s="109">
        <v>462</v>
      </c>
      <c r="E7192" s="130" t="s">
        <v>4927</v>
      </c>
      <c r="F7192" s="109"/>
      <c r="G7192" s="109"/>
      <c r="H7192" s="109">
        <f>IF('Раздел 2.6.2'!AK22&gt;='Раздел 2.6.2'!AK27,0,1)</f>
        <v>0</v>
      </c>
    </row>
    <row r="7193" spans="1:8" x14ac:dyDescent="0.2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9" t="s">
        <v>4928</v>
      </c>
      <c r="F7193" s="7"/>
      <c r="G7193" s="7"/>
      <c r="H7193" s="7">
        <f>IF('Раздел 2.6.2'!P22&gt;='Раздел 2.6.2'!P28,0,1)</f>
        <v>0</v>
      </c>
    </row>
    <row r="7194" spans="1:8" x14ac:dyDescent="0.2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9" t="s">
        <v>4929</v>
      </c>
      <c r="F7194" s="7"/>
      <c r="G7194" s="7"/>
      <c r="H7194" s="7">
        <f>IF('Раздел 2.6.2'!Q22&gt;='Раздел 2.6.2'!Q28,0,1)</f>
        <v>0</v>
      </c>
    </row>
    <row r="7195" spans="1:8" x14ac:dyDescent="0.2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9" t="s">
        <v>4930</v>
      </c>
      <c r="F7195" s="7"/>
      <c r="G7195" s="7"/>
      <c r="H7195" s="7">
        <f>IF('Раздел 2.6.2'!R22&gt;='Раздел 2.6.2'!R28,0,1)</f>
        <v>0</v>
      </c>
    </row>
    <row r="7196" spans="1:8" x14ac:dyDescent="0.2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9" t="s">
        <v>4931</v>
      </c>
      <c r="F7196" s="7"/>
      <c r="G7196" s="7"/>
      <c r="H7196" s="7">
        <f>IF('Раздел 2.6.2'!S22&gt;='Раздел 2.6.2'!S28,0,1)</f>
        <v>0</v>
      </c>
    </row>
    <row r="7197" spans="1:8" x14ac:dyDescent="0.2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9" t="s">
        <v>3459</v>
      </c>
      <c r="F7197" s="7"/>
      <c r="G7197" s="7"/>
      <c r="H7197" s="7">
        <f>IF('Раздел 2.6.2'!T22&gt;='Раздел 2.6.2'!T28,0,1)</f>
        <v>0</v>
      </c>
    </row>
    <row r="7198" spans="1:8" x14ac:dyDescent="0.2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9" t="s">
        <v>3460</v>
      </c>
      <c r="F7198" s="7"/>
      <c r="G7198" s="7"/>
      <c r="H7198" s="7">
        <f>IF('Раздел 2.6.2'!U22&gt;='Раздел 2.6.2'!U28,0,1)</f>
        <v>0</v>
      </c>
    </row>
    <row r="7199" spans="1:8" x14ac:dyDescent="0.2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9" t="s">
        <v>4269</v>
      </c>
      <c r="F7199" s="7"/>
      <c r="G7199" s="7"/>
      <c r="H7199" s="7">
        <f>IF('Раздел 2.6.2'!V22&gt;='Раздел 2.6.2'!V28,0,1)</f>
        <v>0</v>
      </c>
    </row>
    <row r="7200" spans="1:8" x14ac:dyDescent="0.2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9" t="s">
        <v>4270</v>
      </c>
      <c r="F7200" s="7"/>
      <c r="G7200" s="7"/>
      <c r="H7200" s="7">
        <f>IF('Раздел 2.6.2'!W22&gt;='Раздел 2.6.2'!W28,0,1)</f>
        <v>0</v>
      </c>
    </row>
    <row r="7201" spans="1:8" x14ac:dyDescent="0.2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9" t="s">
        <v>4271</v>
      </c>
      <c r="F7201" s="7"/>
      <c r="G7201" s="7"/>
      <c r="H7201" s="7">
        <f>IF('Раздел 2.6.2'!X22&gt;='Раздел 2.6.2'!X28,0,1)</f>
        <v>0</v>
      </c>
    </row>
    <row r="7202" spans="1:8" x14ac:dyDescent="0.2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9" t="s">
        <v>3471</v>
      </c>
      <c r="F7202" s="7"/>
      <c r="G7202" s="7"/>
      <c r="H7202" s="7">
        <f>IF('Раздел 2.6.2'!Y22&gt;='Раздел 2.6.2'!Y28,0,1)</f>
        <v>0</v>
      </c>
    </row>
    <row r="7203" spans="1:8" x14ac:dyDescent="0.2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9" t="s">
        <v>3472</v>
      </c>
      <c r="F7203" s="7"/>
      <c r="G7203" s="7"/>
      <c r="H7203" s="7">
        <f>IF('Раздел 2.6.2'!Z22&gt;='Раздел 2.6.2'!Z28,0,1)</f>
        <v>0</v>
      </c>
    </row>
    <row r="7204" spans="1:8" x14ac:dyDescent="0.2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9" t="s">
        <v>3473</v>
      </c>
      <c r="F7204" s="7"/>
      <c r="G7204" s="7"/>
      <c r="H7204" s="7">
        <f>IF('Раздел 2.6.2'!AA22&gt;='Раздел 2.6.2'!AA28,0,1)</f>
        <v>0</v>
      </c>
    </row>
    <row r="7205" spans="1:8" x14ac:dyDescent="0.2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9" t="s">
        <v>3474</v>
      </c>
      <c r="F7205" s="7"/>
      <c r="G7205" s="7"/>
      <c r="H7205" s="7">
        <f>IF('Раздел 2.6.2'!AB22&gt;='Раздел 2.6.2'!AB28,0,1)</f>
        <v>0</v>
      </c>
    </row>
    <row r="7206" spans="1:8" x14ac:dyDescent="0.2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9" t="s">
        <v>4278</v>
      </c>
      <c r="F7206" s="7"/>
      <c r="G7206" s="7"/>
      <c r="H7206" s="7">
        <f>IF('Раздел 2.6.2'!AC22&gt;='Раздел 2.6.2'!AC28,0,1)</f>
        <v>0</v>
      </c>
    </row>
    <row r="7207" spans="1:8" x14ac:dyDescent="0.2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9" t="s">
        <v>4279</v>
      </c>
      <c r="F7207" s="7"/>
      <c r="G7207" s="7"/>
      <c r="H7207" s="7">
        <f>IF('Раздел 2.6.2'!AD22&gt;='Раздел 2.6.2'!AD28,0,1)</f>
        <v>0</v>
      </c>
    </row>
    <row r="7208" spans="1:8" x14ac:dyDescent="0.2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9" t="s">
        <v>4280</v>
      </c>
      <c r="F7208" s="7"/>
      <c r="G7208" s="7"/>
      <c r="H7208" s="7">
        <f>IF('Раздел 2.6.2'!AE22&gt;='Раздел 2.6.2'!AE28,0,1)</f>
        <v>0</v>
      </c>
    </row>
    <row r="7209" spans="1:8" x14ac:dyDescent="0.2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9" t="s">
        <v>4281</v>
      </c>
      <c r="F7209" s="7"/>
      <c r="G7209" s="7"/>
      <c r="H7209" s="7">
        <f>IF('Раздел 2.6.2'!AF22&gt;='Раздел 2.6.2'!AF28,0,1)</f>
        <v>0</v>
      </c>
    </row>
    <row r="7210" spans="1:8" x14ac:dyDescent="0.2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9" t="s">
        <v>4282</v>
      </c>
      <c r="F7210" s="7"/>
      <c r="G7210" s="7"/>
      <c r="H7210" s="7">
        <f>IF('Раздел 2.6.2'!AG22&gt;='Раздел 2.6.2'!AG28,0,1)</f>
        <v>0</v>
      </c>
    </row>
    <row r="7211" spans="1:8" x14ac:dyDescent="0.2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9" t="s">
        <v>4283</v>
      </c>
      <c r="F7211" s="7"/>
      <c r="G7211" s="7"/>
      <c r="H7211" s="7">
        <f>IF('Раздел 2.6.2'!AH22&gt;='Раздел 2.6.2'!AH28,0,1)</f>
        <v>0</v>
      </c>
    </row>
    <row r="7212" spans="1:8" x14ac:dyDescent="0.2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9" t="s">
        <v>4284</v>
      </c>
      <c r="F7212" s="7"/>
      <c r="G7212" s="7"/>
      <c r="H7212" s="7">
        <f>IF('Раздел 2.6.2'!AI22&gt;='Раздел 2.6.2'!AI28,0,1)</f>
        <v>0</v>
      </c>
    </row>
    <row r="7213" spans="1:8" x14ac:dyDescent="0.2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9" t="s">
        <v>4285</v>
      </c>
      <c r="F7213" s="7"/>
      <c r="G7213" s="7"/>
      <c r="H7213" s="7">
        <f>IF('Раздел 2.6.2'!AJ22&gt;='Раздел 2.6.2'!AJ28,0,1)</f>
        <v>0</v>
      </c>
    </row>
    <row r="7214" spans="1:8" x14ac:dyDescent="0.2">
      <c r="A7214" s="6">
        <f t="shared" si="106"/>
        <v>609562</v>
      </c>
      <c r="B7214" s="6">
        <v>34</v>
      </c>
      <c r="C7214" s="109">
        <v>22</v>
      </c>
      <c r="D7214" s="109">
        <v>484</v>
      </c>
      <c r="E7214" s="130" t="s">
        <v>4932</v>
      </c>
      <c r="F7214" s="109"/>
      <c r="G7214" s="109"/>
      <c r="H7214" s="109">
        <f>IF('Раздел 2.6.2'!AK22&gt;='Раздел 2.6.2'!AK28,0,1)</f>
        <v>0</v>
      </c>
    </row>
    <row r="7215" spans="1:8" x14ac:dyDescent="0.2">
      <c r="A7215" s="6">
        <f t="shared" si="106"/>
        <v>609562</v>
      </c>
      <c r="B7215" s="6">
        <v>34</v>
      </c>
      <c r="C7215" s="115">
        <v>23</v>
      </c>
      <c r="D7215" s="6">
        <v>485</v>
      </c>
      <c r="E7215" s="129" t="s">
        <v>4933</v>
      </c>
      <c r="F7215" s="7"/>
      <c r="G7215" s="7"/>
      <c r="H7215" s="7">
        <f>IF('Раздел 2.6.2'!P30&gt;='Раздел 2.6.2'!P33,0,1)</f>
        <v>0</v>
      </c>
    </row>
    <row r="7216" spans="1:8" x14ac:dyDescent="0.2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9" t="s">
        <v>5755</v>
      </c>
      <c r="F7216" s="7"/>
      <c r="G7216" s="7"/>
      <c r="H7216" s="7">
        <f>IF('Раздел 2.6.2'!Q30&gt;='Раздел 2.6.2'!Q33,0,1)</f>
        <v>0</v>
      </c>
    </row>
    <row r="7217" spans="1:8" x14ac:dyDescent="0.2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9" t="s">
        <v>5756</v>
      </c>
      <c r="F7217" s="7"/>
      <c r="G7217" s="7"/>
      <c r="H7217" s="7">
        <f>IF('Раздел 2.6.2'!R30&gt;='Раздел 2.6.2'!R33,0,1)</f>
        <v>0</v>
      </c>
    </row>
    <row r="7218" spans="1:8" x14ac:dyDescent="0.2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9" t="s">
        <v>5757</v>
      </c>
      <c r="F7218" s="7"/>
      <c r="G7218" s="7"/>
      <c r="H7218" s="7">
        <f>IF('Раздел 2.6.2'!S30&gt;='Раздел 2.6.2'!S33,0,1)</f>
        <v>0</v>
      </c>
    </row>
    <row r="7219" spans="1:8" x14ac:dyDescent="0.2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9" t="s">
        <v>5758</v>
      </c>
      <c r="F7219" s="7"/>
      <c r="G7219" s="7"/>
      <c r="H7219" s="7">
        <f>IF('Раздел 2.6.2'!T30&gt;='Раздел 2.6.2'!T33,0,1)</f>
        <v>0</v>
      </c>
    </row>
    <row r="7220" spans="1:8" x14ac:dyDescent="0.2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9" t="s">
        <v>5759</v>
      </c>
      <c r="F7220" s="7"/>
      <c r="G7220" s="7"/>
      <c r="H7220" s="7">
        <f>IF('Раздел 2.6.2'!U30&gt;='Раздел 2.6.2'!U33,0,1)</f>
        <v>0</v>
      </c>
    </row>
    <row r="7221" spans="1:8" x14ac:dyDescent="0.2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9" t="s">
        <v>5760</v>
      </c>
      <c r="F7221" s="7"/>
      <c r="G7221" s="7"/>
      <c r="H7221" s="7">
        <f>IF('Раздел 2.6.2'!V30&gt;='Раздел 2.6.2'!V33,0,1)</f>
        <v>0</v>
      </c>
    </row>
    <row r="7222" spans="1:8" x14ac:dyDescent="0.2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9" t="s">
        <v>5761</v>
      </c>
      <c r="F7222" s="7"/>
      <c r="G7222" s="7"/>
      <c r="H7222" s="7">
        <f>IF('Раздел 2.6.2'!W30&gt;='Раздел 2.6.2'!W33,0,1)</f>
        <v>0</v>
      </c>
    </row>
    <row r="7223" spans="1:8" x14ac:dyDescent="0.2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9" t="s">
        <v>5762</v>
      </c>
      <c r="F7223" s="7"/>
      <c r="G7223" s="7"/>
      <c r="H7223" s="7">
        <f>IF('Раздел 2.6.2'!X30&gt;='Раздел 2.6.2'!X33,0,1)</f>
        <v>0</v>
      </c>
    </row>
    <row r="7224" spans="1:8" x14ac:dyDescent="0.2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9" t="s">
        <v>5763</v>
      </c>
      <c r="F7224" s="7"/>
      <c r="G7224" s="7"/>
      <c r="H7224" s="7">
        <f>IF('Раздел 2.6.2'!Y30&gt;='Раздел 2.6.2'!Y33,0,1)</f>
        <v>0</v>
      </c>
    </row>
    <row r="7225" spans="1:8" x14ac:dyDescent="0.2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9" t="s">
        <v>5764</v>
      </c>
      <c r="F7225" s="7"/>
      <c r="G7225" s="7"/>
      <c r="H7225" s="7">
        <f>IF('Раздел 2.6.2'!Z30&gt;='Раздел 2.6.2'!Z33,0,1)</f>
        <v>0</v>
      </c>
    </row>
    <row r="7226" spans="1:8" x14ac:dyDescent="0.2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9" t="s">
        <v>5765</v>
      </c>
      <c r="F7226" s="7"/>
      <c r="G7226" s="7"/>
      <c r="H7226" s="7">
        <f>IF('Раздел 2.6.2'!AA30&gt;='Раздел 2.6.2'!AA33,0,1)</f>
        <v>0</v>
      </c>
    </row>
    <row r="7227" spans="1:8" x14ac:dyDescent="0.2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9" t="s">
        <v>4557</v>
      </c>
      <c r="F7227" s="7"/>
      <c r="G7227" s="7"/>
      <c r="H7227" s="7">
        <f>IF('Раздел 2.6.2'!AB30&gt;='Раздел 2.6.2'!AB33,0,1)</f>
        <v>0</v>
      </c>
    </row>
    <row r="7228" spans="1:8" x14ac:dyDescent="0.2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9" t="s">
        <v>4558</v>
      </c>
      <c r="F7228" s="7"/>
      <c r="G7228" s="7"/>
      <c r="H7228" s="7">
        <f>IF('Раздел 2.6.2'!AC30&gt;='Раздел 2.6.2'!AC33,0,1)</f>
        <v>0</v>
      </c>
    </row>
    <row r="7229" spans="1:8" x14ac:dyDescent="0.2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9" t="s">
        <v>4559</v>
      </c>
      <c r="F7229" s="7"/>
      <c r="G7229" s="7"/>
      <c r="H7229" s="7">
        <f>IF('Раздел 2.6.2'!AD30&gt;='Раздел 2.6.2'!AD33,0,1)</f>
        <v>0</v>
      </c>
    </row>
    <row r="7230" spans="1:8" x14ac:dyDescent="0.2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9" t="s">
        <v>4560</v>
      </c>
      <c r="F7230" s="7"/>
      <c r="G7230" s="7"/>
      <c r="H7230" s="7">
        <f>IF('Раздел 2.6.2'!AE30&gt;='Раздел 2.6.2'!AE33,0,1)</f>
        <v>0</v>
      </c>
    </row>
    <row r="7231" spans="1:8" x14ac:dyDescent="0.2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9" t="s">
        <v>4561</v>
      </c>
      <c r="F7231" s="7"/>
      <c r="G7231" s="7"/>
      <c r="H7231" s="7">
        <f>IF('Раздел 2.6.2'!AF30&gt;='Раздел 2.6.2'!AF33,0,1)</f>
        <v>0</v>
      </c>
    </row>
    <row r="7232" spans="1:8" x14ac:dyDescent="0.2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9" t="s">
        <v>4562</v>
      </c>
      <c r="F7232" s="7"/>
      <c r="G7232" s="7"/>
      <c r="H7232" s="7">
        <f>IF('Раздел 2.6.2'!AG30&gt;='Раздел 2.6.2'!AG33,0,1)</f>
        <v>0</v>
      </c>
    </row>
    <row r="7233" spans="1:8" x14ac:dyDescent="0.2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9" t="s">
        <v>4563</v>
      </c>
      <c r="F7233" s="7"/>
      <c r="G7233" s="7"/>
      <c r="H7233" s="7">
        <f>IF('Раздел 2.6.2'!AH30&gt;='Раздел 2.6.2'!AH33,0,1)</f>
        <v>0</v>
      </c>
    </row>
    <row r="7234" spans="1:8" x14ac:dyDescent="0.2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9" t="s">
        <v>4564</v>
      </c>
      <c r="F7234" s="7"/>
      <c r="G7234" s="7"/>
      <c r="H7234" s="7">
        <f>IF('Раздел 2.6.2'!AI30&gt;='Раздел 2.6.2'!AI33,0,1)</f>
        <v>0</v>
      </c>
    </row>
    <row r="7235" spans="1:8" x14ac:dyDescent="0.2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9" t="s">
        <v>4565</v>
      </c>
      <c r="F7235" s="7"/>
      <c r="G7235" s="7"/>
      <c r="H7235" s="7">
        <f>IF('Раздел 2.6.2'!AJ30&gt;='Раздел 2.6.2'!AJ33,0,1)</f>
        <v>0</v>
      </c>
    </row>
    <row r="7236" spans="1:8" x14ac:dyDescent="0.2">
      <c r="A7236" s="6">
        <f t="shared" si="106"/>
        <v>609562</v>
      </c>
      <c r="B7236" s="6">
        <v>34</v>
      </c>
      <c r="C7236" s="109">
        <v>23</v>
      </c>
      <c r="D7236" s="109">
        <v>506</v>
      </c>
      <c r="E7236" s="130" t="s">
        <v>3743</v>
      </c>
      <c r="F7236" s="109"/>
      <c r="G7236" s="109"/>
      <c r="H7236" s="109">
        <f>IF('Раздел 2.6.2'!AK30&gt;='Раздел 2.6.2'!AK33,0,1)</f>
        <v>0</v>
      </c>
    </row>
    <row r="7237" spans="1:8" x14ac:dyDescent="0.2">
      <c r="A7237" s="6">
        <f t="shared" si="106"/>
        <v>609562</v>
      </c>
      <c r="B7237" s="6">
        <v>34</v>
      </c>
      <c r="C7237" s="115">
        <v>24</v>
      </c>
      <c r="D7237" s="6">
        <v>507</v>
      </c>
      <c r="E7237" s="129" t="s">
        <v>3744</v>
      </c>
      <c r="F7237" s="7"/>
      <c r="G7237" s="7"/>
      <c r="H7237" s="7">
        <f>IF('Раздел 2.6.2'!P30&gt;='Раздел 2.6.2'!P34,0,1)</f>
        <v>0</v>
      </c>
    </row>
    <row r="7238" spans="1:8" x14ac:dyDescent="0.2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9" t="s">
        <v>3745</v>
      </c>
      <c r="F7238" s="7"/>
      <c r="G7238" s="7"/>
      <c r="H7238" s="7">
        <f>IF('Раздел 2.6.2'!Q30&gt;='Раздел 2.6.2'!Q34,0,1)</f>
        <v>0</v>
      </c>
    </row>
    <row r="7239" spans="1:8" x14ac:dyDescent="0.2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9" t="s">
        <v>3746</v>
      </c>
      <c r="F7239" s="7"/>
      <c r="G7239" s="7"/>
      <c r="H7239" s="7">
        <f>IF('Раздел 2.6.2'!R30&gt;='Раздел 2.6.2'!R34,0,1)</f>
        <v>0</v>
      </c>
    </row>
    <row r="7240" spans="1:8" x14ac:dyDescent="0.2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9" t="s">
        <v>3747</v>
      </c>
      <c r="F7240" s="7"/>
      <c r="G7240" s="7"/>
      <c r="H7240" s="7">
        <f>IF('Раздел 2.6.2'!S30&gt;='Раздел 2.6.2'!S34,0,1)</f>
        <v>0</v>
      </c>
    </row>
    <row r="7241" spans="1:8" x14ac:dyDescent="0.2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9" t="s">
        <v>3748</v>
      </c>
      <c r="F7241" s="7"/>
      <c r="G7241" s="7"/>
      <c r="H7241" s="7">
        <f>IF('Раздел 2.6.2'!T30&gt;='Раздел 2.6.2'!T34,0,1)</f>
        <v>0</v>
      </c>
    </row>
    <row r="7242" spans="1:8" x14ac:dyDescent="0.2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9" t="s">
        <v>3749</v>
      </c>
      <c r="F7242" s="7"/>
      <c r="G7242" s="7"/>
      <c r="H7242" s="7">
        <f>IF('Раздел 2.6.2'!U30&gt;='Раздел 2.6.2'!U34,0,1)</f>
        <v>0</v>
      </c>
    </row>
    <row r="7243" spans="1:8" x14ac:dyDescent="0.2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9" t="s">
        <v>4574</v>
      </c>
      <c r="F7243" s="7"/>
      <c r="G7243" s="7"/>
      <c r="H7243" s="7">
        <f>IF('Раздел 2.6.2'!V30&gt;='Раздел 2.6.2'!V34,0,1)</f>
        <v>0</v>
      </c>
    </row>
    <row r="7244" spans="1:8" x14ac:dyDescent="0.2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9" t="s">
        <v>4575</v>
      </c>
      <c r="F7244" s="7"/>
      <c r="G7244" s="7"/>
      <c r="H7244" s="7">
        <f>IF('Раздел 2.6.2'!W30&gt;='Раздел 2.6.2'!W34,0,1)</f>
        <v>0</v>
      </c>
    </row>
    <row r="7245" spans="1:8" x14ac:dyDescent="0.2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9" t="s">
        <v>4576</v>
      </c>
      <c r="F7245" s="7"/>
      <c r="G7245" s="7"/>
      <c r="H7245" s="7">
        <f>IF('Раздел 2.6.2'!X30&gt;='Раздел 2.6.2'!X34,0,1)</f>
        <v>0</v>
      </c>
    </row>
    <row r="7246" spans="1:8" x14ac:dyDescent="0.2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9" t="s">
        <v>4577</v>
      </c>
      <c r="F7246" s="7"/>
      <c r="G7246" s="7"/>
      <c r="H7246" s="7">
        <f>IF('Раздел 2.6.2'!Y30&gt;='Раздел 2.6.2'!Y34,0,1)</f>
        <v>0</v>
      </c>
    </row>
    <row r="7247" spans="1:8" x14ac:dyDescent="0.2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9" t="s">
        <v>4578</v>
      </c>
      <c r="F7247" s="7"/>
      <c r="G7247" s="7"/>
      <c r="H7247" s="7">
        <f>IF('Раздел 2.6.2'!Z30&gt;='Раздел 2.6.2'!Z34,0,1)</f>
        <v>0</v>
      </c>
    </row>
    <row r="7248" spans="1:8" x14ac:dyDescent="0.2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9" t="s">
        <v>4579</v>
      </c>
      <c r="F7248" s="7"/>
      <c r="G7248" s="7"/>
      <c r="H7248" s="7">
        <f>IF('Раздел 2.6.2'!AA30&gt;='Раздел 2.6.2'!AA34,0,1)</f>
        <v>0</v>
      </c>
    </row>
    <row r="7249" spans="1:8" x14ac:dyDescent="0.2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9" t="s">
        <v>4580</v>
      </c>
      <c r="F7249" s="7"/>
      <c r="G7249" s="7"/>
      <c r="H7249" s="7">
        <f>IF('Раздел 2.6.2'!AB30&gt;='Раздел 2.6.2'!AB34,0,1)</f>
        <v>0</v>
      </c>
    </row>
    <row r="7250" spans="1:8" x14ac:dyDescent="0.2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9" t="s">
        <v>4581</v>
      </c>
      <c r="F7250" s="7"/>
      <c r="G7250" s="7"/>
      <c r="H7250" s="7">
        <f>IF('Раздел 2.6.2'!AC30&gt;='Раздел 2.6.2'!AC34,0,1)</f>
        <v>0</v>
      </c>
    </row>
    <row r="7251" spans="1:8" x14ac:dyDescent="0.2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9" t="s">
        <v>4582</v>
      </c>
      <c r="F7251" s="7"/>
      <c r="G7251" s="7"/>
      <c r="H7251" s="7">
        <f>IF('Раздел 2.6.2'!AD30&gt;='Раздел 2.6.2'!AD34,0,1)</f>
        <v>0</v>
      </c>
    </row>
    <row r="7252" spans="1:8" x14ac:dyDescent="0.2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9" t="s">
        <v>4583</v>
      </c>
      <c r="F7252" s="7"/>
      <c r="G7252" s="7"/>
      <c r="H7252" s="7">
        <f>IF('Раздел 2.6.2'!AE30&gt;='Раздел 2.6.2'!AE34,0,1)</f>
        <v>0</v>
      </c>
    </row>
    <row r="7253" spans="1:8" x14ac:dyDescent="0.2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9" t="s">
        <v>4584</v>
      </c>
      <c r="F7253" s="7"/>
      <c r="G7253" s="7"/>
      <c r="H7253" s="7">
        <f>IF('Раздел 2.6.2'!AF30&gt;='Раздел 2.6.2'!AF34,0,1)</f>
        <v>0</v>
      </c>
    </row>
    <row r="7254" spans="1:8" x14ac:dyDescent="0.2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9" t="s">
        <v>4585</v>
      </c>
      <c r="F7254" s="7"/>
      <c r="G7254" s="7"/>
      <c r="H7254" s="7">
        <f>IF('Раздел 2.6.2'!AG30&gt;='Раздел 2.6.2'!AG34,0,1)</f>
        <v>0</v>
      </c>
    </row>
    <row r="7255" spans="1:8" x14ac:dyDescent="0.2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9" t="s">
        <v>4586</v>
      </c>
      <c r="F7255" s="7"/>
      <c r="G7255" s="7"/>
      <c r="H7255" s="7">
        <f>IF('Раздел 2.6.2'!AH30&gt;='Раздел 2.6.2'!AH34,0,1)</f>
        <v>0</v>
      </c>
    </row>
    <row r="7256" spans="1:8" x14ac:dyDescent="0.2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9" t="s">
        <v>4587</v>
      </c>
      <c r="F7256" s="7"/>
      <c r="G7256" s="7"/>
      <c r="H7256" s="7">
        <f>IF('Раздел 2.6.2'!AI30&gt;='Раздел 2.6.2'!AI34,0,1)</f>
        <v>0</v>
      </c>
    </row>
    <row r="7257" spans="1:8" x14ac:dyDescent="0.2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9" t="s">
        <v>1630</v>
      </c>
      <c r="F7257" s="7"/>
      <c r="G7257" s="7"/>
      <c r="H7257" s="7">
        <f>IF('Раздел 2.6.2'!AJ30&gt;='Раздел 2.6.2'!AJ34,0,1)</f>
        <v>0</v>
      </c>
    </row>
    <row r="7258" spans="1:8" x14ac:dyDescent="0.2">
      <c r="A7258" s="6">
        <f t="shared" si="106"/>
        <v>609562</v>
      </c>
      <c r="B7258" s="6">
        <v>34</v>
      </c>
      <c r="C7258" s="109">
        <v>24</v>
      </c>
      <c r="D7258" s="109">
        <v>528</v>
      </c>
      <c r="E7258" s="130" t="s">
        <v>1631</v>
      </c>
      <c r="F7258" s="109"/>
      <c r="G7258" s="109"/>
      <c r="H7258" s="109">
        <f>IF('Раздел 2.6.2'!AK30&gt;='Раздел 2.6.2'!AK34,0,1)</f>
        <v>0</v>
      </c>
    </row>
    <row r="7259" spans="1:8" x14ac:dyDescent="0.2">
      <c r="A7259" s="6">
        <f t="shared" si="106"/>
        <v>609562</v>
      </c>
      <c r="B7259" s="6">
        <v>34</v>
      </c>
      <c r="C7259" s="115">
        <v>25</v>
      </c>
      <c r="D7259" s="6">
        <v>529</v>
      </c>
      <c r="E7259" s="129" t="s">
        <v>1632</v>
      </c>
      <c r="F7259" s="7"/>
      <c r="G7259" s="7"/>
      <c r="H7259" s="7">
        <f>IF('Раздел 2.6.2'!P30&gt;='Раздел 2.6.2'!P35,0,1)</f>
        <v>0</v>
      </c>
    </row>
    <row r="7260" spans="1:8" x14ac:dyDescent="0.2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9" t="s">
        <v>1633</v>
      </c>
      <c r="F7260" s="7"/>
      <c r="G7260" s="7"/>
      <c r="H7260" s="7">
        <f>IF('Раздел 2.6.2'!Q30&gt;='Раздел 2.6.2'!Q35,0,1)</f>
        <v>0</v>
      </c>
    </row>
    <row r="7261" spans="1:8" x14ac:dyDescent="0.2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9" t="s">
        <v>1634</v>
      </c>
      <c r="F7261" s="7"/>
      <c r="G7261" s="7"/>
      <c r="H7261" s="7">
        <f>IF('Раздел 2.6.2'!R30&gt;='Раздел 2.6.2'!R35,0,1)</f>
        <v>0</v>
      </c>
    </row>
    <row r="7262" spans="1:8" x14ac:dyDescent="0.2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9" t="s">
        <v>1635</v>
      </c>
      <c r="F7262" s="7"/>
      <c r="G7262" s="7"/>
      <c r="H7262" s="7">
        <f>IF('Раздел 2.6.2'!S30&gt;='Раздел 2.6.2'!S35,0,1)</f>
        <v>0</v>
      </c>
    </row>
    <row r="7263" spans="1:8" x14ac:dyDescent="0.2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9" t="s">
        <v>1636</v>
      </c>
      <c r="F7263" s="7"/>
      <c r="G7263" s="7"/>
      <c r="H7263" s="7">
        <f>IF('Раздел 2.6.2'!T30&gt;='Раздел 2.6.2'!T35,0,1)</f>
        <v>0</v>
      </c>
    </row>
    <row r="7264" spans="1:8" x14ac:dyDescent="0.2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9" t="s">
        <v>1637</v>
      </c>
      <c r="F7264" s="7"/>
      <c r="G7264" s="7"/>
      <c r="H7264" s="7">
        <f>IF('Раздел 2.6.2'!U30&gt;='Раздел 2.6.2'!U35,0,1)</f>
        <v>0</v>
      </c>
    </row>
    <row r="7265" spans="1:8" x14ac:dyDescent="0.2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9" t="s">
        <v>1638</v>
      </c>
      <c r="F7265" s="7"/>
      <c r="G7265" s="7"/>
      <c r="H7265" s="7">
        <f>IF('Раздел 2.6.2'!V30&gt;='Раздел 2.6.2'!V35,0,1)</f>
        <v>0</v>
      </c>
    </row>
    <row r="7266" spans="1:8" x14ac:dyDescent="0.2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9" t="s">
        <v>1639</v>
      </c>
      <c r="F7266" s="7"/>
      <c r="G7266" s="7"/>
      <c r="H7266" s="7">
        <f>IF('Раздел 2.6.2'!W30&gt;='Раздел 2.6.2'!W35,0,1)</f>
        <v>0</v>
      </c>
    </row>
    <row r="7267" spans="1:8" x14ac:dyDescent="0.2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9" t="s">
        <v>1640</v>
      </c>
      <c r="F7267" s="7"/>
      <c r="G7267" s="7"/>
      <c r="H7267" s="7">
        <f>IF('Раздел 2.6.2'!X30&gt;='Раздел 2.6.2'!X35,0,1)</f>
        <v>0</v>
      </c>
    </row>
    <row r="7268" spans="1:8" x14ac:dyDescent="0.2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9" t="s">
        <v>1641</v>
      </c>
      <c r="F7268" s="7"/>
      <c r="G7268" s="7"/>
      <c r="H7268" s="7">
        <f>IF('Раздел 2.6.2'!Y30&gt;='Раздел 2.6.2'!Y35,0,1)</f>
        <v>0</v>
      </c>
    </row>
    <row r="7269" spans="1:8" x14ac:dyDescent="0.2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9" t="s">
        <v>2389</v>
      </c>
      <c r="F7269" s="7"/>
      <c r="G7269" s="7"/>
      <c r="H7269" s="7">
        <f>IF('Раздел 2.6.2'!Z30&gt;='Раздел 2.6.2'!Z35,0,1)</f>
        <v>0</v>
      </c>
    </row>
    <row r="7270" spans="1:8" x14ac:dyDescent="0.2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9" t="s">
        <v>2390</v>
      </c>
      <c r="F7270" s="7"/>
      <c r="G7270" s="7"/>
      <c r="H7270" s="7">
        <f>IF('Раздел 2.6.2'!AA30&gt;='Раздел 2.6.2'!AA35,0,1)</f>
        <v>0</v>
      </c>
    </row>
    <row r="7271" spans="1:8" x14ac:dyDescent="0.2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9" t="s">
        <v>2391</v>
      </c>
      <c r="F7271" s="7"/>
      <c r="G7271" s="7"/>
      <c r="H7271" s="7">
        <f>IF('Раздел 2.6.2'!AB30&gt;='Раздел 2.6.2'!AB35,0,1)</f>
        <v>0</v>
      </c>
    </row>
    <row r="7272" spans="1:8" x14ac:dyDescent="0.2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9" t="s">
        <v>2392</v>
      </c>
      <c r="F7272" s="7"/>
      <c r="G7272" s="7"/>
      <c r="H7272" s="7">
        <f>IF('Раздел 2.6.2'!AC30&gt;='Раздел 2.6.2'!AC35,0,1)</f>
        <v>0</v>
      </c>
    </row>
    <row r="7273" spans="1:8" x14ac:dyDescent="0.2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9" t="s">
        <v>3776</v>
      </c>
      <c r="F7273" s="7"/>
      <c r="G7273" s="7"/>
      <c r="H7273" s="7">
        <f>IF('Раздел 2.6.2'!AD30&gt;='Раздел 2.6.2'!AD35,0,1)</f>
        <v>0</v>
      </c>
    </row>
    <row r="7274" spans="1:8" x14ac:dyDescent="0.2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9" t="s">
        <v>3777</v>
      </c>
      <c r="F7274" s="7"/>
      <c r="G7274" s="7"/>
      <c r="H7274" s="7">
        <f>IF('Раздел 2.6.2'!AE30&gt;='Раздел 2.6.2'!AE35,0,1)</f>
        <v>0</v>
      </c>
    </row>
    <row r="7275" spans="1:8" x14ac:dyDescent="0.2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9" t="s">
        <v>3778</v>
      </c>
      <c r="F7275" s="7"/>
      <c r="G7275" s="7"/>
      <c r="H7275" s="7">
        <f>IF('Раздел 2.6.2'!AF30&gt;='Раздел 2.6.2'!AF35,0,1)</f>
        <v>0</v>
      </c>
    </row>
    <row r="7276" spans="1:8" x14ac:dyDescent="0.2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9" t="s">
        <v>3779</v>
      </c>
      <c r="F7276" s="7"/>
      <c r="G7276" s="7"/>
      <c r="H7276" s="7">
        <f>IF('Раздел 2.6.2'!AG30&gt;='Раздел 2.6.2'!AG35,0,1)</f>
        <v>0</v>
      </c>
    </row>
    <row r="7277" spans="1:8" x14ac:dyDescent="0.2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9" t="s">
        <v>3780</v>
      </c>
      <c r="F7277" s="7"/>
      <c r="G7277" s="7"/>
      <c r="H7277" s="7">
        <f>IF('Раздел 2.6.2'!AH30&gt;='Раздел 2.6.2'!AH35,0,1)</f>
        <v>0</v>
      </c>
    </row>
    <row r="7278" spans="1:8" x14ac:dyDescent="0.2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9" t="s">
        <v>4605</v>
      </c>
      <c r="F7278" s="7"/>
      <c r="G7278" s="7"/>
      <c r="H7278" s="7">
        <f>IF('Раздел 2.6.2'!AI30&gt;='Раздел 2.6.2'!AI35,0,1)</f>
        <v>0</v>
      </c>
    </row>
    <row r="7279" spans="1:8" x14ac:dyDescent="0.2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9" t="s">
        <v>4606</v>
      </c>
      <c r="F7279" s="7"/>
      <c r="G7279" s="7"/>
      <c r="H7279" s="7">
        <f>IF('Раздел 2.6.2'!AJ30&gt;='Раздел 2.6.2'!AJ35,0,1)</f>
        <v>0</v>
      </c>
    </row>
    <row r="7280" spans="1:8" x14ac:dyDescent="0.2">
      <c r="A7280" s="6">
        <f t="shared" si="106"/>
        <v>609562</v>
      </c>
      <c r="B7280" s="6">
        <v>34</v>
      </c>
      <c r="C7280" s="109">
        <v>25</v>
      </c>
      <c r="D7280" s="109">
        <v>550</v>
      </c>
      <c r="E7280" s="130" t="s">
        <v>4607</v>
      </c>
      <c r="F7280" s="109"/>
      <c r="G7280" s="109"/>
      <c r="H7280" s="109">
        <f>IF('Раздел 2.6.2'!AK30&gt;='Раздел 2.6.2'!AK35,0,1)</f>
        <v>0</v>
      </c>
    </row>
    <row r="7281" spans="1:8" x14ac:dyDescent="0.2">
      <c r="A7281" s="6">
        <f t="shared" si="106"/>
        <v>609562</v>
      </c>
      <c r="B7281" s="6">
        <v>34</v>
      </c>
      <c r="C7281" s="115">
        <v>26</v>
      </c>
      <c r="D7281" s="6">
        <v>551</v>
      </c>
      <c r="E7281" s="129" t="s">
        <v>3781</v>
      </c>
      <c r="F7281" s="7"/>
      <c r="G7281" s="7"/>
      <c r="H7281" s="7">
        <f>IF('Раздел 2.6.2'!P36&gt;='Раздел 2.6.2'!P37,0,1)</f>
        <v>0</v>
      </c>
    </row>
    <row r="7282" spans="1:8" x14ac:dyDescent="0.2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9" t="s">
        <v>3782</v>
      </c>
      <c r="F7282" s="7"/>
      <c r="G7282" s="7"/>
      <c r="H7282" s="7">
        <f>IF('Раздел 2.6.2'!Q36&gt;='Раздел 2.6.2'!Q37,0,1)</f>
        <v>0</v>
      </c>
    </row>
    <row r="7283" spans="1:8" x14ac:dyDescent="0.2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9" t="s">
        <v>3783</v>
      </c>
      <c r="F7283" s="7"/>
      <c r="G7283" s="7"/>
      <c r="H7283" s="7">
        <f>IF('Раздел 2.6.2'!R36&gt;='Раздел 2.6.2'!R37,0,1)</f>
        <v>0</v>
      </c>
    </row>
    <row r="7284" spans="1:8" x14ac:dyDescent="0.2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9" t="s">
        <v>4612</v>
      </c>
      <c r="F7284" s="7"/>
      <c r="G7284" s="7"/>
      <c r="H7284" s="7">
        <f>IF('Раздел 2.6.2'!S36&gt;='Раздел 2.6.2'!S37,0,1)</f>
        <v>0</v>
      </c>
    </row>
    <row r="7285" spans="1:8" x14ac:dyDescent="0.2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9" t="s">
        <v>4613</v>
      </c>
      <c r="F7285" s="7"/>
      <c r="G7285" s="7"/>
      <c r="H7285" s="7">
        <f>IF('Раздел 2.6.2'!T36&gt;='Раздел 2.6.2'!T37,0,1)</f>
        <v>0</v>
      </c>
    </row>
    <row r="7286" spans="1:8" x14ac:dyDescent="0.2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9" t="s">
        <v>4614</v>
      </c>
      <c r="F7286" s="7"/>
      <c r="G7286" s="7"/>
      <c r="H7286" s="7">
        <f>IF('Раздел 2.6.2'!U36&gt;='Раздел 2.6.2'!U37,0,1)</f>
        <v>0</v>
      </c>
    </row>
    <row r="7287" spans="1:8" x14ac:dyDescent="0.2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9" t="s">
        <v>4615</v>
      </c>
      <c r="F7287" s="7"/>
      <c r="G7287" s="7"/>
      <c r="H7287" s="7">
        <f>IF('Раздел 2.6.2'!V36&gt;='Раздел 2.6.2'!V37,0,1)</f>
        <v>0</v>
      </c>
    </row>
    <row r="7288" spans="1:8" x14ac:dyDescent="0.2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9" t="s">
        <v>4616</v>
      </c>
      <c r="F7288" s="7"/>
      <c r="G7288" s="7"/>
      <c r="H7288" s="7">
        <f>IF('Раздел 2.6.2'!W36&gt;='Раздел 2.6.2'!W37,0,1)</f>
        <v>0</v>
      </c>
    </row>
    <row r="7289" spans="1:8" x14ac:dyDescent="0.2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9" t="s">
        <v>4617</v>
      </c>
      <c r="F7289" s="7"/>
      <c r="G7289" s="7"/>
      <c r="H7289" s="7">
        <f>IF('Раздел 2.6.2'!X36&gt;='Раздел 2.6.2'!X37,0,1)</f>
        <v>0</v>
      </c>
    </row>
    <row r="7290" spans="1:8" x14ac:dyDescent="0.2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9" t="s">
        <v>4618</v>
      </c>
      <c r="F7290" s="7"/>
      <c r="G7290" s="7"/>
      <c r="H7290" s="7">
        <f>IF('Раздел 2.6.2'!Y36&gt;='Раздел 2.6.2'!Y37,0,1)</f>
        <v>0</v>
      </c>
    </row>
    <row r="7291" spans="1:8" x14ac:dyDescent="0.2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9" t="s">
        <v>4619</v>
      </c>
      <c r="F7291" s="7"/>
      <c r="G7291" s="7"/>
      <c r="H7291" s="7">
        <f>IF('Раздел 2.6.2'!Z36&gt;='Раздел 2.6.2'!Z37,0,1)</f>
        <v>0</v>
      </c>
    </row>
    <row r="7292" spans="1:8" x14ac:dyDescent="0.2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9" t="s">
        <v>4620</v>
      </c>
      <c r="F7292" s="7"/>
      <c r="G7292" s="7"/>
      <c r="H7292" s="7">
        <f>IF('Раздел 2.6.2'!AA36&gt;='Раздел 2.6.2'!AA37,0,1)</f>
        <v>0</v>
      </c>
    </row>
    <row r="7293" spans="1:8" x14ac:dyDescent="0.2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9" t="s">
        <v>4621</v>
      </c>
      <c r="F7293" s="7"/>
      <c r="G7293" s="7"/>
      <c r="H7293" s="7">
        <f>IF('Раздел 2.6.2'!AB36&gt;='Раздел 2.6.2'!AB37,0,1)</f>
        <v>0</v>
      </c>
    </row>
    <row r="7294" spans="1:8" x14ac:dyDescent="0.2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9" t="s">
        <v>4622</v>
      </c>
      <c r="F7294" s="7"/>
      <c r="G7294" s="7"/>
      <c r="H7294" s="7">
        <f>IF('Раздел 2.6.2'!AC36&gt;='Раздел 2.6.2'!AC37,0,1)</f>
        <v>0</v>
      </c>
    </row>
    <row r="7295" spans="1:8" x14ac:dyDescent="0.2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9" t="s">
        <v>4623</v>
      </c>
      <c r="F7295" s="7"/>
      <c r="G7295" s="7"/>
      <c r="H7295" s="7">
        <f>IF('Раздел 2.6.2'!AD36&gt;='Раздел 2.6.2'!AD37,0,1)</f>
        <v>0</v>
      </c>
    </row>
    <row r="7296" spans="1:8" x14ac:dyDescent="0.2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9" t="s">
        <v>4624</v>
      </c>
      <c r="F7296" s="7"/>
      <c r="G7296" s="7"/>
      <c r="H7296" s="7">
        <f>IF('Раздел 2.6.2'!AE36&gt;='Раздел 2.6.2'!AE37,0,1)</f>
        <v>0</v>
      </c>
    </row>
    <row r="7297" spans="1:8" x14ac:dyDescent="0.2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9" t="s">
        <v>4625</v>
      </c>
      <c r="F7297" s="7"/>
      <c r="G7297" s="7"/>
      <c r="H7297" s="7">
        <f>IF('Раздел 2.6.2'!AF36&gt;='Раздел 2.6.2'!AF37,0,1)</f>
        <v>0</v>
      </c>
    </row>
    <row r="7298" spans="1:8" x14ac:dyDescent="0.2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9" t="s">
        <v>4626</v>
      </c>
      <c r="F7298" s="7"/>
      <c r="G7298" s="7"/>
      <c r="H7298" s="7">
        <f>IF('Раздел 2.6.2'!AG36&gt;='Раздел 2.6.2'!AG37,0,1)</f>
        <v>0</v>
      </c>
    </row>
    <row r="7299" spans="1:8" x14ac:dyDescent="0.2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9" t="s">
        <v>4627</v>
      </c>
      <c r="F7299" s="7"/>
      <c r="G7299" s="7"/>
      <c r="H7299" s="7">
        <f>IF('Раздел 2.6.2'!AH36&gt;='Раздел 2.6.2'!AH37,0,1)</f>
        <v>0</v>
      </c>
    </row>
    <row r="7300" spans="1:8" x14ac:dyDescent="0.2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9" t="s">
        <v>4628</v>
      </c>
      <c r="F7300" s="7"/>
      <c r="G7300" s="7"/>
      <c r="H7300" s="7">
        <f>IF('Раздел 2.6.2'!AI36&gt;='Раздел 2.6.2'!AI37,0,1)</f>
        <v>0</v>
      </c>
    </row>
    <row r="7301" spans="1:8" x14ac:dyDescent="0.2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9" t="s">
        <v>4629</v>
      </c>
      <c r="F7301" s="7"/>
      <c r="G7301" s="7"/>
      <c r="H7301" s="7">
        <f>IF('Раздел 2.6.2'!AJ36&gt;='Раздел 2.6.2'!AJ37,0,1)</f>
        <v>0</v>
      </c>
    </row>
    <row r="7302" spans="1:8" x14ac:dyDescent="0.2">
      <c r="A7302" s="6">
        <f t="shared" si="106"/>
        <v>609562</v>
      </c>
      <c r="B7302" s="6">
        <v>34</v>
      </c>
      <c r="C7302" s="109">
        <v>26</v>
      </c>
      <c r="D7302" s="109">
        <v>572</v>
      </c>
      <c r="E7302" s="130" t="s">
        <v>4630</v>
      </c>
      <c r="F7302" s="109"/>
      <c r="G7302" s="109"/>
      <c r="H7302" s="109">
        <f>IF('Раздел 2.6.2'!AK36&gt;='Раздел 2.6.2'!AK37,0,1)</f>
        <v>0</v>
      </c>
    </row>
    <row r="7303" spans="1:8" x14ac:dyDescent="0.2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9" t="s">
        <v>3804</v>
      </c>
      <c r="F7303" s="7"/>
      <c r="G7303" s="7"/>
      <c r="H7303" s="7">
        <f>IF('Раздел 2.6.2'!P36&gt;='Раздел 2.6.2'!P39,0,1)</f>
        <v>0</v>
      </c>
    </row>
    <row r="7304" spans="1:8" x14ac:dyDescent="0.2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9" t="s">
        <v>3022</v>
      </c>
      <c r="F7304" s="7"/>
      <c r="G7304" s="7"/>
      <c r="H7304" s="7">
        <f>IF('Раздел 2.6.2'!Q36&gt;='Раздел 2.6.2'!Q39,0,1)</f>
        <v>0</v>
      </c>
    </row>
    <row r="7305" spans="1:8" x14ac:dyDescent="0.2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9" t="s">
        <v>3023</v>
      </c>
      <c r="F7305" s="7"/>
      <c r="G7305" s="7"/>
      <c r="H7305" s="7">
        <f>IF('Раздел 2.6.2'!R36&gt;='Раздел 2.6.2'!R39,0,1)</f>
        <v>0</v>
      </c>
    </row>
    <row r="7306" spans="1:8" x14ac:dyDescent="0.2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9" t="s">
        <v>3024</v>
      </c>
      <c r="F7306" s="7"/>
      <c r="G7306" s="7"/>
      <c r="H7306" s="7">
        <f>IF('Раздел 2.6.2'!S36&gt;='Раздел 2.6.2'!S39,0,1)</f>
        <v>0</v>
      </c>
    </row>
    <row r="7307" spans="1:8" x14ac:dyDescent="0.2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9" t="s">
        <v>3025</v>
      </c>
      <c r="F7307" s="7"/>
      <c r="G7307" s="7"/>
      <c r="H7307" s="7">
        <f>IF('Раздел 2.6.2'!T36&gt;='Раздел 2.6.2'!T39,0,1)</f>
        <v>0</v>
      </c>
    </row>
    <row r="7308" spans="1:8" x14ac:dyDescent="0.2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9" t="s">
        <v>3026</v>
      </c>
      <c r="F7308" s="7"/>
      <c r="G7308" s="7"/>
      <c r="H7308" s="7">
        <f>IF('Раздел 2.6.2'!U36&gt;='Раздел 2.6.2'!U39,0,1)</f>
        <v>0</v>
      </c>
    </row>
    <row r="7309" spans="1:8" x14ac:dyDescent="0.2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9" t="s">
        <v>3027</v>
      </c>
      <c r="F7309" s="7"/>
      <c r="G7309" s="7"/>
      <c r="H7309" s="7">
        <f>IF('Раздел 2.6.2'!V36&gt;='Раздел 2.6.2'!V39,0,1)</f>
        <v>0</v>
      </c>
    </row>
    <row r="7310" spans="1:8" x14ac:dyDescent="0.2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9" t="s">
        <v>3812</v>
      </c>
      <c r="F7310" s="7"/>
      <c r="G7310" s="7"/>
      <c r="H7310" s="7">
        <f>IF('Раздел 2.6.2'!W36&gt;='Раздел 2.6.2'!W39,0,1)</f>
        <v>0</v>
      </c>
    </row>
    <row r="7311" spans="1:8" x14ac:dyDescent="0.2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9" t="s">
        <v>3813</v>
      </c>
      <c r="F7311" s="7"/>
      <c r="G7311" s="7"/>
      <c r="H7311" s="7">
        <f>IF('Раздел 2.6.2'!X36&gt;='Раздел 2.6.2'!X39,0,1)</f>
        <v>0</v>
      </c>
    </row>
    <row r="7312" spans="1:8" x14ac:dyDescent="0.2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9" t="s">
        <v>3814</v>
      </c>
      <c r="F7312" s="7"/>
      <c r="G7312" s="7"/>
      <c r="H7312" s="7">
        <f>IF('Раздел 2.6.2'!Y36&gt;='Раздел 2.6.2'!Y39,0,1)</f>
        <v>0</v>
      </c>
    </row>
    <row r="7313" spans="1:8" x14ac:dyDescent="0.2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9" t="s">
        <v>3815</v>
      </c>
      <c r="F7313" s="7"/>
      <c r="G7313" s="7"/>
      <c r="H7313" s="7">
        <f>IF('Раздел 2.6.2'!Z36&gt;='Раздел 2.6.2'!Z39,0,1)</f>
        <v>0</v>
      </c>
    </row>
    <row r="7314" spans="1:8" x14ac:dyDescent="0.2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9" t="s">
        <v>3816</v>
      </c>
      <c r="F7314" s="7"/>
      <c r="G7314" s="7"/>
      <c r="H7314" s="7">
        <f>IF('Раздел 2.6.2'!AA36&gt;='Раздел 2.6.2'!AA39,0,1)</f>
        <v>0</v>
      </c>
    </row>
    <row r="7315" spans="1:8" x14ac:dyDescent="0.2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9" t="s">
        <v>3817</v>
      </c>
      <c r="F7315" s="7"/>
      <c r="G7315" s="7"/>
      <c r="H7315" s="7">
        <f>IF('Раздел 2.6.2'!AB36&gt;='Раздел 2.6.2'!AB39,0,1)</f>
        <v>0</v>
      </c>
    </row>
    <row r="7316" spans="1:8" x14ac:dyDescent="0.2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9" t="s">
        <v>3818</v>
      </c>
      <c r="F7316" s="7"/>
      <c r="G7316" s="7"/>
      <c r="H7316" s="7">
        <f>IF('Раздел 2.6.2'!AC36&gt;='Раздел 2.6.2'!AC39,0,1)</f>
        <v>0</v>
      </c>
    </row>
    <row r="7317" spans="1:8" x14ac:dyDescent="0.2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9" t="s">
        <v>3819</v>
      </c>
      <c r="F7317" s="7"/>
      <c r="G7317" s="7"/>
      <c r="H7317" s="7">
        <f>IF('Раздел 2.6.2'!AD36&gt;='Раздел 2.6.2'!AD39,0,1)</f>
        <v>0</v>
      </c>
    </row>
    <row r="7318" spans="1:8" x14ac:dyDescent="0.2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9" t="s">
        <v>3820</v>
      </c>
      <c r="F7318" s="7"/>
      <c r="G7318" s="7"/>
      <c r="H7318" s="7">
        <f>IF('Раздел 2.6.2'!AE36&gt;='Раздел 2.6.2'!AE39,0,1)</f>
        <v>0</v>
      </c>
    </row>
    <row r="7319" spans="1:8" x14ac:dyDescent="0.2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9" t="s">
        <v>3821</v>
      </c>
      <c r="F7319" s="7"/>
      <c r="G7319" s="7"/>
      <c r="H7319" s="7">
        <f>IF('Раздел 2.6.2'!AF36&gt;='Раздел 2.6.2'!AF39,0,1)</f>
        <v>0</v>
      </c>
    </row>
    <row r="7320" spans="1:8" x14ac:dyDescent="0.2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9" t="s">
        <v>3822</v>
      </c>
      <c r="F7320" s="7"/>
      <c r="G7320" s="7"/>
      <c r="H7320" s="7">
        <f>IF('Раздел 2.6.2'!AG36&gt;='Раздел 2.6.2'!AG39,0,1)</f>
        <v>0</v>
      </c>
    </row>
    <row r="7321" spans="1:8" x14ac:dyDescent="0.2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9" t="s">
        <v>3823</v>
      </c>
      <c r="F7321" s="7"/>
      <c r="G7321" s="7"/>
      <c r="H7321" s="7">
        <f>IF('Раздел 2.6.2'!AH36&gt;='Раздел 2.6.2'!AH39,0,1)</f>
        <v>0</v>
      </c>
    </row>
    <row r="7322" spans="1:8" x14ac:dyDescent="0.2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9" t="s">
        <v>3824</v>
      </c>
      <c r="F7322" s="7"/>
      <c r="G7322" s="7"/>
      <c r="H7322" s="7">
        <f>IF('Раздел 2.6.2'!AI36&gt;='Раздел 2.6.2'!AI39,0,1)</f>
        <v>0</v>
      </c>
    </row>
    <row r="7323" spans="1:8" x14ac:dyDescent="0.2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9" t="s">
        <v>3825</v>
      </c>
      <c r="F7323" s="7"/>
      <c r="G7323" s="7"/>
      <c r="H7323" s="7">
        <f>IF('Раздел 2.6.2'!AJ36&gt;='Раздел 2.6.2'!AJ39,0,1)</f>
        <v>0</v>
      </c>
    </row>
    <row r="7324" spans="1:8" x14ac:dyDescent="0.2">
      <c r="A7324" s="6">
        <f t="shared" si="107"/>
        <v>609562</v>
      </c>
      <c r="B7324" s="6">
        <v>34</v>
      </c>
      <c r="C7324" s="109">
        <v>27</v>
      </c>
      <c r="D7324" s="109">
        <v>594</v>
      </c>
      <c r="E7324" s="130" t="s">
        <v>3826</v>
      </c>
      <c r="F7324" s="109"/>
      <c r="G7324" s="109"/>
      <c r="H7324" s="109">
        <f>IF('Раздел 2.6.2'!AK36&gt;='Раздел 2.6.2'!AK39,0,1)</f>
        <v>0</v>
      </c>
    </row>
    <row r="7325" spans="1:8" x14ac:dyDescent="0.2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9" t="s">
        <v>3827</v>
      </c>
      <c r="F7325" s="7"/>
      <c r="G7325" s="7"/>
      <c r="H7325" s="7">
        <f>IF('Раздел 2.6.2'!P37&gt;='Раздел 2.6.2'!P38,0,1)</f>
        <v>0</v>
      </c>
    </row>
    <row r="7326" spans="1:8" x14ac:dyDescent="0.2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9" t="s">
        <v>3828</v>
      </c>
      <c r="F7326" s="7"/>
      <c r="G7326" s="7"/>
      <c r="H7326" s="7">
        <f>IF('Раздел 2.6.2'!Q37&gt;='Раздел 2.6.2'!Q38,0,1)</f>
        <v>0</v>
      </c>
    </row>
    <row r="7327" spans="1:8" x14ac:dyDescent="0.2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9" t="s">
        <v>3829</v>
      </c>
      <c r="F7327" s="7"/>
      <c r="G7327" s="7"/>
      <c r="H7327" s="7">
        <f>IF('Раздел 2.6.2'!R37&gt;='Раздел 2.6.2'!R38,0,1)</f>
        <v>0</v>
      </c>
    </row>
    <row r="7328" spans="1:8" x14ac:dyDescent="0.2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9" t="s">
        <v>3830</v>
      </c>
      <c r="F7328" s="7"/>
      <c r="G7328" s="7"/>
      <c r="H7328" s="7">
        <f>IF('Раздел 2.6.2'!S37&gt;='Раздел 2.6.2'!S38,0,1)</f>
        <v>0</v>
      </c>
    </row>
    <row r="7329" spans="1:8" x14ac:dyDescent="0.2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9" t="s">
        <v>3831</v>
      </c>
      <c r="F7329" s="7"/>
      <c r="G7329" s="7"/>
      <c r="H7329" s="7">
        <f>IF('Раздел 2.6.2'!T37&gt;='Раздел 2.6.2'!T38,0,1)</f>
        <v>0</v>
      </c>
    </row>
    <row r="7330" spans="1:8" x14ac:dyDescent="0.2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9" t="s">
        <v>3832</v>
      </c>
      <c r="F7330" s="7"/>
      <c r="G7330" s="7"/>
      <c r="H7330" s="7">
        <f>IF('Раздел 2.6.2'!U37&gt;='Раздел 2.6.2'!U38,0,1)</f>
        <v>0</v>
      </c>
    </row>
    <row r="7331" spans="1:8" x14ac:dyDescent="0.2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9" t="s">
        <v>3833</v>
      </c>
      <c r="F7331" s="7"/>
      <c r="G7331" s="7"/>
      <c r="H7331" s="7">
        <f>IF('Раздел 2.6.2'!V37&gt;='Раздел 2.6.2'!V38,0,1)</f>
        <v>0</v>
      </c>
    </row>
    <row r="7332" spans="1:8" x14ac:dyDescent="0.2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9" t="s">
        <v>3834</v>
      </c>
      <c r="F7332" s="7"/>
      <c r="G7332" s="7"/>
      <c r="H7332" s="7">
        <f>IF('Раздел 2.6.2'!W37&gt;='Раздел 2.6.2'!W38,0,1)</f>
        <v>0</v>
      </c>
    </row>
    <row r="7333" spans="1:8" x14ac:dyDescent="0.2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9" t="s">
        <v>3835</v>
      </c>
      <c r="F7333" s="7"/>
      <c r="G7333" s="7"/>
      <c r="H7333" s="7">
        <f>IF('Раздел 2.6.2'!X37&gt;='Раздел 2.6.2'!X38,0,1)</f>
        <v>0</v>
      </c>
    </row>
    <row r="7334" spans="1:8" x14ac:dyDescent="0.2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9" t="s">
        <v>3042</v>
      </c>
      <c r="F7334" s="7"/>
      <c r="G7334" s="7"/>
      <c r="H7334" s="7">
        <f>IF('Раздел 2.6.2'!Y37&gt;='Раздел 2.6.2'!Y38,0,1)</f>
        <v>0</v>
      </c>
    </row>
    <row r="7335" spans="1:8" x14ac:dyDescent="0.2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9" t="s">
        <v>3043</v>
      </c>
      <c r="F7335" s="7"/>
      <c r="G7335" s="7"/>
      <c r="H7335" s="7">
        <f>IF('Раздел 2.6.2'!Z37&gt;='Раздел 2.6.2'!Z38,0,1)</f>
        <v>0</v>
      </c>
    </row>
    <row r="7336" spans="1:8" x14ac:dyDescent="0.2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9" t="s">
        <v>3044</v>
      </c>
      <c r="F7336" s="7"/>
      <c r="G7336" s="7"/>
      <c r="H7336" s="7">
        <f>IF('Раздел 2.6.2'!AA37&gt;='Раздел 2.6.2'!AA38,0,1)</f>
        <v>0</v>
      </c>
    </row>
    <row r="7337" spans="1:8" x14ac:dyDescent="0.2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9" t="s">
        <v>3838</v>
      </c>
      <c r="F7337" s="7"/>
      <c r="G7337" s="7"/>
      <c r="H7337" s="7">
        <f>IF('Раздел 2.6.2'!AB37&gt;='Раздел 2.6.2'!AB38,0,1)</f>
        <v>0</v>
      </c>
    </row>
    <row r="7338" spans="1:8" x14ac:dyDescent="0.2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9" t="s">
        <v>3841</v>
      </c>
      <c r="F7338" s="7"/>
      <c r="G7338" s="7"/>
      <c r="H7338" s="7">
        <f>IF('Раздел 2.6.2'!AC37&gt;='Раздел 2.6.2'!AC38,0,1)</f>
        <v>0</v>
      </c>
    </row>
    <row r="7339" spans="1:8" x14ac:dyDescent="0.2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9" t="s">
        <v>3842</v>
      </c>
      <c r="F7339" s="7"/>
      <c r="G7339" s="7"/>
      <c r="H7339" s="7">
        <f>IF('Раздел 2.6.2'!AD37&gt;='Раздел 2.6.2'!AD38,0,1)</f>
        <v>0</v>
      </c>
    </row>
    <row r="7340" spans="1:8" x14ac:dyDescent="0.2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9" t="s">
        <v>3843</v>
      </c>
      <c r="F7340" s="7"/>
      <c r="G7340" s="7"/>
      <c r="H7340" s="7">
        <f>IF('Раздел 2.6.2'!AE37&gt;='Раздел 2.6.2'!AE38,0,1)</f>
        <v>0</v>
      </c>
    </row>
    <row r="7341" spans="1:8" x14ac:dyDescent="0.2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9" t="s">
        <v>3844</v>
      </c>
      <c r="F7341" s="7"/>
      <c r="G7341" s="7"/>
      <c r="H7341" s="7">
        <f>IF('Раздел 2.6.2'!AF37&gt;='Раздел 2.6.2'!AF38,0,1)</f>
        <v>0</v>
      </c>
    </row>
    <row r="7342" spans="1:8" x14ac:dyDescent="0.2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9" t="s">
        <v>3845</v>
      </c>
      <c r="F7342" s="7"/>
      <c r="G7342" s="7"/>
      <c r="H7342" s="7">
        <f>IF('Раздел 2.6.2'!AG37&gt;='Раздел 2.6.2'!AG38,0,1)</f>
        <v>0</v>
      </c>
    </row>
    <row r="7343" spans="1:8" x14ac:dyDescent="0.2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9" t="s">
        <v>3846</v>
      </c>
      <c r="F7343" s="7"/>
      <c r="G7343" s="7"/>
      <c r="H7343" s="7">
        <f>IF('Раздел 2.6.2'!AH37&gt;='Раздел 2.6.2'!AH38,0,1)</f>
        <v>0</v>
      </c>
    </row>
    <row r="7344" spans="1:8" x14ac:dyDescent="0.2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9" t="s">
        <v>3847</v>
      </c>
      <c r="F7344" s="7"/>
      <c r="G7344" s="7"/>
      <c r="H7344" s="7">
        <f>IF('Раздел 2.6.2'!AI37&gt;='Раздел 2.6.2'!AI38,0,1)</f>
        <v>0</v>
      </c>
    </row>
    <row r="7345" spans="1:8" x14ac:dyDescent="0.2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9" t="s">
        <v>3848</v>
      </c>
      <c r="F7345" s="7"/>
      <c r="G7345" s="7"/>
      <c r="H7345" s="7">
        <f>IF('Раздел 2.6.2'!AJ37&gt;='Раздел 2.6.2'!AJ38,0,1)</f>
        <v>0</v>
      </c>
    </row>
    <row r="7346" spans="1:8" x14ac:dyDescent="0.2">
      <c r="A7346" s="6">
        <f t="shared" si="107"/>
        <v>609562</v>
      </c>
      <c r="B7346" s="6">
        <v>34</v>
      </c>
      <c r="C7346" s="109">
        <v>28</v>
      </c>
      <c r="D7346" s="109">
        <v>616</v>
      </c>
      <c r="E7346" s="130" t="s">
        <v>3849</v>
      </c>
      <c r="F7346" s="109"/>
      <c r="G7346" s="109"/>
      <c r="H7346" s="109">
        <f>IF('Раздел 2.6.2'!AK37&gt;='Раздел 2.6.2'!AK38,0,1)</f>
        <v>0</v>
      </c>
    </row>
    <row r="7347" spans="1:8" x14ac:dyDescent="0.2">
      <c r="A7347" s="6">
        <f t="shared" si="107"/>
        <v>609562</v>
      </c>
      <c r="B7347" s="6">
        <v>34</v>
      </c>
      <c r="C7347" s="115">
        <v>29</v>
      </c>
      <c r="D7347" s="6">
        <v>617</v>
      </c>
      <c r="E7347" s="129" t="s">
        <v>3850</v>
      </c>
      <c r="F7347" s="7"/>
      <c r="G7347" s="7"/>
      <c r="H7347" s="7">
        <f>IF('Раздел 2.6.2'!P39&gt;='Раздел 2.6.2'!P40,0,1)</f>
        <v>0</v>
      </c>
    </row>
    <row r="7348" spans="1:8" x14ac:dyDescent="0.2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9" t="s">
        <v>3851</v>
      </c>
      <c r="F7348" s="7"/>
      <c r="G7348" s="7"/>
      <c r="H7348" s="7">
        <f>IF('Раздел 2.6.2'!Q39&gt;='Раздел 2.6.2'!Q40,0,1)</f>
        <v>0</v>
      </c>
    </row>
    <row r="7349" spans="1:8" x14ac:dyDescent="0.2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9" t="s">
        <v>3852</v>
      </c>
      <c r="F7349" s="7"/>
      <c r="G7349" s="7"/>
      <c r="H7349" s="7">
        <f>IF('Раздел 2.6.2'!R39&gt;='Раздел 2.6.2'!R40,0,1)</f>
        <v>0</v>
      </c>
    </row>
    <row r="7350" spans="1:8" x14ac:dyDescent="0.2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9" t="s">
        <v>3853</v>
      </c>
      <c r="F7350" s="7"/>
      <c r="G7350" s="7"/>
      <c r="H7350" s="7">
        <f>IF('Раздел 2.6.2'!S39&gt;='Раздел 2.6.2'!S40,0,1)</f>
        <v>0</v>
      </c>
    </row>
    <row r="7351" spans="1:8" x14ac:dyDescent="0.2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9" t="s">
        <v>4666</v>
      </c>
      <c r="F7351" s="7"/>
      <c r="G7351" s="7"/>
      <c r="H7351" s="7">
        <f>IF('Раздел 2.6.2'!T39&gt;='Раздел 2.6.2'!T40,0,1)</f>
        <v>0</v>
      </c>
    </row>
    <row r="7352" spans="1:8" x14ac:dyDescent="0.2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9" t="s">
        <v>4667</v>
      </c>
      <c r="F7352" s="7"/>
      <c r="G7352" s="7"/>
      <c r="H7352" s="7">
        <f>IF('Раздел 2.6.2'!U39&gt;='Раздел 2.6.2'!U40,0,1)</f>
        <v>0</v>
      </c>
    </row>
    <row r="7353" spans="1:8" x14ac:dyDescent="0.2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9" t="s">
        <v>4668</v>
      </c>
      <c r="F7353" s="7"/>
      <c r="G7353" s="7"/>
      <c r="H7353" s="7">
        <f>IF('Раздел 2.6.2'!V39&gt;='Раздел 2.6.2'!V40,0,1)</f>
        <v>0</v>
      </c>
    </row>
    <row r="7354" spans="1:8" x14ac:dyDescent="0.2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9" t="s">
        <v>4669</v>
      </c>
      <c r="F7354" s="7"/>
      <c r="G7354" s="7"/>
      <c r="H7354" s="7">
        <f>IF('Раздел 2.6.2'!W39&gt;='Раздел 2.6.2'!W40,0,1)</f>
        <v>0</v>
      </c>
    </row>
    <row r="7355" spans="1:8" x14ac:dyDescent="0.2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9" t="s">
        <v>4670</v>
      </c>
      <c r="F7355" s="7"/>
      <c r="G7355" s="7"/>
      <c r="H7355" s="7">
        <f>IF('Раздел 2.6.2'!X39&gt;='Раздел 2.6.2'!X40,0,1)</f>
        <v>0</v>
      </c>
    </row>
    <row r="7356" spans="1:8" x14ac:dyDescent="0.2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9" t="s">
        <v>4671</v>
      </c>
      <c r="F7356" s="7"/>
      <c r="G7356" s="7"/>
      <c r="H7356" s="7">
        <f>IF('Раздел 2.6.2'!Y39&gt;='Раздел 2.6.2'!Y40,0,1)</f>
        <v>0</v>
      </c>
    </row>
    <row r="7357" spans="1:8" x14ac:dyDescent="0.2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9" t="s">
        <v>3857</v>
      </c>
      <c r="F7357" s="7"/>
      <c r="G7357" s="7"/>
      <c r="H7357" s="7">
        <f>IF('Раздел 2.6.2'!Z39&gt;='Раздел 2.6.2'!Z40,0,1)</f>
        <v>0</v>
      </c>
    </row>
    <row r="7358" spans="1:8" x14ac:dyDescent="0.2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9" t="s">
        <v>3858</v>
      </c>
      <c r="F7358" s="7"/>
      <c r="G7358" s="7"/>
      <c r="H7358" s="7">
        <f>IF('Раздел 2.6.2'!AA39&gt;='Раздел 2.6.2'!AA40,0,1)</f>
        <v>0</v>
      </c>
    </row>
    <row r="7359" spans="1:8" x14ac:dyDescent="0.2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9" t="s">
        <v>4678</v>
      </c>
      <c r="F7359" s="7"/>
      <c r="G7359" s="7"/>
      <c r="H7359" s="7">
        <f>IF('Раздел 2.6.2'!AB39&gt;='Раздел 2.6.2'!AB40,0,1)</f>
        <v>0</v>
      </c>
    </row>
    <row r="7360" spans="1:8" x14ac:dyDescent="0.2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9" t="s">
        <v>4679</v>
      </c>
      <c r="F7360" s="7"/>
      <c r="G7360" s="7"/>
      <c r="H7360" s="7">
        <f>IF('Раздел 2.6.2'!AC39&gt;='Раздел 2.6.2'!AC40,0,1)</f>
        <v>0</v>
      </c>
    </row>
    <row r="7361" spans="1:8" x14ac:dyDescent="0.2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9" t="s">
        <v>4680</v>
      </c>
      <c r="F7361" s="7"/>
      <c r="G7361" s="7"/>
      <c r="H7361" s="7">
        <f>IF('Раздел 2.6.2'!AD39&gt;='Раздел 2.6.2'!AD40,0,1)</f>
        <v>0</v>
      </c>
    </row>
    <row r="7362" spans="1:8" x14ac:dyDescent="0.2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9" t="s">
        <v>4681</v>
      </c>
      <c r="F7362" s="7"/>
      <c r="G7362" s="7"/>
      <c r="H7362" s="7">
        <f>IF('Раздел 2.6.2'!AE39&gt;='Раздел 2.6.2'!AE40,0,1)</f>
        <v>0</v>
      </c>
    </row>
    <row r="7363" spans="1:8" x14ac:dyDescent="0.2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9" t="s">
        <v>4682</v>
      </c>
      <c r="F7363" s="7"/>
      <c r="G7363" s="7"/>
      <c r="H7363" s="7">
        <f>IF('Раздел 2.6.2'!AF39&gt;='Раздел 2.6.2'!AF40,0,1)</f>
        <v>0</v>
      </c>
    </row>
    <row r="7364" spans="1:8" x14ac:dyDescent="0.2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9" t="s">
        <v>4683</v>
      </c>
      <c r="F7364" s="7"/>
      <c r="G7364" s="7"/>
      <c r="H7364" s="7">
        <f>IF('Раздел 2.6.2'!AG39&gt;='Раздел 2.6.2'!AG40,0,1)</f>
        <v>0</v>
      </c>
    </row>
    <row r="7365" spans="1:8" x14ac:dyDescent="0.2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9" t="s">
        <v>4684</v>
      </c>
      <c r="F7365" s="7"/>
      <c r="G7365" s="7"/>
      <c r="H7365" s="7">
        <f>IF('Раздел 2.6.2'!AH39&gt;='Раздел 2.6.2'!AH40,0,1)</f>
        <v>0</v>
      </c>
    </row>
    <row r="7366" spans="1:8" x14ac:dyDescent="0.2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9" t="s">
        <v>4685</v>
      </c>
      <c r="F7366" s="7"/>
      <c r="G7366" s="7"/>
      <c r="H7366" s="7">
        <f>IF('Раздел 2.6.2'!AI39&gt;='Раздел 2.6.2'!AI40,0,1)</f>
        <v>0</v>
      </c>
    </row>
    <row r="7367" spans="1:8" x14ac:dyDescent="0.2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9" t="s">
        <v>4686</v>
      </c>
      <c r="F7367" s="7"/>
      <c r="G7367" s="7"/>
      <c r="H7367" s="7">
        <f>IF('Раздел 2.6.2'!AJ39&gt;='Раздел 2.6.2'!AJ40,0,1)</f>
        <v>0</v>
      </c>
    </row>
    <row r="7368" spans="1:8" x14ac:dyDescent="0.2">
      <c r="A7368" s="6">
        <f t="shared" si="107"/>
        <v>609562</v>
      </c>
      <c r="B7368" s="6">
        <v>34</v>
      </c>
      <c r="C7368" s="109">
        <v>29</v>
      </c>
      <c r="D7368" s="109">
        <v>638</v>
      </c>
      <c r="E7368" s="130" t="s">
        <v>4687</v>
      </c>
      <c r="F7368" s="109"/>
      <c r="G7368" s="109"/>
      <c r="H7368" s="109">
        <f>IF('Раздел 2.6.2'!AK39&gt;='Раздел 2.6.2'!AK40,0,1)</f>
        <v>0</v>
      </c>
    </row>
    <row r="7369" spans="1:8" x14ac:dyDescent="0.2">
      <c r="A7369" s="6">
        <f t="shared" si="107"/>
        <v>609562</v>
      </c>
      <c r="B7369" s="6">
        <v>34</v>
      </c>
      <c r="C7369" s="115">
        <v>30</v>
      </c>
      <c r="D7369" s="6">
        <v>639</v>
      </c>
      <c r="E7369" s="6" t="s">
        <v>3870</v>
      </c>
      <c r="F7369" s="115"/>
      <c r="G7369" s="115"/>
      <c r="H7369" s="115">
        <f>IF('Раздел 2.6.2'!P21&gt;=SUM('Раздел 2.6.2'!R21:U21),0,1)</f>
        <v>0</v>
      </c>
    </row>
    <row r="7370" spans="1:8" x14ac:dyDescent="0.2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3871</v>
      </c>
      <c r="F7370" s="7"/>
      <c r="G7370" s="7"/>
      <c r="H7370" s="7">
        <f>IF('Раздел 2.6.2'!P22&gt;=SUM('Раздел 2.6.2'!R22:U22),0,1)</f>
        <v>0</v>
      </c>
    </row>
    <row r="7371" spans="1:8" x14ac:dyDescent="0.2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3872</v>
      </c>
      <c r="F7371" s="7"/>
      <c r="G7371" s="7"/>
      <c r="H7371" s="7">
        <f>IF('Раздел 2.6.2'!P23&gt;=SUM('Раздел 2.6.2'!R23:U23),0,1)</f>
        <v>0</v>
      </c>
    </row>
    <row r="7372" spans="1:8" x14ac:dyDescent="0.2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3873</v>
      </c>
      <c r="F7372" s="7"/>
      <c r="G7372" s="7"/>
      <c r="H7372" s="7">
        <f>IF('Раздел 2.6.2'!P24&gt;=SUM('Раздел 2.6.2'!R24:U24),0,1)</f>
        <v>0</v>
      </c>
    </row>
    <row r="7373" spans="1:8" x14ac:dyDescent="0.2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3874</v>
      </c>
      <c r="F7373" s="7"/>
      <c r="G7373" s="7"/>
      <c r="H7373" s="7">
        <f>IF('Раздел 2.6.2'!P25&gt;=SUM('Раздел 2.6.2'!R25:U25),0,1)</f>
        <v>0</v>
      </c>
    </row>
    <row r="7374" spans="1:8" x14ac:dyDescent="0.2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3875</v>
      </c>
      <c r="F7374" s="7"/>
      <c r="G7374" s="7"/>
      <c r="H7374" s="7">
        <f>IF('Раздел 2.6.2'!P26&gt;=SUM('Раздел 2.6.2'!R26:U26),0,1)</f>
        <v>0</v>
      </c>
    </row>
    <row r="7375" spans="1:8" x14ac:dyDescent="0.2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3876</v>
      </c>
      <c r="F7375" s="7"/>
      <c r="G7375" s="7"/>
      <c r="H7375" s="7">
        <f>IF('Раздел 2.6.2'!P27&gt;=SUM('Раздел 2.6.2'!R27:U27),0,1)</f>
        <v>0</v>
      </c>
    </row>
    <row r="7376" spans="1:8" x14ac:dyDescent="0.2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3877</v>
      </c>
      <c r="F7376" s="7"/>
      <c r="G7376" s="7"/>
      <c r="H7376" s="7">
        <f>IF('Раздел 2.6.2'!P28&gt;=SUM('Раздел 2.6.2'!R28:U28),0,1)</f>
        <v>0</v>
      </c>
    </row>
    <row r="7377" spans="1:8" x14ac:dyDescent="0.2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3878</v>
      </c>
      <c r="F7377" s="7"/>
      <c r="G7377" s="7"/>
      <c r="H7377" s="7">
        <f>IF('Раздел 2.6.2'!P29&gt;=SUM('Раздел 2.6.2'!R29:U29),0,1)</f>
        <v>0</v>
      </c>
    </row>
    <row r="7378" spans="1:8" x14ac:dyDescent="0.2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3879</v>
      </c>
      <c r="F7378" s="7"/>
      <c r="G7378" s="7"/>
      <c r="H7378" s="7">
        <f>IF('Раздел 2.6.2'!P30&gt;=SUM('Раздел 2.6.2'!R30:U30),0,1)</f>
        <v>0</v>
      </c>
    </row>
    <row r="7379" spans="1:8" x14ac:dyDescent="0.2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3880</v>
      </c>
      <c r="F7379" s="7"/>
      <c r="G7379" s="7"/>
      <c r="H7379" s="7">
        <f>IF('Раздел 2.6.2'!P31&gt;=SUM('Раздел 2.6.2'!R31:U31),0,1)</f>
        <v>0</v>
      </c>
    </row>
    <row r="7380" spans="1:8" x14ac:dyDescent="0.2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3881</v>
      </c>
      <c r="F7380" s="7"/>
      <c r="G7380" s="7"/>
      <c r="H7380" s="7">
        <f>IF('Раздел 2.6.2'!P32&gt;=SUM('Раздел 2.6.2'!R32:U32),0,1)</f>
        <v>0</v>
      </c>
    </row>
    <row r="7381" spans="1:8" x14ac:dyDescent="0.2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3882</v>
      </c>
      <c r="F7381" s="7"/>
      <c r="G7381" s="7"/>
      <c r="H7381" s="7">
        <f>IF('Раздел 2.6.2'!P33&gt;=SUM('Раздел 2.6.2'!R33:U33),0,1)</f>
        <v>0</v>
      </c>
    </row>
    <row r="7382" spans="1:8" x14ac:dyDescent="0.2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3883</v>
      </c>
      <c r="F7382" s="7"/>
      <c r="G7382" s="7"/>
      <c r="H7382" s="7">
        <f>IF('Раздел 2.6.2'!P34&gt;=SUM('Раздел 2.6.2'!R34:U34),0,1)</f>
        <v>0</v>
      </c>
    </row>
    <row r="7383" spans="1:8" x14ac:dyDescent="0.2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3884</v>
      </c>
      <c r="F7383" s="7"/>
      <c r="G7383" s="7"/>
      <c r="H7383" s="7">
        <f>IF('Раздел 2.6.2'!P35&gt;=SUM('Раздел 2.6.2'!R35:U35),0,1)</f>
        <v>0</v>
      </c>
    </row>
    <row r="7384" spans="1:8" x14ac:dyDescent="0.2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3885</v>
      </c>
      <c r="F7384" s="7"/>
      <c r="G7384" s="7"/>
      <c r="H7384" s="7">
        <f>IF('Раздел 2.6.2'!P36&gt;=SUM('Раздел 2.6.2'!R36:U36),0,1)</f>
        <v>0</v>
      </c>
    </row>
    <row r="7385" spans="1:8" x14ac:dyDescent="0.2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3886</v>
      </c>
      <c r="F7385" s="7"/>
      <c r="G7385" s="7"/>
      <c r="H7385" s="7">
        <f>IF('Раздел 2.6.2'!P37&gt;=SUM('Раздел 2.6.2'!R37:U37),0,1)</f>
        <v>0</v>
      </c>
    </row>
    <row r="7386" spans="1:8" x14ac:dyDescent="0.2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4706</v>
      </c>
      <c r="F7386" s="7"/>
      <c r="G7386" s="7"/>
      <c r="H7386" s="7">
        <f>IF('Раздел 2.6.2'!P38&gt;=SUM('Раздел 2.6.2'!R38:U38),0,1)</f>
        <v>0</v>
      </c>
    </row>
    <row r="7387" spans="1:8" x14ac:dyDescent="0.2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3887</v>
      </c>
      <c r="F7387" s="7"/>
      <c r="G7387" s="7"/>
      <c r="H7387" s="7">
        <f>IF('Раздел 2.6.2'!P39&gt;=SUM('Раздел 2.6.2'!R39:U39),0,1)</f>
        <v>0</v>
      </c>
    </row>
    <row r="7388" spans="1:8" x14ac:dyDescent="0.2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3888</v>
      </c>
      <c r="F7388" s="7"/>
      <c r="G7388" s="7"/>
      <c r="H7388" s="7">
        <f>IF('Раздел 2.6.2'!P40&gt;=SUM('Раздел 2.6.2'!R40:U40),0,1)</f>
        <v>0</v>
      </c>
    </row>
    <row r="7389" spans="1:8" x14ac:dyDescent="0.2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3889</v>
      </c>
      <c r="F7389" s="7"/>
      <c r="G7389" s="7"/>
      <c r="H7389" s="7">
        <f>IF('Раздел 2.6.2'!P41&gt;=SUM('Раздел 2.6.2'!R41:U41),0,1)</f>
        <v>0</v>
      </c>
    </row>
    <row r="7390" spans="1:8" x14ac:dyDescent="0.2">
      <c r="A7390" s="6">
        <f t="shared" si="108"/>
        <v>609562</v>
      </c>
      <c r="B7390" s="6">
        <v>34</v>
      </c>
      <c r="C7390" s="109">
        <v>30</v>
      </c>
      <c r="D7390" s="109">
        <v>660</v>
      </c>
      <c r="E7390" s="109" t="s">
        <v>3890</v>
      </c>
      <c r="F7390" s="109"/>
      <c r="G7390" s="109"/>
      <c r="H7390" s="109">
        <f>IF('Раздел 2.6.2'!P42&gt;=SUM('Раздел 2.6.2'!R42:U42),0,1)</f>
        <v>0</v>
      </c>
    </row>
    <row r="7391" spans="1:8" x14ac:dyDescent="0.2">
      <c r="A7391" s="6">
        <f t="shared" si="108"/>
        <v>609562</v>
      </c>
      <c r="B7391" s="6">
        <v>34</v>
      </c>
      <c r="C7391" s="115">
        <v>31</v>
      </c>
      <c r="D7391" s="6">
        <v>661</v>
      </c>
      <c r="E7391" s="6" t="s">
        <v>3891</v>
      </c>
      <c r="F7391" s="115"/>
      <c r="G7391" s="115"/>
      <c r="H7391" s="115">
        <f>IF('Раздел 2.6.2'!P21&gt;=SUM('Раздел 2.6.2'!R21:S21),0,1)</f>
        <v>0</v>
      </c>
    </row>
    <row r="7392" spans="1:8" x14ac:dyDescent="0.2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3892</v>
      </c>
      <c r="F7392" s="7"/>
      <c r="G7392" s="7"/>
      <c r="H7392" s="7">
        <f>IF('Раздел 2.6.2'!P22&gt;=SUM('Раздел 2.6.2'!R22:S22),0,1)</f>
        <v>0</v>
      </c>
    </row>
    <row r="7393" spans="1:8" x14ac:dyDescent="0.2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3893</v>
      </c>
      <c r="F7393" s="7"/>
      <c r="G7393" s="7"/>
      <c r="H7393" s="7">
        <f>IF('Раздел 2.6.2'!P23&gt;=SUM('Раздел 2.6.2'!R23:S23),0,1)</f>
        <v>0</v>
      </c>
    </row>
    <row r="7394" spans="1:8" x14ac:dyDescent="0.2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3894</v>
      </c>
      <c r="F7394" s="7"/>
      <c r="G7394" s="7"/>
      <c r="H7394" s="7">
        <f>IF('Раздел 2.6.2'!P24&gt;=SUM('Раздел 2.6.2'!R24:S24),0,1)</f>
        <v>0</v>
      </c>
    </row>
    <row r="7395" spans="1:8" x14ac:dyDescent="0.2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3895</v>
      </c>
      <c r="F7395" s="7"/>
      <c r="G7395" s="7"/>
      <c r="H7395" s="7">
        <f>IF('Раздел 2.6.2'!P25&gt;=SUM('Раздел 2.6.2'!R25:S25),0,1)</f>
        <v>0</v>
      </c>
    </row>
    <row r="7396" spans="1:8" x14ac:dyDescent="0.2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3896</v>
      </c>
      <c r="F7396" s="7"/>
      <c r="G7396" s="7"/>
      <c r="H7396" s="7">
        <f>IF('Раздел 2.6.2'!P26&gt;=SUM('Раздел 2.6.2'!R26:S26),0,1)</f>
        <v>0</v>
      </c>
    </row>
    <row r="7397" spans="1:8" x14ac:dyDescent="0.2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3897</v>
      </c>
      <c r="F7397" s="7"/>
      <c r="G7397" s="7"/>
      <c r="H7397" s="7">
        <f>IF('Раздел 2.6.2'!P27&gt;=SUM('Раздел 2.6.2'!R27:S27),0,1)</f>
        <v>0</v>
      </c>
    </row>
    <row r="7398" spans="1:8" x14ac:dyDescent="0.2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3898</v>
      </c>
      <c r="F7398" s="7"/>
      <c r="G7398" s="7"/>
      <c r="H7398" s="7">
        <f>IF('Раздел 2.6.2'!P28&gt;=SUM('Раздел 2.6.2'!R28:S28),0,1)</f>
        <v>0</v>
      </c>
    </row>
    <row r="7399" spans="1:8" x14ac:dyDescent="0.2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3899</v>
      </c>
      <c r="F7399" s="7"/>
      <c r="G7399" s="7"/>
      <c r="H7399" s="7">
        <f>IF('Раздел 2.6.2'!P29&gt;=SUM('Раздел 2.6.2'!R29:S29),0,1)</f>
        <v>0</v>
      </c>
    </row>
    <row r="7400" spans="1:8" x14ac:dyDescent="0.2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4718</v>
      </c>
      <c r="F7400" s="7"/>
      <c r="G7400" s="7"/>
      <c r="H7400" s="7">
        <f>IF('Раздел 2.6.2'!P30&gt;=SUM('Раздел 2.6.2'!R30:S30),0,1)</f>
        <v>0</v>
      </c>
    </row>
    <row r="7401" spans="1:8" x14ac:dyDescent="0.2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4719</v>
      </c>
      <c r="F7401" s="7"/>
      <c r="G7401" s="7"/>
      <c r="H7401" s="7">
        <f>IF('Раздел 2.6.2'!P31&gt;=SUM('Раздел 2.6.2'!R31:S31),0,1)</f>
        <v>0</v>
      </c>
    </row>
    <row r="7402" spans="1:8" x14ac:dyDescent="0.2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3901</v>
      </c>
      <c r="F7402" s="7"/>
      <c r="G7402" s="7"/>
      <c r="H7402" s="7">
        <f>IF('Раздел 2.6.2'!P32&gt;=SUM('Раздел 2.6.2'!R32:S32),0,1)</f>
        <v>0</v>
      </c>
    </row>
    <row r="7403" spans="1:8" x14ac:dyDescent="0.2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3902</v>
      </c>
      <c r="F7403" s="7"/>
      <c r="G7403" s="7"/>
      <c r="H7403" s="7">
        <f>IF('Раздел 2.6.2'!P33&gt;=SUM('Раздел 2.6.2'!R33:S33),0,1)</f>
        <v>0</v>
      </c>
    </row>
    <row r="7404" spans="1:8" x14ac:dyDescent="0.2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3903</v>
      </c>
      <c r="F7404" s="7"/>
      <c r="G7404" s="7"/>
      <c r="H7404" s="7">
        <f>IF('Раздел 2.6.2'!P34&gt;=SUM('Раздел 2.6.2'!R34:S34),0,1)</f>
        <v>0</v>
      </c>
    </row>
    <row r="7405" spans="1:8" x14ac:dyDescent="0.2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3904</v>
      </c>
      <c r="F7405" s="7"/>
      <c r="G7405" s="7"/>
      <c r="H7405" s="7">
        <f>IF('Раздел 2.6.2'!P35&gt;=SUM('Раздел 2.6.2'!R35:S35),0,1)</f>
        <v>0</v>
      </c>
    </row>
    <row r="7406" spans="1:8" x14ac:dyDescent="0.2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3905</v>
      </c>
      <c r="F7406" s="7"/>
      <c r="G7406" s="7"/>
      <c r="H7406" s="7">
        <f>IF('Раздел 2.6.2'!P36&gt;=SUM('Раздел 2.6.2'!R36:S36),0,1)</f>
        <v>0</v>
      </c>
    </row>
    <row r="7407" spans="1:8" x14ac:dyDescent="0.2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3906</v>
      </c>
      <c r="F7407" s="7"/>
      <c r="G7407" s="7"/>
      <c r="H7407" s="7">
        <f>IF('Раздел 2.6.2'!P37&gt;=SUM('Раздел 2.6.2'!R37:S37),0,1)</f>
        <v>0</v>
      </c>
    </row>
    <row r="7408" spans="1:8" x14ac:dyDescent="0.2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3907</v>
      </c>
      <c r="F7408" s="7"/>
      <c r="G7408" s="7"/>
      <c r="H7408" s="7">
        <f>IF('Раздел 2.6.2'!P38&gt;=SUM('Раздел 2.6.2'!R38:S38),0,1)</f>
        <v>0</v>
      </c>
    </row>
    <row r="7409" spans="1:8" x14ac:dyDescent="0.2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3908</v>
      </c>
      <c r="F7409" s="7"/>
      <c r="G7409" s="7"/>
      <c r="H7409" s="7">
        <f>IF('Раздел 2.6.2'!P39&gt;=SUM('Раздел 2.6.2'!R39:S39),0,1)</f>
        <v>0</v>
      </c>
    </row>
    <row r="7410" spans="1:8" x14ac:dyDescent="0.2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3909</v>
      </c>
      <c r="F7410" s="7"/>
      <c r="G7410" s="7"/>
      <c r="H7410" s="7">
        <f>IF('Раздел 2.6.2'!P40&gt;=SUM('Раздел 2.6.2'!R40:S40),0,1)</f>
        <v>0</v>
      </c>
    </row>
    <row r="7411" spans="1:8" x14ac:dyDescent="0.2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3910</v>
      </c>
      <c r="F7411" s="7"/>
      <c r="G7411" s="7"/>
      <c r="H7411" s="7">
        <f>IF('Раздел 2.6.2'!P41&gt;=SUM('Раздел 2.6.2'!R41:S41),0,1)</f>
        <v>0</v>
      </c>
    </row>
    <row r="7412" spans="1:8" x14ac:dyDescent="0.2">
      <c r="A7412" s="6">
        <f t="shared" si="108"/>
        <v>609562</v>
      </c>
      <c r="B7412" s="6">
        <v>34</v>
      </c>
      <c r="C7412" s="109">
        <v>31</v>
      </c>
      <c r="D7412" s="109">
        <v>682</v>
      </c>
      <c r="E7412" s="109" t="s">
        <v>3911</v>
      </c>
      <c r="F7412" s="109"/>
      <c r="G7412" s="109"/>
      <c r="H7412" s="109">
        <f>IF('Раздел 2.6.2'!P42&gt;=SUM('Раздел 2.6.2'!R42:S42),0,1)</f>
        <v>0</v>
      </c>
    </row>
    <row r="7413" spans="1:8" x14ac:dyDescent="0.2">
      <c r="A7413" s="6">
        <f t="shared" si="108"/>
        <v>609562</v>
      </c>
      <c r="B7413" s="6">
        <v>34</v>
      </c>
      <c r="C7413" s="115">
        <v>32</v>
      </c>
      <c r="D7413" s="6">
        <v>683</v>
      </c>
      <c r="E7413" s="6" t="s">
        <v>3912</v>
      </c>
      <c r="F7413" s="115"/>
      <c r="G7413" s="115"/>
      <c r="H7413" s="115">
        <f>IF('Раздел 2.6.2'!Y21&gt;=SUM('Раздел 2.6.2'!AA21:AD21),0,1)</f>
        <v>0</v>
      </c>
    </row>
    <row r="7414" spans="1:8" x14ac:dyDescent="0.2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3913</v>
      </c>
      <c r="F7414" s="7"/>
      <c r="G7414" s="7"/>
      <c r="H7414" s="7">
        <f>IF('Раздел 2.6.2'!Y22&gt;=SUM('Раздел 2.6.2'!AA22:AD22),0,1)</f>
        <v>0</v>
      </c>
    </row>
    <row r="7415" spans="1:8" x14ac:dyDescent="0.2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3914</v>
      </c>
      <c r="F7415" s="7"/>
      <c r="G7415" s="7"/>
      <c r="H7415" s="7">
        <f>IF('Раздел 2.6.2'!Y23&gt;=SUM('Раздел 2.6.2'!AA23:AD23),0,1)</f>
        <v>0</v>
      </c>
    </row>
    <row r="7416" spans="1:8" x14ac:dyDescent="0.2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3915</v>
      </c>
      <c r="F7416" s="7"/>
      <c r="G7416" s="7"/>
      <c r="H7416" s="7">
        <f>IF('Раздел 2.6.2'!Y24&gt;=SUM('Раздел 2.6.2'!AA24:AD24),0,1)</f>
        <v>0</v>
      </c>
    </row>
    <row r="7417" spans="1:8" x14ac:dyDescent="0.2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2329</v>
      </c>
      <c r="F7417" s="7"/>
      <c r="G7417" s="7"/>
      <c r="H7417" s="7">
        <f>IF('Раздел 2.6.2'!Y25&gt;=SUM('Раздел 2.6.2'!AA25:AD25),0,1)</f>
        <v>0</v>
      </c>
    </row>
    <row r="7418" spans="1:8" x14ac:dyDescent="0.2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3127</v>
      </c>
      <c r="F7418" s="7"/>
      <c r="G7418" s="7"/>
      <c r="H7418" s="7">
        <f>IF('Раздел 2.6.2'!Y26&gt;=SUM('Раздел 2.6.2'!AA26:AD26),0,1)</f>
        <v>0</v>
      </c>
    </row>
    <row r="7419" spans="1:8" x14ac:dyDescent="0.2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3128</v>
      </c>
      <c r="F7419" s="7"/>
      <c r="G7419" s="7"/>
      <c r="H7419" s="7">
        <f>IF('Раздел 2.6.2'!Y27&gt;=SUM('Раздел 2.6.2'!AA27:AD27),0,1)</f>
        <v>0</v>
      </c>
    </row>
    <row r="7420" spans="1:8" x14ac:dyDescent="0.2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3129</v>
      </c>
      <c r="F7420" s="7"/>
      <c r="G7420" s="7"/>
      <c r="H7420" s="7">
        <f>IF('Раздел 2.6.2'!Y28&gt;=SUM('Раздел 2.6.2'!AA28:AD28),0,1)</f>
        <v>0</v>
      </c>
    </row>
    <row r="7421" spans="1:8" x14ac:dyDescent="0.2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3130</v>
      </c>
      <c r="F7421" s="7"/>
      <c r="G7421" s="7"/>
      <c r="H7421" s="7">
        <f>IF('Раздел 2.6.2'!Y29&gt;=SUM('Раздел 2.6.2'!AA29:AD29),0,1)</f>
        <v>0</v>
      </c>
    </row>
    <row r="7422" spans="1:8" x14ac:dyDescent="0.2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3131</v>
      </c>
      <c r="F7422" s="7"/>
      <c r="G7422" s="7"/>
      <c r="H7422" s="7">
        <f>IF('Раздел 2.6.2'!Y30&gt;=SUM('Раздел 2.6.2'!AA30:AD30),0,1)</f>
        <v>0</v>
      </c>
    </row>
    <row r="7423" spans="1:8" x14ac:dyDescent="0.2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3132</v>
      </c>
      <c r="F7423" s="7"/>
      <c r="G7423" s="7"/>
      <c r="H7423" s="7">
        <f>IF('Раздел 2.6.2'!Y31&gt;=SUM('Раздел 2.6.2'!AA31:AD31),0,1)</f>
        <v>0</v>
      </c>
    </row>
    <row r="7424" spans="1:8" x14ac:dyDescent="0.2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3133</v>
      </c>
      <c r="F7424" s="7"/>
      <c r="G7424" s="7"/>
      <c r="H7424" s="7">
        <f>IF('Раздел 2.6.2'!Y32&gt;=SUM('Раздел 2.6.2'!AA32:AD32),0,1)</f>
        <v>0</v>
      </c>
    </row>
    <row r="7425" spans="1:8" x14ac:dyDescent="0.2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3929</v>
      </c>
      <c r="F7425" s="7"/>
      <c r="G7425" s="7"/>
      <c r="H7425" s="7">
        <f>IF('Раздел 2.6.2'!Y33&gt;=SUM('Раздел 2.6.2'!AA33:AD33),0,1)</f>
        <v>0</v>
      </c>
    </row>
    <row r="7426" spans="1:8" x14ac:dyDescent="0.2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3930</v>
      </c>
      <c r="F7426" s="7"/>
      <c r="G7426" s="7"/>
      <c r="H7426" s="7">
        <f>IF('Раздел 2.6.2'!Y34&gt;=SUM('Раздел 2.6.2'!AA34:AD34),0,1)</f>
        <v>0</v>
      </c>
    </row>
    <row r="7427" spans="1:8" x14ac:dyDescent="0.2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3931</v>
      </c>
      <c r="F7427" s="7"/>
      <c r="G7427" s="7"/>
      <c r="H7427" s="7">
        <f>IF('Раздел 2.6.2'!Y35&gt;=SUM('Раздел 2.6.2'!AA35:AD35),0,1)</f>
        <v>0</v>
      </c>
    </row>
    <row r="7428" spans="1:8" x14ac:dyDescent="0.2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3932</v>
      </c>
      <c r="F7428" s="7"/>
      <c r="G7428" s="7"/>
      <c r="H7428" s="7">
        <f>IF('Раздел 2.6.2'!Y36&gt;=SUM('Раздел 2.6.2'!AA36:AD36),0,1)</f>
        <v>0</v>
      </c>
    </row>
    <row r="7429" spans="1:8" x14ac:dyDescent="0.2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3933</v>
      </c>
      <c r="F7429" s="7"/>
      <c r="G7429" s="7"/>
      <c r="H7429" s="7">
        <f>IF('Раздел 2.6.2'!Y37&gt;=SUM('Раздел 2.6.2'!AA37:AD37),0,1)</f>
        <v>0</v>
      </c>
    </row>
    <row r="7430" spans="1:8" x14ac:dyDescent="0.2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3934</v>
      </c>
      <c r="F7430" s="7"/>
      <c r="G7430" s="7"/>
      <c r="H7430" s="7">
        <f>IF('Раздел 2.6.2'!Y38&gt;=SUM('Раздел 2.6.2'!AA38:AD38),0,1)</f>
        <v>0</v>
      </c>
    </row>
    <row r="7431" spans="1:8" x14ac:dyDescent="0.2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3146</v>
      </c>
      <c r="F7431" s="7"/>
      <c r="G7431" s="7"/>
      <c r="H7431" s="7">
        <f>IF('Раздел 2.6.2'!Y39&gt;=SUM('Раздел 2.6.2'!AA39:AD39),0,1)</f>
        <v>0</v>
      </c>
    </row>
    <row r="7432" spans="1:8" x14ac:dyDescent="0.2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3147</v>
      </c>
      <c r="F7432" s="7"/>
      <c r="G7432" s="7"/>
      <c r="H7432" s="7">
        <f>IF('Раздел 2.6.2'!Y40&gt;=SUM('Раздел 2.6.2'!AA40:AD40),0,1)</f>
        <v>0</v>
      </c>
    </row>
    <row r="7433" spans="1:8" x14ac:dyDescent="0.2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4760</v>
      </c>
      <c r="F7433" s="7"/>
      <c r="G7433" s="7"/>
      <c r="H7433" s="7">
        <f>IF('Раздел 2.6.2'!Y41&gt;=SUM('Раздел 2.6.2'!AA41:AD41),0,1)</f>
        <v>0</v>
      </c>
    </row>
    <row r="7434" spans="1:8" x14ac:dyDescent="0.2">
      <c r="A7434" s="6">
        <f t="shared" si="108"/>
        <v>609562</v>
      </c>
      <c r="B7434" s="6">
        <v>34</v>
      </c>
      <c r="C7434" s="109">
        <v>32</v>
      </c>
      <c r="D7434" s="109">
        <v>704</v>
      </c>
      <c r="E7434" s="109" t="s">
        <v>3935</v>
      </c>
      <c r="F7434" s="109"/>
      <c r="G7434" s="109"/>
      <c r="H7434" s="109">
        <f>IF('Раздел 2.6.2'!Y42&gt;=SUM('Раздел 2.6.2'!AA42:AD42),0,1)</f>
        <v>0</v>
      </c>
    </row>
    <row r="7435" spans="1:8" x14ac:dyDescent="0.2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3936</v>
      </c>
      <c r="F7435" s="7"/>
      <c r="G7435" s="7"/>
      <c r="H7435" s="7">
        <f>IF('Раздел 2.6.2'!Z21&gt;=SUM('Раздел 2.6.2'!AA21:AB21),0,1)</f>
        <v>0</v>
      </c>
    </row>
    <row r="7436" spans="1:8" x14ac:dyDescent="0.2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3937</v>
      </c>
      <c r="F7436" s="7"/>
      <c r="G7436" s="7"/>
      <c r="H7436" s="7">
        <f>IF('Раздел 2.6.2'!Z22&gt;=SUM('Раздел 2.6.2'!AA22:AB22),0,1)</f>
        <v>0</v>
      </c>
    </row>
    <row r="7437" spans="1:8" x14ac:dyDescent="0.2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3938</v>
      </c>
      <c r="F7437" s="7"/>
      <c r="G7437" s="7"/>
      <c r="H7437" s="7">
        <f>IF('Раздел 2.6.2'!Z23&gt;=SUM('Раздел 2.6.2'!AA23:AB23),0,1)</f>
        <v>0</v>
      </c>
    </row>
    <row r="7438" spans="1:8" x14ac:dyDescent="0.2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3939</v>
      </c>
      <c r="F7438" s="7"/>
      <c r="G7438" s="7"/>
      <c r="H7438" s="7">
        <f>IF('Раздел 2.6.2'!Z24&gt;=SUM('Раздел 2.6.2'!AA24:AB24),0,1)</f>
        <v>0</v>
      </c>
    </row>
    <row r="7439" spans="1:8" x14ac:dyDescent="0.2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3940</v>
      </c>
      <c r="F7439" s="7"/>
      <c r="G7439" s="7"/>
      <c r="H7439" s="7">
        <f>IF('Раздел 2.6.2'!Z25&gt;=SUM('Раздел 2.6.2'!AA25:AB25),0,1)</f>
        <v>0</v>
      </c>
    </row>
    <row r="7440" spans="1:8" x14ac:dyDescent="0.2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3941</v>
      </c>
      <c r="F7440" s="7"/>
      <c r="G7440" s="7"/>
      <c r="H7440" s="7">
        <f>IF('Раздел 2.6.2'!Z26&gt;=SUM('Раздел 2.6.2'!AA26:AB26),0,1)</f>
        <v>0</v>
      </c>
    </row>
    <row r="7441" spans="1:8" x14ac:dyDescent="0.2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3942</v>
      </c>
      <c r="F7441" s="7"/>
      <c r="G7441" s="7"/>
      <c r="H7441" s="7">
        <f>IF('Раздел 2.6.2'!Z27&gt;=SUM('Раздел 2.6.2'!AA27:AB27),0,1)</f>
        <v>0</v>
      </c>
    </row>
    <row r="7442" spans="1:8" x14ac:dyDescent="0.2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3943</v>
      </c>
      <c r="F7442" s="7"/>
      <c r="G7442" s="7"/>
      <c r="H7442" s="7">
        <f>IF('Раздел 2.6.2'!Z28&gt;=SUM('Раздел 2.6.2'!AA28:AB28),0,1)</f>
        <v>0</v>
      </c>
    </row>
    <row r="7443" spans="1:8" x14ac:dyDescent="0.2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3944</v>
      </c>
      <c r="F7443" s="7"/>
      <c r="G7443" s="7"/>
      <c r="H7443" s="7">
        <f>IF('Раздел 2.6.2'!Z29&gt;=SUM('Раздел 2.6.2'!AA29:AB29),0,1)</f>
        <v>0</v>
      </c>
    </row>
    <row r="7444" spans="1:8" x14ac:dyDescent="0.2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3945</v>
      </c>
      <c r="F7444" s="7"/>
      <c r="G7444" s="7"/>
      <c r="H7444" s="7">
        <f>IF('Раздел 2.6.2'!Z30&gt;=SUM('Раздел 2.6.2'!AA30:AB30),0,1)</f>
        <v>0</v>
      </c>
    </row>
    <row r="7445" spans="1:8" x14ac:dyDescent="0.2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3946</v>
      </c>
      <c r="F7445" s="7"/>
      <c r="G7445" s="7"/>
      <c r="H7445" s="7">
        <f>IF('Раздел 2.6.2'!Z31&gt;=SUM('Раздел 2.6.2'!AA31:AB31),0,1)</f>
        <v>0</v>
      </c>
    </row>
    <row r="7446" spans="1:8" x14ac:dyDescent="0.2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3947</v>
      </c>
      <c r="F7446" s="7"/>
      <c r="G7446" s="7"/>
      <c r="H7446" s="7">
        <f>IF('Раздел 2.6.2'!Z32&gt;=SUM('Раздел 2.6.2'!AA32:AB32),0,1)</f>
        <v>0</v>
      </c>
    </row>
    <row r="7447" spans="1:8" x14ac:dyDescent="0.2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3948</v>
      </c>
      <c r="F7447" s="7"/>
      <c r="G7447" s="7"/>
      <c r="H7447" s="7">
        <f>IF('Раздел 2.6.2'!Z33&gt;=SUM('Раздел 2.6.2'!AA33:AB33),0,1)</f>
        <v>0</v>
      </c>
    </row>
    <row r="7448" spans="1:8" x14ac:dyDescent="0.2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3949</v>
      </c>
      <c r="F7448" s="7"/>
      <c r="G7448" s="7"/>
      <c r="H7448" s="7">
        <f>IF('Раздел 2.6.2'!Z34&gt;=SUM('Раздел 2.6.2'!AA34:AB34),0,1)</f>
        <v>0</v>
      </c>
    </row>
    <row r="7449" spans="1:8" x14ac:dyDescent="0.2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3950</v>
      </c>
      <c r="F7449" s="7"/>
      <c r="G7449" s="7"/>
      <c r="H7449" s="7">
        <f>IF('Раздел 2.6.2'!Z35&gt;=SUM('Раздел 2.6.2'!AA35:AB35),0,1)</f>
        <v>0</v>
      </c>
    </row>
    <row r="7450" spans="1:8" x14ac:dyDescent="0.2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3951</v>
      </c>
      <c r="F7450" s="7"/>
      <c r="G7450" s="7"/>
      <c r="H7450" s="7">
        <f>IF('Раздел 2.6.2'!Z36&gt;=SUM('Раздел 2.6.2'!AA36:AB36),0,1)</f>
        <v>0</v>
      </c>
    </row>
    <row r="7451" spans="1:8" x14ac:dyDescent="0.2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3167</v>
      </c>
      <c r="F7451" s="7"/>
      <c r="G7451" s="7"/>
      <c r="H7451" s="7">
        <f>IF('Раздел 2.6.2'!Z37&gt;=SUM('Раздел 2.6.2'!AA37:AB37),0,1)</f>
        <v>0</v>
      </c>
    </row>
    <row r="7452" spans="1:8" x14ac:dyDescent="0.2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3168</v>
      </c>
      <c r="F7452" s="7"/>
      <c r="G7452" s="7"/>
      <c r="H7452" s="7">
        <f>IF('Раздел 2.6.2'!Z38&gt;=SUM('Раздел 2.6.2'!AA38:AB38),0,1)</f>
        <v>0</v>
      </c>
    </row>
    <row r="7453" spans="1:8" x14ac:dyDescent="0.2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3169</v>
      </c>
      <c r="F7453" s="7"/>
      <c r="G7453" s="7"/>
      <c r="H7453" s="7">
        <f>IF('Раздел 2.6.2'!Z39&gt;=SUM('Раздел 2.6.2'!AA39:AB39),0,1)</f>
        <v>0</v>
      </c>
    </row>
    <row r="7454" spans="1:8" x14ac:dyDescent="0.2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3170</v>
      </c>
      <c r="F7454" s="7"/>
      <c r="G7454" s="7"/>
      <c r="H7454" s="7">
        <f>IF('Раздел 2.6.2'!Z40&gt;=SUM('Раздел 2.6.2'!AA40:AB40),0,1)</f>
        <v>0</v>
      </c>
    </row>
    <row r="7455" spans="1:8" x14ac:dyDescent="0.2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4756</v>
      </c>
      <c r="F7455" s="7"/>
      <c r="G7455" s="7"/>
      <c r="H7455" s="7">
        <f>IF('Раздел 2.6.2'!Z41&gt;=SUM('Раздел 2.6.2'!AA41:AB41),0,1)</f>
        <v>0</v>
      </c>
    </row>
    <row r="7456" spans="1:8" x14ac:dyDescent="0.2">
      <c r="A7456" s="6">
        <f t="shared" si="109"/>
        <v>609562</v>
      </c>
      <c r="B7456" s="6">
        <v>34</v>
      </c>
      <c r="C7456" s="109">
        <v>33</v>
      </c>
      <c r="D7456" s="109">
        <v>726</v>
      </c>
      <c r="E7456" s="109" t="s">
        <v>4757</v>
      </c>
      <c r="F7456" s="109"/>
      <c r="G7456" s="109"/>
      <c r="H7456" s="109">
        <f>IF('Раздел 2.6.2'!Z42&gt;=SUM('Раздел 2.6.2'!AA42:AB42),0,1)</f>
        <v>0</v>
      </c>
    </row>
    <row r="7457" spans="1:8" x14ac:dyDescent="0.2">
      <c r="A7457" s="6">
        <f t="shared" si="109"/>
        <v>609562</v>
      </c>
      <c r="B7457" s="6">
        <v>34</v>
      </c>
      <c r="C7457" s="115">
        <v>34</v>
      </c>
      <c r="D7457" s="6">
        <v>727</v>
      </c>
      <c r="E7457" s="6" t="s">
        <v>4758</v>
      </c>
      <c r="F7457" s="7"/>
      <c r="G7457" s="7"/>
      <c r="H7457" s="7">
        <f>IF('Раздел 2.6.2'!AF21&gt;=SUM('Раздел 2.6.2'!AH21:AK21),0,1)</f>
        <v>0</v>
      </c>
    </row>
    <row r="7458" spans="1:8" x14ac:dyDescent="0.2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4759</v>
      </c>
      <c r="F7458" s="7"/>
      <c r="G7458" s="7"/>
      <c r="H7458" s="7">
        <f>IF('Раздел 2.6.2'!AF22&gt;=SUM('Раздел 2.6.2'!AH22:AK22),0,1)</f>
        <v>0</v>
      </c>
    </row>
    <row r="7459" spans="1:8" x14ac:dyDescent="0.2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5570</v>
      </c>
      <c r="F7459" s="7"/>
      <c r="G7459" s="7"/>
      <c r="H7459" s="7">
        <f>IF('Раздел 2.6.2'!AF23&gt;=SUM('Раздел 2.6.2'!AH23:AK23),0,1)</f>
        <v>0</v>
      </c>
    </row>
    <row r="7460" spans="1:8" x14ac:dyDescent="0.2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5571</v>
      </c>
      <c r="F7460" s="7"/>
      <c r="G7460" s="7"/>
      <c r="H7460" s="7">
        <f>IF('Раздел 2.6.2'!AF24&gt;=SUM('Раздел 2.6.2'!AH24:AK24),0,1)</f>
        <v>0</v>
      </c>
    </row>
    <row r="7461" spans="1:8" x14ac:dyDescent="0.2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4761</v>
      </c>
      <c r="F7461" s="7"/>
      <c r="G7461" s="7"/>
      <c r="H7461" s="7">
        <f>IF('Раздел 2.6.2'!AF25&gt;=SUM('Раздел 2.6.2'!AH25:AK25),0,1)</f>
        <v>0</v>
      </c>
    </row>
    <row r="7462" spans="1:8" x14ac:dyDescent="0.2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4762</v>
      </c>
      <c r="F7462" s="7"/>
      <c r="G7462" s="7"/>
      <c r="H7462" s="7">
        <f>IF('Раздел 2.6.2'!AF26&gt;=SUM('Раздел 2.6.2'!AH26:AK26),0,1)</f>
        <v>0</v>
      </c>
    </row>
    <row r="7463" spans="1:8" x14ac:dyDescent="0.2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4763</v>
      </c>
      <c r="F7463" s="7"/>
      <c r="G7463" s="7"/>
      <c r="H7463" s="7">
        <f>IF('Раздел 2.6.2'!AF27&gt;=SUM('Раздел 2.6.2'!AH27:AK27),0,1)</f>
        <v>0</v>
      </c>
    </row>
    <row r="7464" spans="1:8" x14ac:dyDescent="0.2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3617</v>
      </c>
      <c r="F7464" s="7"/>
      <c r="G7464" s="7"/>
      <c r="H7464" s="7">
        <f>IF('Раздел 2.6.2'!AF28&gt;=SUM('Раздел 2.6.2'!AH28:AK28),0,1)</f>
        <v>0</v>
      </c>
    </row>
    <row r="7465" spans="1:8" x14ac:dyDescent="0.2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3618</v>
      </c>
      <c r="F7465" s="7"/>
      <c r="G7465" s="7"/>
      <c r="H7465" s="7">
        <f>IF('Раздел 2.6.2'!AF29&gt;=SUM('Раздел 2.6.2'!AH29:AK29),0,1)</f>
        <v>0</v>
      </c>
    </row>
    <row r="7466" spans="1:8" x14ac:dyDescent="0.2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3619</v>
      </c>
      <c r="F7466" s="7"/>
      <c r="G7466" s="7"/>
      <c r="H7466" s="7">
        <f>IF('Раздел 2.6.2'!AF30&gt;=SUM('Раздел 2.6.2'!AH30:AK30),0,1)</f>
        <v>0</v>
      </c>
    </row>
    <row r="7467" spans="1:8" x14ac:dyDescent="0.2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3620</v>
      </c>
      <c r="F7467" s="7"/>
      <c r="G7467" s="7"/>
      <c r="H7467" s="7">
        <f>IF('Раздел 2.6.2'!AF31&gt;=SUM('Раздел 2.6.2'!AH31:AK31),0,1)</f>
        <v>0</v>
      </c>
    </row>
    <row r="7468" spans="1:8" x14ac:dyDescent="0.2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3621</v>
      </c>
      <c r="F7468" s="7"/>
      <c r="G7468" s="7"/>
      <c r="H7468" s="7">
        <f>IF('Раздел 2.6.2'!AF32&gt;=SUM('Раздел 2.6.2'!AH32:AK32),0,1)</f>
        <v>0</v>
      </c>
    </row>
    <row r="7469" spans="1:8" x14ac:dyDescent="0.2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3622</v>
      </c>
      <c r="F7469" s="7"/>
      <c r="G7469" s="7"/>
      <c r="H7469" s="7">
        <f>IF('Раздел 2.6.2'!AF33&gt;=SUM('Раздел 2.6.2'!AH33:AK33),0,1)</f>
        <v>0</v>
      </c>
    </row>
    <row r="7470" spans="1:8" x14ac:dyDescent="0.2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3623</v>
      </c>
      <c r="F7470" s="7"/>
      <c r="G7470" s="7"/>
      <c r="H7470" s="7">
        <f>IF('Раздел 2.6.2'!AF34&gt;=SUM('Раздел 2.6.2'!AH34:AK34),0,1)</f>
        <v>0</v>
      </c>
    </row>
    <row r="7471" spans="1:8" x14ac:dyDescent="0.2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3624</v>
      </c>
      <c r="F7471" s="7"/>
      <c r="G7471" s="7"/>
      <c r="H7471" s="7">
        <f>IF('Раздел 2.6.2'!AF35&gt;=SUM('Раздел 2.6.2'!AH35:AK35),0,1)</f>
        <v>0</v>
      </c>
    </row>
    <row r="7472" spans="1:8" x14ac:dyDescent="0.2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3625</v>
      </c>
      <c r="F7472" s="7"/>
      <c r="G7472" s="7"/>
      <c r="H7472" s="7">
        <f>IF('Раздел 2.6.2'!AF36&gt;=SUM('Раздел 2.6.2'!AH36:AK36),0,1)</f>
        <v>0</v>
      </c>
    </row>
    <row r="7473" spans="1:8" x14ac:dyDescent="0.2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3626</v>
      </c>
      <c r="F7473" s="7"/>
      <c r="G7473" s="7"/>
      <c r="H7473" s="7">
        <f>IF('Раздел 2.6.2'!AF37&gt;=SUM('Раздел 2.6.2'!AH37:AK37),0,1)</f>
        <v>0</v>
      </c>
    </row>
    <row r="7474" spans="1:8" x14ac:dyDescent="0.2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3627</v>
      </c>
      <c r="F7474" s="7"/>
      <c r="G7474" s="7"/>
      <c r="H7474" s="7">
        <f>IF('Раздел 2.6.2'!AF38&gt;=SUM('Раздел 2.6.2'!AH38:AK38),0,1)</f>
        <v>0</v>
      </c>
    </row>
    <row r="7475" spans="1:8" x14ac:dyDescent="0.2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3628</v>
      </c>
      <c r="F7475" s="7"/>
      <c r="G7475" s="7"/>
      <c r="H7475" s="7">
        <f>IF('Раздел 2.6.2'!AF39&gt;=SUM('Раздел 2.6.2'!AH39:AK39),0,1)</f>
        <v>0</v>
      </c>
    </row>
    <row r="7476" spans="1:8" x14ac:dyDescent="0.2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3629</v>
      </c>
      <c r="F7476" s="7"/>
      <c r="G7476" s="7"/>
      <c r="H7476" s="7">
        <f>IF('Раздел 2.6.2'!AF40&gt;=SUM('Раздел 2.6.2'!AH40:AK40),0,1)</f>
        <v>0</v>
      </c>
    </row>
    <row r="7477" spans="1:8" x14ac:dyDescent="0.2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3630</v>
      </c>
      <c r="F7477" s="7"/>
      <c r="G7477" s="7"/>
      <c r="H7477" s="7">
        <f>IF('Раздел 2.6.2'!AF41&gt;=SUM('Раздел 2.6.2'!AH41:AK41),0,1)</f>
        <v>0</v>
      </c>
    </row>
    <row r="7478" spans="1:8" x14ac:dyDescent="0.2">
      <c r="A7478" s="6">
        <f t="shared" si="109"/>
        <v>609562</v>
      </c>
      <c r="B7478" s="6">
        <v>34</v>
      </c>
      <c r="C7478" s="109">
        <v>34</v>
      </c>
      <c r="D7478" s="109">
        <v>748</v>
      </c>
      <c r="E7478" s="109" t="s">
        <v>3631</v>
      </c>
      <c r="F7478" s="109"/>
      <c r="G7478" s="109"/>
      <c r="H7478" s="109">
        <f>IF('Раздел 2.6.2'!AF42&gt;=SUM('Раздел 2.6.2'!AH42:AK42),0,1)</f>
        <v>0</v>
      </c>
    </row>
    <row r="7479" spans="1:8" x14ac:dyDescent="0.2">
      <c r="A7479" s="6">
        <f t="shared" si="109"/>
        <v>609562</v>
      </c>
      <c r="B7479" s="6">
        <v>34</v>
      </c>
      <c r="C7479" s="115">
        <v>35</v>
      </c>
      <c r="D7479" s="6">
        <v>749</v>
      </c>
      <c r="E7479" s="6" t="s">
        <v>3632</v>
      </c>
      <c r="F7479" s="7"/>
      <c r="G7479" s="7"/>
      <c r="H7479" s="7">
        <f>IF('Раздел 2.6.2'!AG21&gt;=SUM('Раздел 2.6.2'!AH21:AI21),0,1)</f>
        <v>0</v>
      </c>
    </row>
    <row r="7480" spans="1:8" x14ac:dyDescent="0.2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4437</v>
      </c>
      <c r="F7480" s="7"/>
      <c r="G7480" s="7"/>
      <c r="H7480" s="7">
        <f>IF('Раздел 2.6.2'!AG22&gt;=SUM('Раздел 2.6.2'!AH22:AI22),0,1)</f>
        <v>0</v>
      </c>
    </row>
    <row r="7481" spans="1:8" x14ac:dyDescent="0.2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4438</v>
      </c>
      <c r="F7481" s="7"/>
      <c r="G7481" s="7"/>
      <c r="H7481" s="7">
        <f>IF('Раздел 2.6.2'!AG23&gt;=SUM('Раздел 2.6.2'!AH23:AI23),0,1)</f>
        <v>0</v>
      </c>
    </row>
    <row r="7482" spans="1:8" x14ac:dyDescent="0.2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4439</v>
      </c>
      <c r="F7482" s="7"/>
      <c r="G7482" s="7"/>
      <c r="H7482" s="7">
        <f>IF('Раздел 2.6.2'!AG24&gt;=SUM('Раздел 2.6.2'!AH24:AI24),0,1)</f>
        <v>0</v>
      </c>
    </row>
    <row r="7483" spans="1:8" x14ac:dyDescent="0.2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4440</v>
      </c>
      <c r="F7483" s="7"/>
      <c r="G7483" s="7"/>
      <c r="H7483" s="7">
        <f>IF('Раздел 2.6.2'!AG25&gt;=SUM('Раздел 2.6.2'!AH25:AI25),0,1)</f>
        <v>0</v>
      </c>
    </row>
    <row r="7484" spans="1:8" x14ac:dyDescent="0.2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4441</v>
      </c>
      <c r="F7484" s="7"/>
      <c r="G7484" s="7"/>
      <c r="H7484" s="7">
        <f>IF('Раздел 2.6.2'!AG26&gt;=SUM('Раздел 2.6.2'!AH26:AI26),0,1)</f>
        <v>0</v>
      </c>
    </row>
    <row r="7485" spans="1:8" x14ac:dyDescent="0.2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4442</v>
      </c>
      <c r="F7485" s="7"/>
      <c r="G7485" s="7"/>
      <c r="H7485" s="7">
        <f>IF('Раздел 2.6.2'!AG27&gt;=SUM('Раздел 2.6.2'!AH27:AI27),0,1)</f>
        <v>0</v>
      </c>
    </row>
    <row r="7486" spans="1:8" x14ac:dyDescent="0.2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4443</v>
      </c>
      <c r="F7486" s="7"/>
      <c r="G7486" s="7"/>
      <c r="H7486" s="7">
        <f>IF('Раздел 2.6.2'!AG28&gt;=SUM('Раздел 2.6.2'!AH28:AI28),0,1)</f>
        <v>0</v>
      </c>
    </row>
    <row r="7487" spans="1:8" x14ac:dyDescent="0.2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4444</v>
      </c>
      <c r="F7487" s="7"/>
      <c r="G7487" s="7"/>
      <c r="H7487" s="7">
        <f>IF('Раздел 2.6.2'!AG29&gt;=SUM('Раздел 2.6.2'!AH29:AI29),0,1)</f>
        <v>0</v>
      </c>
    </row>
    <row r="7488" spans="1:8" x14ac:dyDescent="0.2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4445</v>
      </c>
      <c r="F7488" s="7"/>
      <c r="G7488" s="7"/>
      <c r="H7488" s="7">
        <f>IF('Раздел 2.6.2'!AG30&gt;=SUM('Раздел 2.6.2'!AH30:AI30),0,1)</f>
        <v>0</v>
      </c>
    </row>
    <row r="7489" spans="1:8" x14ac:dyDescent="0.2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4446</v>
      </c>
      <c r="F7489" s="7"/>
      <c r="G7489" s="7"/>
      <c r="H7489" s="7">
        <f>IF('Раздел 2.6.2'!AG31&gt;=SUM('Раздел 2.6.2'!AH31:AI31),0,1)</f>
        <v>0</v>
      </c>
    </row>
    <row r="7490" spans="1:8" x14ac:dyDescent="0.2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4447</v>
      </c>
      <c r="F7490" s="7"/>
      <c r="G7490" s="7"/>
      <c r="H7490" s="7">
        <f>IF('Раздел 2.6.2'!AG32&gt;=SUM('Раздел 2.6.2'!AH32:AI32),0,1)</f>
        <v>0</v>
      </c>
    </row>
    <row r="7491" spans="1:8" x14ac:dyDescent="0.2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4448</v>
      </c>
      <c r="F7491" s="7"/>
      <c r="G7491" s="7"/>
      <c r="H7491" s="7">
        <f>IF('Раздел 2.6.2'!AG33&gt;=SUM('Раздел 2.6.2'!AH33:AI33),0,1)</f>
        <v>0</v>
      </c>
    </row>
    <row r="7492" spans="1:8" x14ac:dyDescent="0.2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4449</v>
      </c>
      <c r="F7492" s="7"/>
      <c r="G7492" s="7"/>
      <c r="H7492" s="7">
        <f>IF('Раздел 2.6.2'!AG34&gt;=SUM('Раздел 2.6.2'!AH34:AI34),0,1)</f>
        <v>0</v>
      </c>
    </row>
    <row r="7493" spans="1:8" x14ac:dyDescent="0.2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4450</v>
      </c>
      <c r="F7493" s="7"/>
      <c r="G7493" s="7"/>
      <c r="H7493" s="7">
        <f>IF('Раздел 2.6.2'!AG35&gt;=SUM('Раздел 2.6.2'!AH35:AI35),0,1)</f>
        <v>0</v>
      </c>
    </row>
    <row r="7494" spans="1:8" x14ac:dyDescent="0.2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4451</v>
      </c>
      <c r="F7494" s="7"/>
      <c r="G7494" s="7"/>
      <c r="H7494" s="7">
        <f>IF('Раздел 2.6.2'!AG36&gt;=SUM('Раздел 2.6.2'!AH36:AI36),0,1)</f>
        <v>0</v>
      </c>
    </row>
    <row r="7495" spans="1:8" x14ac:dyDescent="0.2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4452</v>
      </c>
      <c r="F7495" s="7"/>
      <c r="G7495" s="7"/>
      <c r="H7495" s="7">
        <f>IF('Раздел 2.6.2'!AG37&gt;=SUM('Раздел 2.6.2'!AH37:AI37),0,1)</f>
        <v>0</v>
      </c>
    </row>
    <row r="7496" spans="1:8" x14ac:dyDescent="0.2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4453</v>
      </c>
      <c r="F7496" s="7"/>
      <c r="G7496" s="7"/>
      <c r="H7496" s="7">
        <f>IF('Раздел 2.6.2'!AG38&gt;=SUM('Раздел 2.6.2'!AH38:AI38),0,1)</f>
        <v>0</v>
      </c>
    </row>
    <row r="7497" spans="1:8" x14ac:dyDescent="0.2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4454</v>
      </c>
      <c r="F7497" s="7"/>
      <c r="G7497" s="7"/>
      <c r="H7497" s="7">
        <f>IF('Раздел 2.6.2'!AG39&gt;=SUM('Раздел 2.6.2'!AH39:AI39),0,1)</f>
        <v>0</v>
      </c>
    </row>
    <row r="7498" spans="1:8" x14ac:dyDescent="0.2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4455</v>
      </c>
      <c r="F7498" s="7"/>
      <c r="G7498" s="7"/>
      <c r="H7498" s="7">
        <f>IF('Раздел 2.6.2'!AG40&gt;=SUM('Раздел 2.6.2'!AH40:AI40),0,1)</f>
        <v>0</v>
      </c>
    </row>
    <row r="7499" spans="1:8" x14ac:dyDescent="0.2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4456</v>
      </c>
      <c r="F7499" s="7"/>
      <c r="G7499" s="7"/>
      <c r="H7499" s="7">
        <f>IF('Раздел 2.6.2'!AG41&gt;=SUM('Раздел 2.6.2'!AH41:AI41),0,1)</f>
        <v>0</v>
      </c>
    </row>
    <row r="7500" spans="1:8" x14ac:dyDescent="0.2">
      <c r="A7500" s="6">
        <f t="shared" si="109"/>
        <v>609562</v>
      </c>
      <c r="B7500" s="109">
        <v>34</v>
      </c>
      <c r="C7500" s="109">
        <v>35</v>
      </c>
      <c r="D7500" s="109">
        <v>770</v>
      </c>
      <c r="E7500" s="109" t="s">
        <v>4457</v>
      </c>
      <c r="F7500" s="109"/>
      <c r="G7500" s="109"/>
      <c r="H7500" s="109">
        <f>IF('Раздел 2.6.2'!AG42&gt;=SUM('Раздел 2.6.2'!AH42:AI42),0,1)</f>
        <v>0</v>
      </c>
    </row>
    <row r="7501" spans="1:8" x14ac:dyDescent="0.2">
      <c r="A7501" s="107">
        <f t="shared" si="106"/>
        <v>609562</v>
      </c>
      <c r="B7501" s="107">
        <v>35</v>
      </c>
      <c r="C7501" s="107">
        <v>0</v>
      </c>
      <c r="D7501" s="107">
        <v>0</v>
      </c>
      <c r="E7501" s="107" t="str">
        <f>CONCATENATE("Количество ошибок в разделе 2.6.3: ",H7501)</f>
        <v>Количество ошибок в разделе 2.6.3: 0</v>
      </c>
      <c r="F7501" s="107"/>
      <c r="G7501" s="107"/>
      <c r="H7501" s="107">
        <f>SUM(H7502:H8271)</f>
        <v>0</v>
      </c>
    </row>
    <row r="7502" spans="1:8" x14ac:dyDescent="0.2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9" t="s">
        <v>8583</v>
      </c>
      <c r="H7502" s="6">
        <f>IF('Раздел 2.6.3'!P21=SUM('Раздел 2.6.3'!P22,'Раздел 2.6.3'!P24:P25),0,1)</f>
        <v>0</v>
      </c>
    </row>
    <row r="7503" spans="1:8" x14ac:dyDescent="0.2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9" t="s">
        <v>8584</v>
      </c>
      <c r="H7503" s="6">
        <f>IF('Раздел 2.6.3'!Q21=SUM('Раздел 2.6.3'!Q22,'Раздел 2.6.3'!Q24:Q25),0,1)</f>
        <v>0</v>
      </c>
    </row>
    <row r="7504" spans="1:8" x14ac:dyDescent="0.2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9" t="s">
        <v>8585</v>
      </c>
      <c r="H7504" s="6">
        <f>IF('Раздел 2.6.3'!R21=SUM('Раздел 2.6.3'!R22,'Раздел 2.6.3'!R24:R25),0,1)</f>
        <v>0</v>
      </c>
    </row>
    <row r="7505" spans="1:8" x14ac:dyDescent="0.2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9" t="s">
        <v>8586</v>
      </c>
      <c r="H7505" s="6">
        <f>IF('Раздел 2.6.3'!S21=SUM('Раздел 2.6.3'!S22,'Раздел 2.6.3'!S24:S25),0,1)</f>
        <v>0</v>
      </c>
    </row>
    <row r="7506" spans="1:8" x14ac:dyDescent="0.2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9" t="s">
        <v>10125</v>
      </c>
      <c r="H7506" s="6">
        <f>IF('Раздел 2.6.3'!T21=SUM('Раздел 2.6.3'!T22,'Раздел 2.6.3'!T24:T25),0,1)</f>
        <v>0</v>
      </c>
    </row>
    <row r="7507" spans="1:8" x14ac:dyDescent="0.2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9" t="s">
        <v>8183</v>
      </c>
      <c r="H7507" s="6">
        <f>IF('Раздел 2.6.3'!U21=SUM('Раздел 2.6.3'!U22,'Раздел 2.6.3'!U24:U25),0,1)</f>
        <v>0</v>
      </c>
    </row>
    <row r="7508" spans="1:8" x14ac:dyDescent="0.2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9" t="s">
        <v>8184</v>
      </c>
      <c r="H7508" s="6">
        <f>IF('Раздел 2.6.3'!V21=SUM('Раздел 2.6.3'!V22,'Раздел 2.6.3'!V24:V25),0,1)</f>
        <v>0</v>
      </c>
    </row>
    <row r="7509" spans="1:8" x14ac:dyDescent="0.2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9" t="s">
        <v>8185</v>
      </c>
      <c r="H7509" s="6">
        <f>IF('Раздел 2.6.3'!W21=SUM('Раздел 2.6.3'!W22,'Раздел 2.6.3'!W24:W25),0,1)</f>
        <v>0</v>
      </c>
    </row>
    <row r="7510" spans="1:8" x14ac:dyDescent="0.2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9" t="s">
        <v>8186</v>
      </c>
      <c r="H7510" s="6">
        <f>IF('Раздел 2.6.3'!X21=SUM('Раздел 2.6.3'!X22,'Раздел 2.6.3'!X24:X25),0,1)</f>
        <v>0</v>
      </c>
    </row>
    <row r="7511" spans="1:8" x14ac:dyDescent="0.2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9" t="s">
        <v>8187</v>
      </c>
      <c r="H7511" s="6">
        <f>IF('Раздел 2.6.3'!Y21=SUM('Раздел 2.6.3'!Y22,'Раздел 2.6.3'!Y24:Y25),0,1)</f>
        <v>0</v>
      </c>
    </row>
    <row r="7512" spans="1:8" x14ac:dyDescent="0.2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9" t="s">
        <v>8188</v>
      </c>
      <c r="H7512" s="6">
        <f>IF('Раздел 2.6.3'!Z21=SUM('Раздел 2.6.3'!Z22,'Раздел 2.6.3'!Z24:Z25),0,1)</f>
        <v>0</v>
      </c>
    </row>
    <row r="7513" spans="1:8" x14ac:dyDescent="0.2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9" t="s">
        <v>8189</v>
      </c>
      <c r="H7513" s="6">
        <f>IF('Раздел 2.6.3'!AA21=SUM('Раздел 2.6.3'!AA22,'Раздел 2.6.3'!AA24:AA25),0,1)</f>
        <v>0</v>
      </c>
    </row>
    <row r="7514" spans="1:8" x14ac:dyDescent="0.2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9" t="s">
        <v>8190</v>
      </c>
      <c r="H7514" s="6">
        <f>IF('Раздел 2.6.3'!AB21=SUM('Раздел 2.6.3'!AB22,'Раздел 2.6.3'!AB24:AB25),0,1)</f>
        <v>0</v>
      </c>
    </row>
    <row r="7515" spans="1:8" x14ac:dyDescent="0.2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9" t="s">
        <v>9035</v>
      </c>
      <c r="H7515" s="6">
        <f>IF('Раздел 2.6.3'!AC21=SUM('Раздел 2.6.3'!AC22,'Раздел 2.6.3'!AC24:AC25),0,1)</f>
        <v>0</v>
      </c>
    </row>
    <row r="7516" spans="1:8" x14ac:dyDescent="0.2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9" t="s">
        <v>9036</v>
      </c>
      <c r="H7516" s="6">
        <f>IF('Раздел 2.6.3'!AD21=SUM('Раздел 2.6.3'!AD22,'Раздел 2.6.3'!AD24:AD25),0,1)</f>
        <v>0</v>
      </c>
    </row>
    <row r="7517" spans="1:8" x14ac:dyDescent="0.2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9" t="s">
        <v>9037</v>
      </c>
      <c r="H7517" s="6">
        <f>IF('Раздел 2.6.3'!AE21=SUM('Раздел 2.6.3'!AE22,'Раздел 2.6.3'!AE24:AE25),0,1)</f>
        <v>0</v>
      </c>
    </row>
    <row r="7518" spans="1:8" x14ac:dyDescent="0.2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9" t="s">
        <v>9038</v>
      </c>
      <c r="H7518" s="6">
        <f>IF('Раздел 2.6.3'!AF21=SUM('Раздел 2.6.3'!AF22,'Раздел 2.6.3'!AF24:AF25),0,1)</f>
        <v>0</v>
      </c>
    </row>
    <row r="7519" spans="1:8" x14ac:dyDescent="0.2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9" t="s">
        <v>9039</v>
      </c>
      <c r="H7519" s="6">
        <f>IF('Раздел 2.6.3'!AG21=SUM('Раздел 2.6.3'!AG22,'Раздел 2.6.3'!AG24:AG25),0,1)</f>
        <v>0</v>
      </c>
    </row>
    <row r="7520" spans="1:8" x14ac:dyDescent="0.2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9" t="s">
        <v>9040</v>
      </c>
      <c r="H7520" s="6">
        <f>IF('Раздел 2.6.3'!AH21=SUM('Раздел 2.6.3'!AH22,'Раздел 2.6.3'!AH24:AH25),0,1)</f>
        <v>0</v>
      </c>
    </row>
    <row r="7521" spans="1:8" x14ac:dyDescent="0.2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9" t="s">
        <v>9041</v>
      </c>
      <c r="H7521" s="6">
        <f>IF('Раздел 2.6.3'!AI21=SUM('Раздел 2.6.3'!AI22,'Раздел 2.6.3'!AI24:AI25),0,1)</f>
        <v>0</v>
      </c>
    </row>
    <row r="7522" spans="1:8" x14ac:dyDescent="0.2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9" t="s">
        <v>9042</v>
      </c>
      <c r="H7522" s="6">
        <f>IF('Раздел 2.6.3'!AJ21=SUM('Раздел 2.6.3'!AJ22,'Раздел 2.6.3'!AJ24:AJ25),0,1)</f>
        <v>0</v>
      </c>
    </row>
    <row r="7523" spans="1:8" x14ac:dyDescent="0.2">
      <c r="A7523" s="6">
        <f t="shared" si="106"/>
        <v>609562</v>
      </c>
      <c r="B7523" s="6">
        <v>35</v>
      </c>
      <c r="C7523" s="109">
        <v>1</v>
      </c>
      <c r="D7523" s="109">
        <v>22</v>
      </c>
      <c r="E7523" s="120" t="s">
        <v>9043</v>
      </c>
      <c r="F7523" s="109"/>
      <c r="G7523" s="109"/>
      <c r="H7523" s="109">
        <f>IF('Раздел 2.6.3'!AK21=SUM('Раздел 2.6.3'!AK22,'Раздел 2.6.3'!AK24:AK25),0,1)</f>
        <v>0</v>
      </c>
    </row>
    <row r="7524" spans="1:8" x14ac:dyDescent="0.2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9" t="s">
        <v>9044</v>
      </c>
      <c r="H7524" s="6">
        <f>IF('Раздел 2.6.3'!P29=SUM('Раздел 2.6.3'!P30:P32),0,1)</f>
        <v>0</v>
      </c>
    </row>
    <row r="7525" spans="1:8" x14ac:dyDescent="0.2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9" t="s">
        <v>8198</v>
      </c>
      <c r="H7525" s="6">
        <f>IF('Раздел 2.6.3'!Q29=SUM('Раздел 2.6.3'!Q30:Q32),0,1)</f>
        <v>0</v>
      </c>
    </row>
    <row r="7526" spans="1:8" x14ac:dyDescent="0.2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9" t="s">
        <v>8199</v>
      </c>
      <c r="H7526" s="6">
        <f>IF('Раздел 2.6.3'!R29=SUM('Раздел 2.6.3'!R30:R32),0,1)</f>
        <v>0</v>
      </c>
    </row>
    <row r="7527" spans="1:8" x14ac:dyDescent="0.2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9" t="s">
        <v>8200</v>
      </c>
      <c r="H7527" s="6">
        <f>IF('Раздел 2.6.3'!S29=SUM('Раздел 2.6.3'!S30:S32),0,1)</f>
        <v>0</v>
      </c>
    </row>
    <row r="7528" spans="1:8" x14ac:dyDescent="0.2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9" t="s">
        <v>8201</v>
      </c>
      <c r="H7528" s="6">
        <f>IF('Раздел 2.6.3'!T29=SUM('Раздел 2.6.3'!T30:T32),0,1)</f>
        <v>0</v>
      </c>
    </row>
    <row r="7529" spans="1:8" x14ac:dyDescent="0.2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9" t="s">
        <v>8202</v>
      </c>
      <c r="H7529" s="6">
        <f>IF('Раздел 2.6.3'!U29=SUM('Раздел 2.6.3'!U30:U32),0,1)</f>
        <v>0</v>
      </c>
    </row>
    <row r="7530" spans="1:8" x14ac:dyDescent="0.2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9" t="s">
        <v>9059</v>
      </c>
      <c r="H7530" s="6">
        <f>IF('Раздел 2.6.3'!V29=SUM('Раздел 2.6.3'!V30:V32),0,1)</f>
        <v>0</v>
      </c>
    </row>
    <row r="7531" spans="1:8" x14ac:dyDescent="0.2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9" t="s">
        <v>9060</v>
      </c>
      <c r="H7531" s="6">
        <f>IF('Раздел 2.6.3'!W29=SUM('Раздел 2.6.3'!W30:W32),0,1)</f>
        <v>0</v>
      </c>
    </row>
    <row r="7532" spans="1:8" x14ac:dyDescent="0.2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9" t="s">
        <v>8042</v>
      </c>
      <c r="H7532" s="6">
        <f>IF('Раздел 2.6.3'!X29=SUM('Раздел 2.6.3'!X30:X32),0,1)</f>
        <v>0</v>
      </c>
    </row>
    <row r="7533" spans="1:8" x14ac:dyDescent="0.2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9" t="s">
        <v>8871</v>
      </c>
      <c r="H7533" s="6">
        <f>IF('Раздел 2.6.3'!Y29=SUM('Раздел 2.6.3'!Y30:Y32),0,1)</f>
        <v>0</v>
      </c>
    </row>
    <row r="7534" spans="1:8" x14ac:dyDescent="0.2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9" t="s">
        <v>8872</v>
      </c>
      <c r="H7534" s="6">
        <f>IF('Раздел 2.6.3'!Z29=SUM('Раздел 2.6.3'!Z30:Z32),0,1)</f>
        <v>0</v>
      </c>
    </row>
    <row r="7535" spans="1:8" x14ac:dyDescent="0.2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9" t="s">
        <v>8873</v>
      </c>
      <c r="H7535" s="6">
        <f>IF('Раздел 2.6.3'!AA29=SUM('Раздел 2.6.3'!AA30:AA32),0,1)</f>
        <v>0</v>
      </c>
    </row>
    <row r="7536" spans="1:8" x14ac:dyDescent="0.2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9" t="s">
        <v>8874</v>
      </c>
      <c r="H7536" s="6">
        <f>IF('Раздел 2.6.3'!AB29=SUM('Раздел 2.6.3'!AB30:AB32),0,1)</f>
        <v>0</v>
      </c>
    </row>
    <row r="7537" spans="1:8" x14ac:dyDescent="0.2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9" t="s">
        <v>8875</v>
      </c>
      <c r="H7537" s="6">
        <f>IF('Раздел 2.6.3'!AC29=SUM('Раздел 2.6.3'!AC30:AC32),0,1)</f>
        <v>0</v>
      </c>
    </row>
    <row r="7538" spans="1:8" x14ac:dyDescent="0.2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9" t="s">
        <v>8876</v>
      </c>
      <c r="H7538" s="6">
        <f>IF('Раздел 2.6.3'!AD29=SUM('Раздел 2.6.3'!AD30:AD32),0,1)</f>
        <v>0</v>
      </c>
    </row>
    <row r="7539" spans="1:8" x14ac:dyDescent="0.2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9" t="s">
        <v>8052</v>
      </c>
      <c r="H7539" s="6">
        <f>IF('Раздел 2.6.3'!AE29=SUM('Раздел 2.6.3'!AE30:AE32),0,1)</f>
        <v>0</v>
      </c>
    </row>
    <row r="7540" spans="1:8" x14ac:dyDescent="0.2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9" t="s">
        <v>8053</v>
      </c>
      <c r="H7540" s="6">
        <f>IF('Раздел 2.6.3'!AF29=SUM('Раздел 2.6.3'!AF30:AF32),0,1)</f>
        <v>0</v>
      </c>
    </row>
    <row r="7541" spans="1:8" x14ac:dyDescent="0.2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9" t="s">
        <v>8054</v>
      </c>
      <c r="H7541" s="6">
        <f>IF('Раздел 2.6.3'!AG29=SUM('Раздел 2.6.3'!AG30:AG32),0,1)</f>
        <v>0</v>
      </c>
    </row>
    <row r="7542" spans="1:8" x14ac:dyDescent="0.2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9" t="s">
        <v>8055</v>
      </c>
      <c r="H7542" s="6">
        <f>IF('Раздел 2.6.3'!AH29=SUM('Раздел 2.6.3'!AH30:AH32),0,1)</f>
        <v>0</v>
      </c>
    </row>
    <row r="7543" spans="1:8" x14ac:dyDescent="0.2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9" t="s">
        <v>8056</v>
      </c>
      <c r="H7543" s="6">
        <f>IF('Раздел 2.6.3'!AI29=SUM('Раздел 2.6.3'!AI30:AI32),0,1)</f>
        <v>0</v>
      </c>
    </row>
    <row r="7544" spans="1:8" x14ac:dyDescent="0.2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9" t="s">
        <v>8057</v>
      </c>
      <c r="H7544" s="6">
        <f>IF('Раздел 2.6.3'!AJ29=SUM('Раздел 2.6.3'!AJ30:AJ32),0,1)</f>
        <v>0</v>
      </c>
    </row>
    <row r="7545" spans="1:8" x14ac:dyDescent="0.2">
      <c r="A7545" s="6">
        <f t="shared" si="106"/>
        <v>609562</v>
      </c>
      <c r="B7545" s="6">
        <v>35</v>
      </c>
      <c r="C7545" s="109">
        <v>2</v>
      </c>
      <c r="D7545" s="109">
        <v>44</v>
      </c>
      <c r="E7545" s="120" t="s">
        <v>9072</v>
      </c>
      <c r="F7545" s="109"/>
      <c r="G7545" s="109"/>
      <c r="H7545" s="109">
        <f>IF('Раздел 2.6.3'!AK29=SUM('Раздел 2.6.3'!AK30:AK32),0,1)</f>
        <v>0</v>
      </c>
    </row>
    <row r="7546" spans="1:8" x14ac:dyDescent="0.2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9073</v>
      </c>
      <c r="H7546" s="6">
        <f>IF(SUM('Раздел 2.6.3'!P30:P31)=SUM('Раздел 2.6.3'!P36,'Раздел 2.6.3'!P41),0,1)</f>
        <v>0</v>
      </c>
    </row>
    <row r="7547" spans="1:8" x14ac:dyDescent="0.2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9" t="s">
        <v>9074</v>
      </c>
      <c r="H7547" s="6">
        <f>IF(SUM('Раздел 2.6.3'!Q30:Q31)=SUM('Раздел 2.6.3'!Q36,'Раздел 2.6.3'!Q41),0,1)</f>
        <v>0</v>
      </c>
    </row>
    <row r="7548" spans="1:8" x14ac:dyDescent="0.2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9" t="s">
        <v>9075</v>
      </c>
      <c r="H7548" s="6">
        <f>IF(SUM('Раздел 2.6.3'!R30:R31)=SUM('Раздел 2.6.3'!R36,'Раздел 2.6.3'!R41),0,1)</f>
        <v>0</v>
      </c>
    </row>
    <row r="7549" spans="1:8" x14ac:dyDescent="0.2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9" t="s">
        <v>9076</v>
      </c>
      <c r="H7549" s="6">
        <f>IF(SUM('Раздел 2.6.3'!S30:S31)=SUM('Раздел 2.6.3'!S36,'Раздел 2.6.3'!S41),0,1)</f>
        <v>0</v>
      </c>
    </row>
    <row r="7550" spans="1:8" x14ac:dyDescent="0.2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9" t="s">
        <v>9077</v>
      </c>
      <c r="H7550" s="6">
        <f>IF(SUM('Раздел 2.6.3'!T30:T31)=SUM('Раздел 2.6.3'!T36,'Раздел 2.6.3'!T41),0,1)</f>
        <v>0</v>
      </c>
    </row>
    <row r="7551" spans="1:8" x14ac:dyDescent="0.2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9" t="s">
        <v>9078</v>
      </c>
      <c r="H7551" s="6">
        <f>IF(SUM('Раздел 2.6.3'!U30:U31)=SUM('Раздел 2.6.3'!U36,'Раздел 2.6.3'!U41),0,1)</f>
        <v>0</v>
      </c>
    </row>
    <row r="7552" spans="1:8" x14ac:dyDescent="0.2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9" t="s">
        <v>8906</v>
      </c>
      <c r="H7552" s="6">
        <f>IF(SUM('Раздел 2.6.3'!V30:V31)=SUM('Раздел 2.6.3'!V36,'Раздел 2.6.3'!V41),0,1)</f>
        <v>0</v>
      </c>
    </row>
    <row r="7553" spans="1:8" x14ac:dyDescent="0.2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9" t="s">
        <v>8907</v>
      </c>
      <c r="H7553" s="6">
        <f>IF(SUM('Раздел 2.6.3'!W30:W31)=SUM('Раздел 2.6.3'!W36,'Раздел 2.6.3'!W41),0,1)</f>
        <v>0</v>
      </c>
    </row>
    <row r="7554" spans="1:8" x14ac:dyDescent="0.2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9" t="s">
        <v>8908</v>
      </c>
      <c r="H7554" s="6">
        <f>IF(SUM('Раздел 2.6.3'!X30:X31)=SUM('Раздел 2.6.3'!X36,'Раздел 2.6.3'!X41),0,1)</f>
        <v>0</v>
      </c>
    </row>
    <row r="7555" spans="1:8" x14ac:dyDescent="0.2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9" t="s">
        <v>8909</v>
      </c>
      <c r="H7555" s="6">
        <f>IF(SUM('Раздел 2.6.3'!Y30:Y31)=SUM('Раздел 2.6.3'!Y36,'Раздел 2.6.3'!Y41),0,1)</f>
        <v>0</v>
      </c>
    </row>
    <row r="7556" spans="1:8" x14ac:dyDescent="0.2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9" t="s">
        <v>9814</v>
      </c>
      <c r="H7556" s="6">
        <f>IF(SUM('Раздел 2.6.3'!Z30:Z31)=SUM('Раздел 2.6.3'!Z36,'Раздел 2.6.3'!Z41),0,1)</f>
        <v>0</v>
      </c>
    </row>
    <row r="7557" spans="1:8" x14ac:dyDescent="0.2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9" t="s">
        <v>9815</v>
      </c>
      <c r="H7557" s="6">
        <f>IF(SUM('Раздел 2.6.3'!AA30:AA31)=SUM('Раздел 2.6.3'!AA36,'Раздел 2.6.3'!AA41),0,1)</f>
        <v>0</v>
      </c>
    </row>
    <row r="7558" spans="1:8" x14ac:dyDescent="0.2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9" t="s">
        <v>9090</v>
      </c>
      <c r="H7558" s="6">
        <f>IF(SUM('Раздел 2.6.3'!AB30:AB31)=SUM('Раздел 2.6.3'!AB36,'Раздел 2.6.3'!AB41),0,1)</f>
        <v>0</v>
      </c>
    </row>
    <row r="7559" spans="1:8" x14ac:dyDescent="0.2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9" t="s">
        <v>9091</v>
      </c>
      <c r="H7559" s="6">
        <f>IF(SUM('Раздел 2.6.3'!AC30:AC31)=SUM('Раздел 2.6.3'!AC36,'Раздел 2.6.3'!AC41),0,1)</f>
        <v>0</v>
      </c>
    </row>
    <row r="7560" spans="1:8" x14ac:dyDescent="0.2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9" t="s">
        <v>9092</v>
      </c>
      <c r="H7560" s="6">
        <f>IF(SUM('Раздел 2.6.3'!AD30:AD31)=SUM('Раздел 2.6.3'!AD36,'Раздел 2.6.3'!AD41),0,1)</f>
        <v>0</v>
      </c>
    </row>
    <row r="7561" spans="1:8" x14ac:dyDescent="0.2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9" t="s">
        <v>8251</v>
      </c>
      <c r="H7561" s="6">
        <f>IF(SUM('Раздел 2.6.3'!AE30:AE31)=SUM('Раздел 2.6.3'!AE36,'Раздел 2.6.3'!AE41),0,1)</f>
        <v>0</v>
      </c>
    </row>
    <row r="7562" spans="1:8" x14ac:dyDescent="0.2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9" t="s">
        <v>8252</v>
      </c>
      <c r="H7562" s="6">
        <f>IF(SUM('Раздел 2.6.3'!AF30:AF31)=SUM('Раздел 2.6.3'!AF36,'Раздел 2.6.3'!AF41),0,1)</f>
        <v>0</v>
      </c>
    </row>
    <row r="7563" spans="1:8" x14ac:dyDescent="0.2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9" t="s">
        <v>8253</v>
      </c>
      <c r="H7563" s="6">
        <f>IF(SUM('Раздел 2.6.3'!AG30:AG31)=SUM('Раздел 2.6.3'!AG36,'Раздел 2.6.3'!AG41),0,1)</f>
        <v>0</v>
      </c>
    </row>
    <row r="7564" spans="1:8" x14ac:dyDescent="0.2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9" t="s">
        <v>8254</v>
      </c>
      <c r="H7564" s="6">
        <f>IF(SUM('Раздел 2.6.3'!AH30:AH31)=SUM('Раздел 2.6.3'!AH36,'Раздел 2.6.3'!AH41),0,1)</f>
        <v>0</v>
      </c>
    </row>
    <row r="7565" spans="1:8" x14ac:dyDescent="0.2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9" t="s">
        <v>8255</v>
      </c>
      <c r="H7565" s="6">
        <f>IF(SUM('Раздел 2.6.3'!AI30:AI31)=SUM('Раздел 2.6.3'!AI36,'Раздел 2.6.3'!AI41),0,1)</f>
        <v>0</v>
      </c>
    </row>
    <row r="7566" spans="1:8" x14ac:dyDescent="0.2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9" t="s">
        <v>8256</v>
      </c>
      <c r="H7566" s="6">
        <f>IF(SUM('Раздел 2.6.3'!AJ30:AJ31)=SUM('Раздел 2.6.3'!AJ36,'Раздел 2.6.3'!AJ41),0,1)</f>
        <v>0</v>
      </c>
    </row>
    <row r="7567" spans="1:8" x14ac:dyDescent="0.2">
      <c r="A7567" s="6">
        <f t="shared" si="110"/>
        <v>609562</v>
      </c>
      <c r="B7567" s="6">
        <v>35</v>
      </c>
      <c r="C7567" s="109">
        <v>3</v>
      </c>
      <c r="D7567" s="109">
        <v>66</v>
      </c>
      <c r="E7567" s="120" t="s">
        <v>8257</v>
      </c>
      <c r="F7567" s="109"/>
      <c r="G7567" s="109"/>
      <c r="H7567" s="109">
        <f>IF(SUM('Раздел 2.6.3'!AK30:AK31)=SUM('Раздел 2.6.3'!AK36,'Раздел 2.6.3'!AK41),0,1)</f>
        <v>0</v>
      </c>
    </row>
    <row r="7568" spans="1:8" x14ac:dyDescent="0.2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8258</v>
      </c>
      <c r="H7568" s="6">
        <f>IF('Раздел 2.6.3'!P21=SUM('Раздел 2.6.3'!V21:X21),0,1)</f>
        <v>0</v>
      </c>
    </row>
    <row r="7569" spans="1:8" x14ac:dyDescent="0.2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8259</v>
      </c>
      <c r="H7569" s="6">
        <f>IF('Раздел 2.6.3'!P22=SUM('Раздел 2.6.3'!V22:X22),0,1)</f>
        <v>0</v>
      </c>
    </row>
    <row r="7570" spans="1:8" x14ac:dyDescent="0.2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8260</v>
      </c>
      <c r="H7570" s="6">
        <f>IF('Раздел 2.6.3'!P23=SUM('Раздел 2.6.3'!V23:X23),0,1)</f>
        <v>0</v>
      </c>
    </row>
    <row r="7571" spans="1:8" x14ac:dyDescent="0.2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8261</v>
      </c>
      <c r="H7571" s="6">
        <f>IF('Раздел 2.6.3'!P24=SUM('Раздел 2.6.3'!V24:X24),0,1)</f>
        <v>0</v>
      </c>
    </row>
    <row r="7572" spans="1:8" x14ac:dyDescent="0.2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8262</v>
      </c>
      <c r="H7572" s="6">
        <f>IF('Раздел 2.6.3'!P25=SUM('Раздел 2.6.3'!V25:X25),0,1)</f>
        <v>0</v>
      </c>
    </row>
    <row r="7573" spans="1:8" x14ac:dyDescent="0.2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9106</v>
      </c>
      <c r="H7573" s="6">
        <f>IF('Раздел 2.6.3'!P26=SUM('Раздел 2.6.3'!V26:X26),0,1)</f>
        <v>0</v>
      </c>
    </row>
    <row r="7574" spans="1:8" x14ac:dyDescent="0.2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9107</v>
      </c>
      <c r="H7574" s="6">
        <f>IF('Раздел 2.6.3'!P27=SUM('Раздел 2.6.3'!V27:X27),0,1)</f>
        <v>0</v>
      </c>
    </row>
    <row r="7575" spans="1:8" x14ac:dyDescent="0.2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9108</v>
      </c>
      <c r="H7575" s="6">
        <f>IF('Раздел 2.6.3'!P28=SUM('Раздел 2.6.3'!V28:X28),0,1)</f>
        <v>0</v>
      </c>
    </row>
    <row r="7576" spans="1:8" x14ac:dyDescent="0.2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9109</v>
      </c>
      <c r="H7576" s="6">
        <f>IF('Раздел 2.6.3'!P29=SUM('Раздел 2.6.3'!V29:X29),0,1)</f>
        <v>0</v>
      </c>
    </row>
    <row r="7577" spans="1:8" x14ac:dyDescent="0.2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9110</v>
      </c>
      <c r="H7577" s="6">
        <f>IF('Раздел 2.6.3'!P30=SUM('Раздел 2.6.3'!V30:X30),0,1)</f>
        <v>0</v>
      </c>
    </row>
    <row r="7578" spans="1:8" x14ac:dyDescent="0.2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9111</v>
      </c>
      <c r="H7578" s="6">
        <f>IF('Раздел 2.6.3'!P31=SUM('Раздел 2.6.3'!V31:X31),0,1)</f>
        <v>0</v>
      </c>
    </row>
    <row r="7579" spans="1:8" x14ac:dyDescent="0.2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9112</v>
      </c>
      <c r="H7579" s="6">
        <f>IF('Раздел 2.6.3'!P32=SUM('Раздел 2.6.3'!V32:X32),0,1)</f>
        <v>0</v>
      </c>
    </row>
    <row r="7580" spans="1:8" x14ac:dyDescent="0.2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9113</v>
      </c>
      <c r="H7580" s="6">
        <f>IF('Раздел 2.6.3'!P33=SUM('Раздел 2.6.3'!V33:X33),0,1)</f>
        <v>0</v>
      </c>
    </row>
    <row r="7581" spans="1:8" x14ac:dyDescent="0.2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9114</v>
      </c>
      <c r="H7581" s="6">
        <f>IF('Раздел 2.6.3'!P34=SUM('Раздел 2.6.3'!V34:X34),0,1)</f>
        <v>0</v>
      </c>
    </row>
    <row r="7582" spans="1:8" x14ac:dyDescent="0.2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9115</v>
      </c>
      <c r="H7582" s="6">
        <f>IF('Раздел 2.6.3'!P35=SUM('Раздел 2.6.3'!V35:X35),0,1)</f>
        <v>0</v>
      </c>
    </row>
    <row r="7583" spans="1:8" x14ac:dyDescent="0.2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9191</v>
      </c>
      <c r="H7583" s="6">
        <f>IF('Раздел 2.6.3'!P36=SUM('Раздел 2.6.3'!V36:X36),0,1)</f>
        <v>0</v>
      </c>
    </row>
    <row r="7584" spans="1:8" x14ac:dyDescent="0.2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9192</v>
      </c>
      <c r="H7584" s="6">
        <f>IF('Раздел 2.6.3'!P37=SUM('Раздел 2.6.3'!V37:X37),0,1)</f>
        <v>0</v>
      </c>
    </row>
    <row r="7585" spans="1:8" x14ac:dyDescent="0.2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9193</v>
      </c>
      <c r="H7585" s="6">
        <f>IF('Раздел 2.6.3'!P38=SUM('Раздел 2.6.3'!V38:X38),0,1)</f>
        <v>0</v>
      </c>
    </row>
    <row r="7586" spans="1:8" x14ac:dyDescent="0.2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9194</v>
      </c>
      <c r="H7586" s="6">
        <f>IF('Раздел 2.6.3'!P39=SUM('Раздел 2.6.3'!V39:X39),0,1)</f>
        <v>0</v>
      </c>
    </row>
    <row r="7587" spans="1:8" x14ac:dyDescent="0.2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9196</v>
      </c>
      <c r="H7587" s="6">
        <f>IF('Раздел 2.6.3'!P40=SUM('Раздел 2.6.3'!V40:X40),0,1)</f>
        <v>0</v>
      </c>
    </row>
    <row r="7588" spans="1:8" x14ac:dyDescent="0.2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9197</v>
      </c>
      <c r="H7588" s="6">
        <f>IF('Раздел 2.6.3'!P41=SUM('Раздел 2.6.3'!V41:X41),0,1)</f>
        <v>0</v>
      </c>
    </row>
    <row r="7589" spans="1:8" x14ac:dyDescent="0.2">
      <c r="A7589" s="6">
        <f t="shared" si="110"/>
        <v>609562</v>
      </c>
      <c r="B7589" s="6">
        <v>35</v>
      </c>
      <c r="C7589" s="109">
        <v>4</v>
      </c>
      <c r="D7589" s="109">
        <v>88</v>
      </c>
      <c r="E7589" s="109" t="s">
        <v>8348</v>
      </c>
      <c r="F7589" s="109"/>
      <c r="G7589" s="109"/>
      <c r="H7589" s="109">
        <f>IF('Раздел 2.6.3'!P42=SUM('Раздел 2.6.3'!V42:X42),0,1)</f>
        <v>0</v>
      </c>
    </row>
    <row r="7590" spans="1:8" x14ac:dyDescent="0.2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9195</v>
      </c>
      <c r="H7590" s="6">
        <f>IF('Раздел 2.6.3'!AE21=SUM('Раздел 2.6.3'!P21,'Раздел 2.6.3'!Y21),0,1)</f>
        <v>0</v>
      </c>
    </row>
    <row r="7591" spans="1:8" x14ac:dyDescent="0.2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8350</v>
      </c>
      <c r="H7591" s="6">
        <f>IF('Раздел 2.6.3'!AE22=SUM('Раздел 2.6.3'!P22,'Раздел 2.6.3'!Y22),0,1)</f>
        <v>0</v>
      </c>
    </row>
    <row r="7592" spans="1:8" x14ac:dyDescent="0.2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8351</v>
      </c>
      <c r="H7592" s="6">
        <f>IF('Раздел 2.6.3'!AE23=SUM('Раздел 2.6.3'!P23,'Раздел 2.6.3'!Y23),0,1)</f>
        <v>0</v>
      </c>
    </row>
    <row r="7593" spans="1:8" x14ac:dyDescent="0.2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8352</v>
      </c>
      <c r="H7593" s="6">
        <f>IF('Раздел 2.6.3'!AE24=SUM('Раздел 2.6.3'!P24,'Раздел 2.6.3'!Y24),0,1)</f>
        <v>0</v>
      </c>
    </row>
    <row r="7594" spans="1:8" x14ac:dyDescent="0.2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8353</v>
      </c>
      <c r="H7594" s="6">
        <f>IF('Раздел 2.6.3'!AE25=SUM('Раздел 2.6.3'!P25,'Раздел 2.6.3'!Y25),0,1)</f>
        <v>0</v>
      </c>
    </row>
    <row r="7595" spans="1:8" x14ac:dyDescent="0.2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8354</v>
      </c>
      <c r="H7595" s="6">
        <f>IF('Раздел 2.6.3'!AE26=SUM('Раздел 2.6.3'!P26,'Раздел 2.6.3'!Y26),0,1)</f>
        <v>0</v>
      </c>
    </row>
    <row r="7596" spans="1:8" x14ac:dyDescent="0.2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8355</v>
      </c>
      <c r="H7596" s="6">
        <f>IF('Раздел 2.6.3'!AE27=SUM('Раздел 2.6.3'!P27,'Раздел 2.6.3'!Y27),0,1)</f>
        <v>0</v>
      </c>
    </row>
    <row r="7597" spans="1:8" x14ac:dyDescent="0.2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7596</v>
      </c>
      <c r="H7597" s="6">
        <f>IF('Раздел 2.6.3'!AE28=SUM('Раздел 2.6.3'!P28,'Раздел 2.6.3'!Y28),0,1)</f>
        <v>0</v>
      </c>
    </row>
    <row r="7598" spans="1:8" x14ac:dyDescent="0.2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7597</v>
      </c>
      <c r="H7598" s="6">
        <f>IF('Раздел 2.6.3'!AE29=SUM('Раздел 2.6.3'!P29,'Раздел 2.6.3'!Y29),0,1)</f>
        <v>0</v>
      </c>
    </row>
    <row r="7599" spans="1:8" x14ac:dyDescent="0.2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7598</v>
      </c>
      <c r="H7599" s="6">
        <f>IF('Раздел 2.6.3'!AE30=SUM('Раздел 2.6.3'!P30,'Раздел 2.6.3'!Y30),0,1)</f>
        <v>0</v>
      </c>
    </row>
    <row r="7600" spans="1:8" x14ac:dyDescent="0.2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7599</v>
      </c>
      <c r="H7600" s="6">
        <f>IF('Раздел 2.6.3'!AE31=SUM('Раздел 2.6.3'!P31,'Раздел 2.6.3'!Y31),0,1)</f>
        <v>0</v>
      </c>
    </row>
    <row r="7601" spans="1:8" x14ac:dyDescent="0.2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7600</v>
      </c>
      <c r="H7601" s="6">
        <f>IF('Раздел 2.6.3'!AE32=SUM('Раздел 2.6.3'!P32,'Раздел 2.6.3'!Y32),0,1)</f>
        <v>0</v>
      </c>
    </row>
    <row r="7602" spans="1:8" x14ac:dyDescent="0.2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7601</v>
      </c>
      <c r="H7602" s="6">
        <f>IF('Раздел 2.6.3'!AE33=SUM('Раздел 2.6.3'!P33,'Раздел 2.6.3'!Y33),0,1)</f>
        <v>0</v>
      </c>
    </row>
    <row r="7603" spans="1:8" x14ac:dyDescent="0.2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7602</v>
      </c>
      <c r="H7603" s="6">
        <f>IF('Раздел 2.6.3'!AE34=SUM('Раздел 2.6.3'!P34,'Раздел 2.6.3'!Y34),0,1)</f>
        <v>0</v>
      </c>
    </row>
    <row r="7604" spans="1:8" x14ac:dyDescent="0.2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7603</v>
      </c>
      <c r="H7604" s="6">
        <f>IF('Раздел 2.6.3'!AE35=SUM('Раздел 2.6.3'!P35,'Раздел 2.6.3'!Y35),0,1)</f>
        <v>0</v>
      </c>
    </row>
    <row r="7605" spans="1:8" x14ac:dyDescent="0.2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7604</v>
      </c>
      <c r="H7605" s="6">
        <f>IF('Раздел 2.6.3'!AE36=SUM('Раздел 2.6.3'!P36,'Раздел 2.6.3'!Y36),0,1)</f>
        <v>0</v>
      </c>
    </row>
    <row r="7606" spans="1:8" x14ac:dyDescent="0.2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7605</v>
      </c>
      <c r="H7606" s="6">
        <f>IF('Раздел 2.6.3'!AE37=SUM('Раздел 2.6.3'!P37,'Раздел 2.6.3'!Y37),0,1)</f>
        <v>0</v>
      </c>
    </row>
    <row r="7607" spans="1:8" x14ac:dyDescent="0.2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7606</v>
      </c>
      <c r="H7607" s="6">
        <f>IF('Раздел 2.6.3'!AE38=SUM('Раздел 2.6.3'!P38,'Раздел 2.6.3'!Y38),0,1)</f>
        <v>0</v>
      </c>
    </row>
    <row r="7608" spans="1:8" x14ac:dyDescent="0.2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7607</v>
      </c>
      <c r="H7608" s="6">
        <f>IF('Раздел 2.6.3'!AE39=SUM('Раздел 2.6.3'!P39,'Раздел 2.6.3'!Y39),0,1)</f>
        <v>0</v>
      </c>
    </row>
    <row r="7609" spans="1:8" x14ac:dyDescent="0.2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7608</v>
      </c>
      <c r="H7609" s="6">
        <f>IF('Раздел 2.6.3'!AE40=SUM('Раздел 2.6.3'!P40,'Раздел 2.6.3'!Y40),0,1)</f>
        <v>0</v>
      </c>
    </row>
    <row r="7610" spans="1:8" x14ac:dyDescent="0.2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7609</v>
      </c>
      <c r="H7610" s="6">
        <f>IF('Раздел 2.6.3'!AE41=SUM('Раздел 2.6.3'!P41,'Раздел 2.6.3'!Y41),0,1)</f>
        <v>0</v>
      </c>
    </row>
    <row r="7611" spans="1:8" x14ac:dyDescent="0.2">
      <c r="A7611" s="6">
        <f t="shared" si="111"/>
        <v>609562</v>
      </c>
      <c r="B7611" s="6">
        <v>35</v>
      </c>
      <c r="C7611" s="109">
        <v>5</v>
      </c>
      <c r="D7611" s="109">
        <v>110</v>
      </c>
      <c r="E7611" s="109" t="s">
        <v>7615</v>
      </c>
      <c r="F7611" s="109"/>
      <c r="G7611" s="109"/>
      <c r="H7611" s="109">
        <f>IF('Раздел 2.6.3'!AE42=SUM('Раздел 2.6.3'!P42,'Раздел 2.6.3'!Y42),0,1)</f>
        <v>0</v>
      </c>
    </row>
    <row r="7612" spans="1:8" x14ac:dyDescent="0.2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6789</v>
      </c>
      <c r="H7612" s="6">
        <f>IF('Раздел 2.6.3'!P21&gt;='Раздел 2.6.3'!Q21,0,1)</f>
        <v>0</v>
      </c>
    </row>
    <row r="7613" spans="1:8" x14ac:dyDescent="0.2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6790</v>
      </c>
      <c r="H7613" s="6">
        <f>IF('Раздел 2.6.3'!P22&gt;='Раздел 2.6.3'!Q22,0,1)</f>
        <v>0</v>
      </c>
    </row>
    <row r="7614" spans="1:8" x14ac:dyDescent="0.2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6791</v>
      </c>
      <c r="H7614" s="6">
        <f>IF('Раздел 2.6.3'!P23&gt;='Раздел 2.6.3'!Q23,0,1)</f>
        <v>0</v>
      </c>
    </row>
    <row r="7615" spans="1:8" x14ac:dyDescent="0.2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6792</v>
      </c>
      <c r="H7615" s="6">
        <f>IF('Раздел 2.6.3'!P24&gt;='Раздел 2.6.3'!Q24,0,1)</f>
        <v>0</v>
      </c>
    </row>
    <row r="7616" spans="1:8" x14ac:dyDescent="0.2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6793</v>
      </c>
      <c r="H7616" s="6">
        <f>IF('Раздел 2.6.3'!P25&gt;='Раздел 2.6.3'!Q25,0,1)</f>
        <v>0</v>
      </c>
    </row>
    <row r="7617" spans="1:8" x14ac:dyDescent="0.2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6794</v>
      </c>
      <c r="H7617" s="6">
        <f>IF('Раздел 2.6.3'!P26&gt;='Раздел 2.6.3'!Q26,0,1)</f>
        <v>0</v>
      </c>
    </row>
    <row r="7618" spans="1:8" x14ac:dyDescent="0.2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6795</v>
      </c>
      <c r="H7618" s="6">
        <f>IF('Раздел 2.6.3'!P27&gt;='Раздел 2.6.3'!Q27,0,1)</f>
        <v>0</v>
      </c>
    </row>
    <row r="7619" spans="1:8" x14ac:dyDescent="0.2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6796</v>
      </c>
      <c r="H7619" s="6">
        <f>IF('Раздел 2.6.3'!P28&gt;='Раздел 2.6.3'!Q28,0,1)</f>
        <v>0</v>
      </c>
    </row>
    <row r="7620" spans="1:8" x14ac:dyDescent="0.2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6797</v>
      </c>
      <c r="H7620" s="6">
        <f>IF('Раздел 2.6.3'!P29&gt;='Раздел 2.6.3'!Q29,0,1)</f>
        <v>0</v>
      </c>
    </row>
    <row r="7621" spans="1:8" x14ac:dyDescent="0.2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6798</v>
      </c>
      <c r="H7621" s="6">
        <f>IF('Раздел 2.6.3'!P30&gt;='Раздел 2.6.3'!Q30,0,1)</f>
        <v>0</v>
      </c>
    </row>
    <row r="7622" spans="1:8" x14ac:dyDescent="0.2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5209</v>
      </c>
      <c r="H7622" s="6">
        <f>IF('Раздел 2.6.3'!P31&gt;='Раздел 2.6.3'!Q31,0,1)</f>
        <v>0</v>
      </c>
    </row>
    <row r="7623" spans="1:8" x14ac:dyDescent="0.2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5210</v>
      </c>
      <c r="H7623" s="6">
        <f>IF('Раздел 2.6.3'!P32&gt;='Раздел 2.6.3'!Q32,0,1)</f>
        <v>0</v>
      </c>
    </row>
    <row r="7624" spans="1:8" x14ac:dyDescent="0.2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5211</v>
      </c>
      <c r="H7624" s="6">
        <f>IF('Раздел 2.6.3'!P33&gt;='Раздел 2.6.3'!Q33,0,1)</f>
        <v>0</v>
      </c>
    </row>
    <row r="7625" spans="1:8" x14ac:dyDescent="0.2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5212</v>
      </c>
      <c r="H7625" s="6">
        <f>IF('Раздел 2.6.3'!P34&gt;='Раздел 2.6.3'!Q34,0,1)</f>
        <v>0</v>
      </c>
    </row>
    <row r="7626" spans="1:8" x14ac:dyDescent="0.2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5213</v>
      </c>
      <c r="H7626" s="6">
        <f>IF('Раздел 2.6.3'!P35&gt;='Раздел 2.6.3'!Q35,0,1)</f>
        <v>0</v>
      </c>
    </row>
    <row r="7627" spans="1:8" x14ac:dyDescent="0.2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5214</v>
      </c>
      <c r="H7627" s="6">
        <f>IF('Раздел 2.6.3'!P36&gt;='Раздел 2.6.3'!Q36,0,1)</f>
        <v>0</v>
      </c>
    </row>
    <row r="7628" spans="1:8" x14ac:dyDescent="0.2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5215</v>
      </c>
      <c r="H7628" s="6">
        <f>IF('Раздел 2.6.3'!P37&gt;='Раздел 2.6.3'!Q37,0,1)</f>
        <v>0</v>
      </c>
    </row>
    <row r="7629" spans="1:8" x14ac:dyDescent="0.2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5216</v>
      </c>
      <c r="H7629" s="6">
        <f>IF('Раздел 2.6.3'!P38&gt;='Раздел 2.6.3'!Q38,0,1)</f>
        <v>0</v>
      </c>
    </row>
    <row r="7630" spans="1:8" x14ac:dyDescent="0.2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5217</v>
      </c>
      <c r="H7630" s="6">
        <f>IF('Раздел 2.6.3'!P39&gt;='Раздел 2.6.3'!Q39,0,1)</f>
        <v>0</v>
      </c>
    </row>
    <row r="7631" spans="1:8" x14ac:dyDescent="0.2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5218</v>
      </c>
      <c r="H7631" s="6">
        <f>IF('Раздел 2.6.3'!P40&gt;='Раздел 2.6.3'!Q40,0,1)</f>
        <v>0</v>
      </c>
    </row>
    <row r="7632" spans="1:8" x14ac:dyDescent="0.2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5219</v>
      </c>
      <c r="H7632" s="6">
        <f>IF('Раздел 2.6.3'!P41&gt;='Раздел 2.6.3'!Q41,0,1)</f>
        <v>0</v>
      </c>
    </row>
    <row r="7633" spans="1:8" x14ac:dyDescent="0.2">
      <c r="A7633" s="6">
        <f t="shared" si="111"/>
        <v>609562</v>
      </c>
      <c r="B7633" s="6">
        <v>35</v>
      </c>
      <c r="C7633" s="109">
        <v>6</v>
      </c>
      <c r="D7633" s="109">
        <v>132</v>
      </c>
      <c r="E7633" s="109" t="s">
        <v>5220</v>
      </c>
      <c r="F7633" s="109"/>
      <c r="G7633" s="109"/>
      <c r="H7633" s="109">
        <f>IF('Раздел 2.6.3'!P42&gt;='Раздел 2.6.3'!Q42,0,1)</f>
        <v>0</v>
      </c>
    </row>
    <row r="7634" spans="1:8" x14ac:dyDescent="0.2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6015</v>
      </c>
      <c r="H7634" s="6">
        <f>IF('Раздел 2.6.3'!P21&gt;='Раздел 2.6.3'!T21,0,1)</f>
        <v>0</v>
      </c>
    </row>
    <row r="7635" spans="1:8" x14ac:dyDescent="0.2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6016</v>
      </c>
      <c r="H7635" s="6">
        <f>IF('Раздел 2.6.3'!P22&gt;='Раздел 2.6.3'!T22,0,1)</f>
        <v>0</v>
      </c>
    </row>
    <row r="7636" spans="1:8" x14ac:dyDescent="0.2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6017</v>
      </c>
      <c r="H7636" s="6">
        <f>IF('Раздел 2.6.3'!P23&gt;='Раздел 2.6.3'!T23,0,1)</f>
        <v>0</v>
      </c>
    </row>
    <row r="7637" spans="1:8" x14ac:dyDescent="0.2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6018</v>
      </c>
      <c r="H7637" s="6">
        <f>IF('Раздел 2.6.3'!P24&gt;='Раздел 2.6.3'!T24,0,1)</f>
        <v>0</v>
      </c>
    </row>
    <row r="7638" spans="1:8" x14ac:dyDescent="0.2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6019</v>
      </c>
      <c r="H7638" s="6">
        <f>IF('Раздел 2.6.3'!P25&gt;='Раздел 2.6.3'!T25,0,1)</f>
        <v>0</v>
      </c>
    </row>
    <row r="7639" spans="1:8" x14ac:dyDescent="0.2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6020</v>
      </c>
      <c r="H7639" s="6">
        <f>IF('Раздел 2.6.3'!P26&gt;='Раздел 2.6.3'!T26,0,1)</f>
        <v>0</v>
      </c>
    </row>
    <row r="7640" spans="1:8" x14ac:dyDescent="0.2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6021</v>
      </c>
      <c r="H7640" s="6">
        <f>IF('Раздел 2.6.3'!P27&gt;='Раздел 2.6.3'!T27,0,1)</f>
        <v>0</v>
      </c>
    </row>
    <row r="7641" spans="1:8" x14ac:dyDescent="0.2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6022</v>
      </c>
      <c r="H7641" s="6">
        <f>IF('Раздел 2.6.3'!P28&gt;='Раздел 2.6.3'!T28,0,1)</f>
        <v>0</v>
      </c>
    </row>
    <row r="7642" spans="1:8" x14ac:dyDescent="0.2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6023</v>
      </c>
      <c r="H7642" s="6">
        <f>IF('Раздел 2.6.3'!P29&gt;='Раздел 2.6.3'!T29,0,1)</f>
        <v>0</v>
      </c>
    </row>
    <row r="7643" spans="1:8" x14ac:dyDescent="0.2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6024</v>
      </c>
      <c r="H7643" s="6">
        <f>IF('Раздел 2.6.3'!P30&gt;='Раздел 2.6.3'!T30,0,1)</f>
        <v>0</v>
      </c>
    </row>
    <row r="7644" spans="1:8" x14ac:dyDescent="0.2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6025</v>
      </c>
      <c r="H7644" s="6">
        <f>IF('Раздел 2.6.3'!P31&gt;='Раздел 2.6.3'!T31,0,1)</f>
        <v>0</v>
      </c>
    </row>
    <row r="7645" spans="1:8" x14ac:dyDescent="0.2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6026</v>
      </c>
      <c r="H7645" s="6">
        <f>IF('Раздел 2.6.3'!P32&gt;='Раздел 2.6.3'!T32,0,1)</f>
        <v>0</v>
      </c>
    </row>
    <row r="7646" spans="1:8" x14ac:dyDescent="0.2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6027</v>
      </c>
      <c r="H7646" s="6">
        <f>IF('Раздел 2.6.3'!P33&gt;='Раздел 2.6.3'!T33,0,1)</f>
        <v>0</v>
      </c>
    </row>
    <row r="7647" spans="1:8" x14ac:dyDescent="0.2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6028</v>
      </c>
      <c r="H7647" s="6">
        <f>IF('Раздел 2.6.3'!P34&gt;='Раздел 2.6.3'!T34,0,1)</f>
        <v>0</v>
      </c>
    </row>
    <row r="7648" spans="1:8" x14ac:dyDescent="0.2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6029</v>
      </c>
      <c r="H7648" s="6">
        <f>IF('Раздел 2.6.3'!P35&gt;='Раздел 2.6.3'!T35,0,1)</f>
        <v>0</v>
      </c>
    </row>
    <row r="7649" spans="1:8" x14ac:dyDescent="0.2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6030</v>
      </c>
      <c r="H7649" s="6">
        <f>IF('Раздел 2.6.3'!P36&gt;='Раздел 2.6.3'!T36,0,1)</f>
        <v>0</v>
      </c>
    </row>
    <row r="7650" spans="1:8" x14ac:dyDescent="0.2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6810</v>
      </c>
      <c r="H7650" s="6">
        <f>IF('Раздел 2.6.3'!P37&gt;='Раздел 2.6.3'!T37,0,1)</f>
        <v>0</v>
      </c>
    </row>
    <row r="7651" spans="1:8" x14ac:dyDescent="0.2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6811</v>
      </c>
      <c r="H7651" s="6">
        <f>IF('Раздел 2.6.3'!P38&gt;='Раздел 2.6.3'!T38,0,1)</f>
        <v>0</v>
      </c>
    </row>
    <row r="7652" spans="1:8" x14ac:dyDescent="0.2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6812</v>
      </c>
      <c r="H7652" s="6">
        <f>IF('Раздел 2.6.3'!P39&gt;='Раздел 2.6.3'!T39,0,1)</f>
        <v>0</v>
      </c>
    </row>
    <row r="7653" spans="1:8" x14ac:dyDescent="0.2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6803</v>
      </c>
      <c r="H7653" s="6">
        <f>IF('Раздел 2.6.3'!P40&gt;='Раздел 2.6.3'!T40,0,1)</f>
        <v>0</v>
      </c>
    </row>
    <row r="7654" spans="1:8" x14ac:dyDescent="0.2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6804</v>
      </c>
      <c r="H7654" s="6">
        <f>IF('Раздел 2.6.3'!P41&gt;='Раздел 2.6.3'!T41,0,1)</f>
        <v>0</v>
      </c>
    </row>
    <row r="7655" spans="1:8" x14ac:dyDescent="0.2">
      <c r="A7655" s="6">
        <f t="shared" si="111"/>
        <v>609562</v>
      </c>
      <c r="B7655" s="6">
        <v>35</v>
      </c>
      <c r="C7655" s="109">
        <v>7</v>
      </c>
      <c r="D7655" s="109">
        <v>154</v>
      </c>
      <c r="E7655" s="109" t="s">
        <v>6805</v>
      </c>
      <c r="F7655" s="109"/>
      <c r="G7655" s="109"/>
      <c r="H7655" s="109">
        <f>IF('Раздел 2.6.3'!P42&gt;='Раздел 2.6.3'!T42,0,1)</f>
        <v>0</v>
      </c>
    </row>
    <row r="7656" spans="1:8" x14ac:dyDescent="0.2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6806</v>
      </c>
      <c r="H7656" s="6">
        <f>IF('Раздел 2.6.3'!P21&gt;='Раздел 2.6.3'!U21,0,1)</f>
        <v>0</v>
      </c>
    </row>
    <row r="7657" spans="1:8" x14ac:dyDescent="0.2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6807</v>
      </c>
      <c r="H7657" s="6">
        <f>IF('Раздел 2.6.3'!P22&gt;='Раздел 2.6.3'!U22,0,1)</f>
        <v>0</v>
      </c>
    </row>
    <row r="7658" spans="1:8" x14ac:dyDescent="0.2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6808</v>
      </c>
      <c r="H7658" s="6">
        <f>IF('Раздел 2.6.3'!P23&gt;='Раздел 2.6.3'!U23,0,1)</f>
        <v>0</v>
      </c>
    </row>
    <row r="7659" spans="1:8" x14ac:dyDescent="0.2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6809</v>
      </c>
      <c r="H7659" s="6">
        <f>IF('Раздел 2.6.3'!P24&gt;='Раздел 2.6.3'!U24,0,1)</f>
        <v>0</v>
      </c>
    </row>
    <row r="7660" spans="1:8" x14ac:dyDescent="0.2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7638</v>
      </c>
      <c r="H7660" s="6">
        <f>IF('Раздел 2.6.3'!P25&gt;='Раздел 2.6.3'!U25,0,1)</f>
        <v>0</v>
      </c>
    </row>
    <row r="7661" spans="1:8" x14ac:dyDescent="0.2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7639</v>
      </c>
      <c r="H7661" s="6">
        <f>IF('Раздел 2.6.3'!P26&gt;='Раздел 2.6.3'!U26,0,1)</f>
        <v>0</v>
      </c>
    </row>
    <row r="7662" spans="1:8" x14ac:dyDescent="0.2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7640</v>
      </c>
      <c r="H7662" s="6">
        <f>IF('Раздел 2.6.3'!P27&gt;='Раздел 2.6.3'!U27,0,1)</f>
        <v>0</v>
      </c>
    </row>
    <row r="7663" spans="1:8" x14ac:dyDescent="0.2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7641</v>
      </c>
      <c r="H7663" s="6">
        <f>IF('Раздел 2.6.3'!P28&gt;='Раздел 2.6.3'!U28,0,1)</f>
        <v>0</v>
      </c>
    </row>
    <row r="7664" spans="1:8" x14ac:dyDescent="0.2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7642</v>
      </c>
      <c r="H7664" s="6">
        <f>IF('Раздел 2.6.3'!P29&gt;='Раздел 2.6.3'!U29,0,1)</f>
        <v>0</v>
      </c>
    </row>
    <row r="7665" spans="1:8" x14ac:dyDescent="0.2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7643</v>
      </c>
      <c r="H7665" s="6">
        <f>IF('Раздел 2.6.3'!P30&gt;='Раздел 2.6.3'!U30,0,1)</f>
        <v>0</v>
      </c>
    </row>
    <row r="7666" spans="1:8" x14ac:dyDescent="0.2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7644</v>
      </c>
      <c r="H7666" s="6">
        <f>IF('Раздел 2.6.3'!P31&gt;='Раздел 2.6.3'!U31,0,1)</f>
        <v>0</v>
      </c>
    </row>
    <row r="7667" spans="1:8" x14ac:dyDescent="0.2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7645</v>
      </c>
      <c r="H7667" s="6">
        <f>IF('Раздел 2.6.3'!P32&gt;='Раздел 2.6.3'!U32,0,1)</f>
        <v>0</v>
      </c>
    </row>
    <row r="7668" spans="1:8" x14ac:dyDescent="0.2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7646</v>
      </c>
      <c r="H7668" s="6">
        <f>IF('Раздел 2.6.3'!P33&gt;='Раздел 2.6.3'!U33,0,1)</f>
        <v>0</v>
      </c>
    </row>
    <row r="7669" spans="1:8" x14ac:dyDescent="0.2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7647</v>
      </c>
      <c r="H7669" s="6">
        <f>IF('Раздел 2.6.3'!P34&gt;='Раздел 2.6.3'!U34,0,1)</f>
        <v>0</v>
      </c>
    </row>
    <row r="7670" spans="1:8" x14ac:dyDescent="0.2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7648</v>
      </c>
      <c r="H7670" s="6">
        <f>IF('Раздел 2.6.3'!P35&gt;='Раздел 2.6.3'!U35,0,1)</f>
        <v>0</v>
      </c>
    </row>
    <row r="7671" spans="1:8" x14ac:dyDescent="0.2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7649</v>
      </c>
      <c r="H7671" s="6">
        <f>IF('Раздел 2.6.3'!P36&gt;='Раздел 2.6.3'!U36,0,1)</f>
        <v>0</v>
      </c>
    </row>
    <row r="7672" spans="1:8" x14ac:dyDescent="0.2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7650</v>
      </c>
      <c r="H7672" s="6">
        <f>IF('Раздел 2.6.3'!P37&gt;='Раздел 2.6.3'!U37,0,1)</f>
        <v>0</v>
      </c>
    </row>
    <row r="7673" spans="1:8" x14ac:dyDescent="0.2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7651</v>
      </c>
      <c r="H7673" s="6">
        <f>IF('Раздел 2.6.3'!P38&gt;='Раздел 2.6.3'!U38,0,1)</f>
        <v>0</v>
      </c>
    </row>
    <row r="7674" spans="1:8" x14ac:dyDescent="0.2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7652</v>
      </c>
      <c r="H7674" s="6">
        <f>IF('Раздел 2.6.3'!P39&gt;='Раздел 2.6.3'!U39,0,1)</f>
        <v>0</v>
      </c>
    </row>
    <row r="7675" spans="1:8" x14ac:dyDescent="0.2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7653</v>
      </c>
      <c r="H7675" s="6">
        <f>IF('Раздел 2.6.3'!P40&gt;='Раздел 2.6.3'!U40,0,1)</f>
        <v>0</v>
      </c>
    </row>
    <row r="7676" spans="1:8" x14ac:dyDescent="0.2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7654</v>
      </c>
      <c r="H7676" s="6">
        <f>IF('Раздел 2.6.3'!P41&gt;='Раздел 2.6.3'!U41,0,1)</f>
        <v>0</v>
      </c>
    </row>
    <row r="7677" spans="1:8" x14ac:dyDescent="0.2">
      <c r="A7677" s="6">
        <f t="shared" si="112"/>
        <v>609562</v>
      </c>
      <c r="B7677" s="6">
        <v>35</v>
      </c>
      <c r="C7677" s="109">
        <v>8</v>
      </c>
      <c r="D7677" s="109">
        <v>176</v>
      </c>
      <c r="E7677" s="109" t="s">
        <v>7655</v>
      </c>
      <c r="F7677" s="109"/>
      <c r="G7677" s="109"/>
      <c r="H7677" s="109">
        <f>IF('Раздел 2.6.3'!P42&gt;='Раздел 2.6.3'!U42,0,1)</f>
        <v>0</v>
      </c>
    </row>
    <row r="7678" spans="1:8" x14ac:dyDescent="0.2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7656</v>
      </c>
      <c r="H7678" s="6">
        <f>IF('Раздел 2.6.3'!Q21&gt;='Раздел 2.6.3'!R21,0,1)</f>
        <v>0</v>
      </c>
    </row>
    <row r="7679" spans="1:8" x14ac:dyDescent="0.2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7657</v>
      </c>
      <c r="H7679" s="6">
        <f>IF('Раздел 2.6.3'!Q22&gt;='Раздел 2.6.3'!R22,0,1)</f>
        <v>0</v>
      </c>
    </row>
    <row r="7680" spans="1:8" x14ac:dyDescent="0.2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7658</v>
      </c>
      <c r="H7680" s="6">
        <f>IF('Раздел 2.6.3'!Q23&gt;='Раздел 2.6.3'!R23,0,1)</f>
        <v>0</v>
      </c>
    </row>
    <row r="7681" spans="1:8" x14ac:dyDescent="0.2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7659</v>
      </c>
      <c r="H7681" s="6">
        <f>IF('Раздел 2.6.3'!Q24&gt;='Раздел 2.6.3'!R24,0,1)</f>
        <v>0</v>
      </c>
    </row>
    <row r="7682" spans="1:8" x14ac:dyDescent="0.2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7660</v>
      </c>
      <c r="H7682" s="6">
        <f>IF('Раздел 2.6.3'!Q25&gt;='Раздел 2.6.3'!R25,0,1)</f>
        <v>0</v>
      </c>
    </row>
    <row r="7683" spans="1:8" x14ac:dyDescent="0.2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7661</v>
      </c>
      <c r="H7683" s="6">
        <f>IF('Раздел 2.6.3'!Q26&gt;='Раздел 2.6.3'!R26,0,1)</f>
        <v>0</v>
      </c>
    </row>
    <row r="7684" spans="1:8" x14ac:dyDescent="0.2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7662</v>
      </c>
      <c r="H7684" s="6">
        <f>IF('Раздел 2.6.3'!Q27&gt;='Раздел 2.6.3'!R27,0,1)</f>
        <v>0</v>
      </c>
    </row>
    <row r="7685" spans="1:8" x14ac:dyDescent="0.2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7663</v>
      </c>
      <c r="H7685" s="6">
        <f>IF('Раздел 2.6.3'!Q28&gt;='Раздел 2.6.3'!R28,0,1)</f>
        <v>0</v>
      </c>
    </row>
    <row r="7686" spans="1:8" x14ac:dyDescent="0.2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7664</v>
      </c>
      <c r="H7686" s="6">
        <f>IF('Раздел 2.6.3'!Q29&gt;='Раздел 2.6.3'!R29,0,1)</f>
        <v>0</v>
      </c>
    </row>
    <row r="7687" spans="1:8" x14ac:dyDescent="0.2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7665</v>
      </c>
      <c r="H7687" s="6">
        <f>IF('Раздел 2.6.3'!Q30&gt;='Раздел 2.6.3'!R30,0,1)</f>
        <v>0</v>
      </c>
    </row>
    <row r="7688" spans="1:8" x14ac:dyDescent="0.2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7666</v>
      </c>
      <c r="H7688" s="6">
        <f>IF('Раздел 2.6.3'!Q31&gt;='Раздел 2.6.3'!R31,0,1)</f>
        <v>0</v>
      </c>
    </row>
    <row r="7689" spans="1:8" x14ac:dyDescent="0.2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7667</v>
      </c>
      <c r="H7689" s="6">
        <f>IF('Раздел 2.6.3'!Q32&gt;='Раздел 2.6.3'!R32,0,1)</f>
        <v>0</v>
      </c>
    </row>
    <row r="7690" spans="1:8" x14ac:dyDescent="0.2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7668</v>
      </c>
      <c r="H7690" s="6">
        <f>IF('Раздел 2.6.3'!Q33&gt;='Раздел 2.6.3'!R33,0,1)</f>
        <v>0</v>
      </c>
    </row>
    <row r="7691" spans="1:8" x14ac:dyDescent="0.2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7669</v>
      </c>
      <c r="H7691" s="6">
        <f>IF('Раздел 2.6.3'!Q34&gt;='Раздел 2.6.3'!R34,0,1)</f>
        <v>0</v>
      </c>
    </row>
    <row r="7692" spans="1:8" x14ac:dyDescent="0.2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7670</v>
      </c>
      <c r="H7692" s="6">
        <f>IF('Раздел 2.6.3'!Q35&gt;='Раздел 2.6.3'!R35,0,1)</f>
        <v>0</v>
      </c>
    </row>
    <row r="7693" spans="1:8" x14ac:dyDescent="0.2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7671</v>
      </c>
      <c r="H7693" s="6">
        <f>IF('Раздел 2.6.3'!Q36&gt;='Раздел 2.6.3'!R36,0,1)</f>
        <v>0</v>
      </c>
    </row>
    <row r="7694" spans="1:8" x14ac:dyDescent="0.2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7672</v>
      </c>
      <c r="H7694" s="6">
        <f>IF('Раздел 2.6.3'!Q37&gt;='Раздел 2.6.3'!R37,0,1)</f>
        <v>0</v>
      </c>
    </row>
    <row r="7695" spans="1:8" x14ac:dyDescent="0.2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7673</v>
      </c>
      <c r="H7695" s="6">
        <f>IF('Раздел 2.6.3'!Q38&gt;='Раздел 2.6.3'!R38,0,1)</f>
        <v>0</v>
      </c>
    </row>
    <row r="7696" spans="1:8" x14ac:dyDescent="0.2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7674</v>
      </c>
      <c r="H7696" s="6">
        <f>IF('Раздел 2.6.3'!Q39&gt;='Раздел 2.6.3'!R39,0,1)</f>
        <v>0</v>
      </c>
    </row>
    <row r="7697" spans="1:8" x14ac:dyDescent="0.2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7675</v>
      </c>
      <c r="H7697" s="6">
        <f>IF('Раздел 2.6.3'!Q40&gt;='Раздел 2.6.3'!R40,0,1)</f>
        <v>0</v>
      </c>
    </row>
    <row r="7698" spans="1:8" x14ac:dyDescent="0.2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7617</v>
      </c>
      <c r="H7698" s="6">
        <f>IF('Раздел 2.6.3'!Q41&gt;='Раздел 2.6.3'!R41,0,1)</f>
        <v>0</v>
      </c>
    </row>
    <row r="7699" spans="1:8" x14ac:dyDescent="0.2">
      <c r="A7699" s="6">
        <f t="shared" si="112"/>
        <v>609562</v>
      </c>
      <c r="B7699" s="6">
        <v>35</v>
      </c>
      <c r="C7699" s="109">
        <v>9</v>
      </c>
      <c r="D7699" s="109">
        <v>198</v>
      </c>
      <c r="E7699" s="109" t="s">
        <v>7618</v>
      </c>
      <c r="F7699" s="109"/>
      <c r="G7699" s="109"/>
      <c r="H7699" s="109">
        <f>IF('Раздел 2.6.3'!Q42&gt;='Раздел 2.6.3'!R42,0,1)</f>
        <v>0</v>
      </c>
    </row>
    <row r="7700" spans="1:8" x14ac:dyDescent="0.2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6006</v>
      </c>
      <c r="H7700" s="6">
        <f>IF('Раздел 2.6.3'!Q21&gt;='Раздел 2.6.3'!S21,0,1)</f>
        <v>0</v>
      </c>
    </row>
    <row r="7701" spans="1:8" x14ac:dyDescent="0.2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6007</v>
      </c>
      <c r="H7701" s="6">
        <f>IF('Раздел 2.6.3'!Q22&gt;='Раздел 2.6.3'!S22,0,1)</f>
        <v>0</v>
      </c>
    </row>
    <row r="7702" spans="1:8" x14ac:dyDescent="0.2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6008</v>
      </c>
      <c r="H7702" s="6">
        <f>IF('Раздел 2.6.3'!Q23&gt;='Раздел 2.6.3'!S23,0,1)</f>
        <v>0</v>
      </c>
    </row>
    <row r="7703" spans="1:8" x14ac:dyDescent="0.2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6009</v>
      </c>
      <c r="H7703" s="6">
        <f>IF('Раздел 2.6.3'!Q24&gt;='Раздел 2.6.3'!S24,0,1)</f>
        <v>0</v>
      </c>
    </row>
    <row r="7704" spans="1:8" x14ac:dyDescent="0.2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6010</v>
      </c>
      <c r="H7704" s="6">
        <f>IF('Раздел 2.6.3'!Q25&gt;='Раздел 2.6.3'!S25,0,1)</f>
        <v>0</v>
      </c>
    </row>
    <row r="7705" spans="1:8" x14ac:dyDescent="0.2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6402</v>
      </c>
      <c r="H7705" s="6">
        <f>IF('Раздел 2.6.3'!Q26&gt;='Раздел 2.6.3'!S26,0,1)</f>
        <v>0</v>
      </c>
    </row>
    <row r="7706" spans="1:8" x14ac:dyDescent="0.2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6403</v>
      </c>
      <c r="H7706" s="6">
        <f>IF('Раздел 2.6.3'!Q27&gt;='Раздел 2.6.3'!S27,0,1)</f>
        <v>0</v>
      </c>
    </row>
    <row r="7707" spans="1:8" x14ac:dyDescent="0.2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6404</v>
      </c>
      <c r="H7707" s="6">
        <f>IF('Раздел 2.6.3'!Q28&gt;='Раздел 2.6.3'!S28,0,1)</f>
        <v>0</v>
      </c>
    </row>
    <row r="7708" spans="1:8" x14ac:dyDescent="0.2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6405</v>
      </c>
      <c r="H7708" s="6">
        <f>IF('Раздел 2.6.3'!Q29&gt;='Раздел 2.6.3'!S29,0,1)</f>
        <v>0</v>
      </c>
    </row>
    <row r="7709" spans="1:8" x14ac:dyDescent="0.2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6406</v>
      </c>
      <c r="H7709" s="6">
        <f>IF('Раздел 2.6.3'!Q30&gt;='Раздел 2.6.3'!S30,0,1)</f>
        <v>0</v>
      </c>
    </row>
    <row r="7710" spans="1:8" x14ac:dyDescent="0.2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6395</v>
      </c>
      <c r="H7710" s="6">
        <f>IF('Раздел 2.6.3'!Q31&gt;='Раздел 2.6.3'!S31,0,1)</f>
        <v>0</v>
      </c>
    </row>
    <row r="7711" spans="1:8" x14ac:dyDescent="0.2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6396</v>
      </c>
      <c r="H7711" s="6">
        <f>IF('Раздел 2.6.3'!Q32&gt;='Раздел 2.6.3'!S32,0,1)</f>
        <v>0</v>
      </c>
    </row>
    <row r="7712" spans="1:8" x14ac:dyDescent="0.2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6397</v>
      </c>
      <c r="H7712" s="6">
        <f>IF('Раздел 2.6.3'!Q33&gt;='Раздел 2.6.3'!S33,0,1)</f>
        <v>0</v>
      </c>
    </row>
    <row r="7713" spans="1:8" x14ac:dyDescent="0.2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6398</v>
      </c>
      <c r="H7713" s="6">
        <f>IF('Раздел 2.6.3'!Q34&gt;='Раздел 2.6.3'!S34,0,1)</f>
        <v>0</v>
      </c>
    </row>
    <row r="7714" spans="1:8" x14ac:dyDescent="0.2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6399</v>
      </c>
      <c r="H7714" s="6">
        <f>IF('Раздел 2.6.3'!Q35&gt;='Раздел 2.6.3'!S35,0,1)</f>
        <v>0</v>
      </c>
    </row>
    <row r="7715" spans="1:8" x14ac:dyDescent="0.2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6400</v>
      </c>
      <c r="H7715" s="6">
        <f>IF('Раздел 2.6.3'!Q36&gt;='Раздел 2.6.3'!S36,0,1)</f>
        <v>0</v>
      </c>
    </row>
    <row r="7716" spans="1:8" x14ac:dyDescent="0.2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6401</v>
      </c>
      <c r="H7716" s="6">
        <f>IF('Раздел 2.6.3'!Q37&gt;='Раздел 2.6.3'!S37,0,1)</f>
        <v>0</v>
      </c>
    </row>
    <row r="7717" spans="1:8" x14ac:dyDescent="0.2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7225</v>
      </c>
      <c r="H7717" s="6">
        <f>IF('Раздел 2.6.3'!Q38&gt;='Раздел 2.6.3'!S38,0,1)</f>
        <v>0</v>
      </c>
    </row>
    <row r="7718" spans="1:8" x14ac:dyDescent="0.2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7226</v>
      </c>
      <c r="H7718" s="6">
        <f>IF('Раздел 2.6.3'!Q39&gt;='Раздел 2.6.3'!S39,0,1)</f>
        <v>0</v>
      </c>
    </row>
    <row r="7719" spans="1:8" x14ac:dyDescent="0.2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7227</v>
      </c>
      <c r="H7719" s="6">
        <f>IF('Раздел 2.6.3'!Q40&gt;='Раздел 2.6.3'!S40,0,1)</f>
        <v>0</v>
      </c>
    </row>
    <row r="7720" spans="1:8" x14ac:dyDescent="0.2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7228</v>
      </c>
      <c r="H7720" s="6">
        <f>IF('Раздел 2.6.3'!Q41&gt;='Раздел 2.6.3'!S41,0,1)</f>
        <v>0</v>
      </c>
    </row>
    <row r="7721" spans="1:8" x14ac:dyDescent="0.2">
      <c r="A7721" s="6">
        <f t="shared" si="112"/>
        <v>609562</v>
      </c>
      <c r="B7721" s="6">
        <v>35</v>
      </c>
      <c r="C7721" s="109">
        <v>10</v>
      </c>
      <c r="D7721" s="109">
        <v>220</v>
      </c>
      <c r="E7721" s="109" t="s">
        <v>7229</v>
      </c>
      <c r="F7721" s="109"/>
      <c r="G7721" s="109"/>
      <c r="H7721" s="109">
        <f>IF('Раздел 2.6.3'!Q42&gt;='Раздел 2.6.3'!S42,0,1)</f>
        <v>0</v>
      </c>
    </row>
    <row r="7722" spans="1:8" x14ac:dyDescent="0.2">
      <c r="A7722" s="6">
        <f t="shared" si="112"/>
        <v>609562</v>
      </c>
      <c r="B7722" s="6">
        <v>35</v>
      </c>
      <c r="C7722" s="115">
        <v>11</v>
      </c>
      <c r="D7722" s="6">
        <v>221</v>
      </c>
      <c r="E7722" s="6" t="s">
        <v>7230</v>
      </c>
      <c r="H7722" s="6">
        <f>IF('Раздел 2.6.3'!Y21&gt;='Раздел 2.6.3'!Z21,0,1)</f>
        <v>0</v>
      </c>
    </row>
    <row r="7723" spans="1:8" x14ac:dyDescent="0.2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7231</v>
      </c>
      <c r="H7723" s="6">
        <f>IF('Раздел 2.6.3'!Y22&gt;='Раздел 2.6.3'!Z22,0,1)</f>
        <v>0</v>
      </c>
    </row>
    <row r="7724" spans="1:8" x14ac:dyDescent="0.2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7232</v>
      </c>
      <c r="H7724" s="6">
        <f>IF('Раздел 2.6.3'!Y23&gt;='Раздел 2.6.3'!Z23,0,1)</f>
        <v>0</v>
      </c>
    </row>
    <row r="7725" spans="1:8" x14ac:dyDescent="0.2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7233</v>
      </c>
      <c r="H7725" s="6">
        <f>IF('Раздел 2.6.3'!Y24&gt;='Раздел 2.6.3'!Z24,0,1)</f>
        <v>0</v>
      </c>
    </row>
    <row r="7726" spans="1:8" x14ac:dyDescent="0.2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7234</v>
      </c>
      <c r="H7726" s="6">
        <f>IF('Раздел 2.6.3'!Y25&gt;='Раздел 2.6.3'!Z25,0,1)</f>
        <v>0</v>
      </c>
    </row>
    <row r="7727" spans="1:8" x14ac:dyDescent="0.2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7235</v>
      </c>
      <c r="H7727" s="6">
        <f>IF('Раздел 2.6.3'!Y26&gt;='Раздел 2.6.3'!Z26,0,1)</f>
        <v>0</v>
      </c>
    </row>
    <row r="7728" spans="1:8" x14ac:dyDescent="0.2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7236</v>
      </c>
      <c r="H7728" s="6">
        <f>IF('Раздел 2.6.3'!Y27&gt;='Раздел 2.6.3'!Z27,0,1)</f>
        <v>0</v>
      </c>
    </row>
    <row r="7729" spans="1:8" x14ac:dyDescent="0.2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7237</v>
      </c>
      <c r="H7729" s="6">
        <f>IF('Раздел 2.6.3'!Y28&gt;='Раздел 2.6.3'!Z28,0,1)</f>
        <v>0</v>
      </c>
    </row>
    <row r="7730" spans="1:8" x14ac:dyDescent="0.2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7238</v>
      </c>
      <c r="H7730" s="6">
        <f>IF('Раздел 2.6.3'!Y29&gt;='Раздел 2.6.3'!Z29,0,1)</f>
        <v>0</v>
      </c>
    </row>
    <row r="7731" spans="1:8" x14ac:dyDescent="0.2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7239</v>
      </c>
      <c r="H7731" s="6">
        <f>IF('Раздел 2.6.3'!Y30&gt;='Раздел 2.6.3'!Z30,0,1)</f>
        <v>0</v>
      </c>
    </row>
    <row r="7732" spans="1:8" x14ac:dyDescent="0.2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7240</v>
      </c>
      <c r="H7732" s="6">
        <f>IF('Раздел 2.6.3'!Y31&gt;='Раздел 2.6.3'!Z31,0,1)</f>
        <v>0</v>
      </c>
    </row>
    <row r="7733" spans="1:8" x14ac:dyDescent="0.2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7241</v>
      </c>
      <c r="H7733" s="6">
        <f>IF('Раздел 2.6.3'!Y32&gt;='Раздел 2.6.3'!Z32,0,1)</f>
        <v>0</v>
      </c>
    </row>
    <row r="7734" spans="1:8" x14ac:dyDescent="0.2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7242</v>
      </c>
      <c r="H7734" s="6">
        <f>IF('Раздел 2.6.3'!Y33&gt;='Раздел 2.6.3'!Z33,0,1)</f>
        <v>0</v>
      </c>
    </row>
    <row r="7735" spans="1:8" x14ac:dyDescent="0.2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7243</v>
      </c>
      <c r="H7735" s="6">
        <f>IF('Раздел 2.6.3'!Y34&gt;='Раздел 2.6.3'!Z34,0,1)</f>
        <v>0</v>
      </c>
    </row>
    <row r="7736" spans="1:8" x14ac:dyDescent="0.2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7244</v>
      </c>
      <c r="H7736" s="6">
        <f>IF('Раздел 2.6.3'!Y35&gt;='Раздел 2.6.3'!Z35,0,1)</f>
        <v>0</v>
      </c>
    </row>
    <row r="7737" spans="1:8" x14ac:dyDescent="0.2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7245</v>
      </c>
      <c r="H7737" s="6">
        <f>IF('Раздел 2.6.3'!Y36&gt;='Раздел 2.6.3'!Z36,0,1)</f>
        <v>0</v>
      </c>
    </row>
    <row r="7738" spans="1:8" x14ac:dyDescent="0.2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7246</v>
      </c>
      <c r="H7738" s="6">
        <f>IF('Раздел 2.6.3'!Y37&gt;='Раздел 2.6.3'!Z37,0,1)</f>
        <v>0</v>
      </c>
    </row>
    <row r="7739" spans="1:8" x14ac:dyDescent="0.2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7247</v>
      </c>
      <c r="H7739" s="6">
        <f>IF('Раздел 2.6.3'!Y38&gt;='Раздел 2.6.3'!Z38,0,1)</f>
        <v>0</v>
      </c>
    </row>
    <row r="7740" spans="1:8" x14ac:dyDescent="0.2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7248</v>
      </c>
      <c r="H7740" s="6">
        <f>IF('Раздел 2.6.3'!Y39&gt;='Раздел 2.6.3'!Z39,0,1)</f>
        <v>0</v>
      </c>
    </row>
    <row r="7741" spans="1:8" x14ac:dyDescent="0.2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7249</v>
      </c>
      <c r="H7741" s="6">
        <f>IF('Раздел 2.6.3'!Y40&gt;='Раздел 2.6.3'!Z40,0,1)</f>
        <v>0</v>
      </c>
    </row>
    <row r="7742" spans="1:8" x14ac:dyDescent="0.2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7250</v>
      </c>
      <c r="H7742" s="6">
        <f>IF('Раздел 2.6.3'!Y41&gt;='Раздел 2.6.3'!Z41,0,1)</f>
        <v>0</v>
      </c>
    </row>
    <row r="7743" spans="1:8" x14ac:dyDescent="0.2">
      <c r="A7743" s="6">
        <f t="shared" si="113"/>
        <v>609562</v>
      </c>
      <c r="B7743" s="6">
        <v>35</v>
      </c>
      <c r="C7743" s="109">
        <v>11</v>
      </c>
      <c r="D7743" s="109">
        <v>242</v>
      </c>
      <c r="E7743" s="109" t="s">
        <v>7251</v>
      </c>
      <c r="F7743" s="109"/>
      <c r="G7743" s="109"/>
      <c r="H7743" s="109">
        <f>IF('Раздел 2.6.3'!Y42&gt;='Раздел 2.6.3'!Z42,0,1)</f>
        <v>0</v>
      </c>
    </row>
    <row r="7744" spans="1:8" x14ac:dyDescent="0.2">
      <c r="A7744" s="6">
        <f t="shared" si="113"/>
        <v>609562</v>
      </c>
      <c r="B7744" s="6">
        <v>35</v>
      </c>
      <c r="C7744" s="115">
        <v>12</v>
      </c>
      <c r="D7744" s="6">
        <v>243</v>
      </c>
      <c r="E7744" s="6" t="s">
        <v>7252</v>
      </c>
      <c r="H7744" s="6">
        <f>IF('Раздел 2.6.3'!Y21&gt;='Раздел 2.6.3'!AC21,0,1)</f>
        <v>0</v>
      </c>
    </row>
    <row r="7745" spans="1:8" x14ac:dyDescent="0.2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7253</v>
      </c>
      <c r="H7745" s="6">
        <f>IF('Раздел 2.6.3'!Y22&gt;='Раздел 2.6.3'!AC22,0,1)</f>
        <v>0</v>
      </c>
    </row>
    <row r="7746" spans="1:8" x14ac:dyDescent="0.2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7254</v>
      </c>
      <c r="H7746" s="6">
        <f>IF('Раздел 2.6.3'!Y23&gt;='Раздел 2.6.3'!AC23,0,1)</f>
        <v>0</v>
      </c>
    </row>
    <row r="7747" spans="1:8" x14ac:dyDescent="0.2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7255</v>
      </c>
      <c r="H7747" s="6">
        <f>IF('Раздел 2.6.3'!Y24&gt;='Раздел 2.6.3'!AC24,0,1)</f>
        <v>0</v>
      </c>
    </row>
    <row r="7748" spans="1:8" x14ac:dyDescent="0.2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7256</v>
      </c>
      <c r="H7748" s="6">
        <f>IF('Раздел 2.6.3'!Y25&gt;='Раздел 2.6.3'!AC25,0,1)</f>
        <v>0</v>
      </c>
    </row>
    <row r="7749" spans="1:8" x14ac:dyDescent="0.2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7257</v>
      </c>
      <c r="H7749" s="6">
        <f>IF('Раздел 2.6.3'!Y26&gt;='Раздел 2.6.3'!AC26,0,1)</f>
        <v>0</v>
      </c>
    </row>
    <row r="7750" spans="1:8" x14ac:dyDescent="0.2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7258</v>
      </c>
      <c r="H7750" s="6">
        <f>IF('Раздел 2.6.3'!Y27&gt;='Раздел 2.6.3'!AC27,0,1)</f>
        <v>0</v>
      </c>
    </row>
    <row r="7751" spans="1:8" x14ac:dyDescent="0.2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7259</v>
      </c>
      <c r="H7751" s="6">
        <f>IF('Раздел 2.6.3'!Y28&gt;='Раздел 2.6.3'!AC28,0,1)</f>
        <v>0</v>
      </c>
    </row>
    <row r="7752" spans="1:8" x14ac:dyDescent="0.2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7260</v>
      </c>
      <c r="H7752" s="6">
        <f>IF('Раздел 2.6.3'!Y29&gt;='Раздел 2.6.3'!AC29,0,1)</f>
        <v>0</v>
      </c>
    </row>
    <row r="7753" spans="1:8" x14ac:dyDescent="0.2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7261</v>
      </c>
      <c r="H7753" s="6">
        <f>IF('Раздел 2.6.3'!Y30&gt;='Раздел 2.6.3'!AC30,0,1)</f>
        <v>0</v>
      </c>
    </row>
    <row r="7754" spans="1:8" x14ac:dyDescent="0.2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7262</v>
      </c>
      <c r="H7754" s="6">
        <f>IF('Раздел 2.6.3'!Y31&gt;='Раздел 2.6.3'!AC31,0,1)</f>
        <v>0</v>
      </c>
    </row>
    <row r="7755" spans="1:8" x14ac:dyDescent="0.2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7263</v>
      </c>
      <c r="H7755" s="6">
        <f>IF('Раздел 2.6.3'!Y32&gt;='Раздел 2.6.3'!AC32,0,1)</f>
        <v>0</v>
      </c>
    </row>
    <row r="7756" spans="1:8" x14ac:dyDescent="0.2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8068</v>
      </c>
      <c r="H7756" s="6">
        <f>IF('Раздел 2.6.3'!Y33&gt;='Раздел 2.6.3'!AC33,0,1)</f>
        <v>0</v>
      </c>
    </row>
    <row r="7757" spans="1:8" x14ac:dyDescent="0.2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8069</v>
      </c>
      <c r="H7757" s="6">
        <f>IF('Раздел 2.6.3'!Y34&gt;='Раздел 2.6.3'!AC34,0,1)</f>
        <v>0</v>
      </c>
    </row>
    <row r="7758" spans="1:8" x14ac:dyDescent="0.2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8070</v>
      </c>
      <c r="H7758" s="6">
        <f>IF('Раздел 2.6.3'!Y35&gt;='Раздел 2.6.3'!AC35,0,1)</f>
        <v>0</v>
      </c>
    </row>
    <row r="7759" spans="1:8" x14ac:dyDescent="0.2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8071</v>
      </c>
      <c r="H7759" s="6">
        <f>IF('Раздел 2.6.3'!Y36&gt;='Раздел 2.6.3'!AC36,0,1)</f>
        <v>0</v>
      </c>
    </row>
    <row r="7760" spans="1:8" x14ac:dyDescent="0.2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6464</v>
      </c>
      <c r="H7760" s="6">
        <f>IF('Раздел 2.6.3'!Y37&gt;='Раздел 2.6.3'!AC37,0,1)</f>
        <v>0</v>
      </c>
    </row>
    <row r="7761" spans="1:8" x14ac:dyDescent="0.2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6465</v>
      </c>
      <c r="H7761" s="6">
        <f>IF('Раздел 2.6.3'!Y38&gt;='Раздел 2.6.3'!AC38,0,1)</f>
        <v>0</v>
      </c>
    </row>
    <row r="7762" spans="1:8" x14ac:dyDescent="0.2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7275</v>
      </c>
      <c r="H7762" s="6">
        <f>IF('Раздел 2.6.3'!Y39&gt;='Раздел 2.6.3'!AC39,0,1)</f>
        <v>0</v>
      </c>
    </row>
    <row r="7763" spans="1:8" x14ac:dyDescent="0.2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7276</v>
      </c>
      <c r="H7763" s="6">
        <f>IF('Раздел 2.6.3'!Y40&gt;='Раздел 2.6.3'!AC40,0,1)</f>
        <v>0</v>
      </c>
    </row>
    <row r="7764" spans="1:8" x14ac:dyDescent="0.2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7277</v>
      </c>
      <c r="H7764" s="6">
        <f>IF('Раздел 2.6.3'!Y41&gt;='Раздел 2.6.3'!AC41,0,1)</f>
        <v>0</v>
      </c>
    </row>
    <row r="7765" spans="1:8" x14ac:dyDescent="0.2">
      <c r="A7765" s="6">
        <f t="shared" si="113"/>
        <v>609562</v>
      </c>
      <c r="B7765" s="6">
        <v>35</v>
      </c>
      <c r="C7765" s="109">
        <v>12</v>
      </c>
      <c r="D7765" s="109">
        <v>264</v>
      </c>
      <c r="E7765" s="109" t="s">
        <v>7264</v>
      </c>
      <c r="F7765" s="109"/>
      <c r="G7765" s="109"/>
      <c r="H7765" s="109">
        <f>IF('Раздел 2.6.3'!Y42&gt;='Раздел 2.6.3'!AC42,0,1)</f>
        <v>0</v>
      </c>
    </row>
    <row r="7766" spans="1:8" x14ac:dyDescent="0.2">
      <c r="A7766" s="6">
        <f t="shared" si="113"/>
        <v>609562</v>
      </c>
      <c r="B7766" s="6">
        <v>35</v>
      </c>
      <c r="C7766" s="115">
        <v>13</v>
      </c>
      <c r="D7766" s="6">
        <v>265</v>
      </c>
      <c r="E7766" s="6" t="s">
        <v>7265</v>
      </c>
      <c r="H7766" s="6">
        <f>IF('Раздел 2.6.3'!Y21&gt;='Раздел 2.6.3'!AD21,0,1)</f>
        <v>0</v>
      </c>
    </row>
    <row r="7767" spans="1:8" x14ac:dyDescent="0.2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7266</v>
      </c>
      <c r="H7767" s="6">
        <f>IF('Раздел 2.6.3'!Y22&gt;='Раздел 2.6.3'!AD22,0,1)</f>
        <v>0</v>
      </c>
    </row>
    <row r="7768" spans="1:8" x14ac:dyDescent="0.2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7273</v>
      </c>
      <c r="H7768" s="6">
        <f>IF('Раздел 2.6.3'!Y23&gt;='Раздел 2.6.3'!AD23,0,1)</f>
        <v>0</v>
      </c>
    </row>
    <row r="7769" spans="1:8" x14ac:dyDescent="0.2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7274</v>
      </c>
      <c r="H7769" s="6">
        <f>IF('Раздел 2.6.3'!Y24&gt;='Раздел 2.6.3'!AD24,0,1)</f>
        <v>0</v>
      </c>
    </row>
    <row r="7770" spans="1:8" x14ac:dyDescent="0.2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7269</v>
      </c>
      <c r="H7770" s="6">
        <f>IF('Раздел 2.6.3'!Y25&gt;='Раздел 2.6.3'!AD25,0,1)</f>
        <v>0</v>
      </c>
    </row>
    <row r="7771" spans="1:8" x14ac:dyDescent="0.2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7270</v>
      </c>
      <c r="H7771" s="6">
        <f>IF('Раздел 2.6.3'!Y26&gt;='Раздел 2.6.3'!AD26,0,1)</f>
        <v>0</v>
      </c>
    </row>
    <row r="7772" spans="1:8" x14ac:dyDescent="0.2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8106</v>
      </c>
      <c r="H7772" s="6">
        <f>IF('Раздел 2.6.3'!Y27&gt;='Раздел 2.6.3'!AD27,0,1)</f>
        <v>0</v>
      </c>
    </row>
    <row r="7773" spans="1:8" x14ac:dyDescent="0.2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8107</v>
      </c>
      <c r="H7773" s="6">
        <f>IF('Раздел 2.6.3'!Y28&gt;='Раздел 2.6.3'!AD28,0,1)</f>
        <v>0</v>
      </c>
    </row>
    <row r="7774" spans="1:8" x14ac:dyDescent="0.2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8108</v>
      </c>
      <c r="H7774" s="6">
        <f>IF('Раздел 2.6.3'!Y29&gt;='Раздел 2.6.3'!AD29,0,1)</f>
        <v>0</v>
      </c>
    </row>
    <row r="7775" spans="1:8" x14ac:dyDescent="0.2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8109</v>
      </c>
      <c r="H7775" s="6">
        <f>IF('Раздел 2.6.3'!Y30&gt;='Раздел 2.6.3'!AD30,0,1)</f>
        <v>0</v>
      </c>
    </row>
    <row r="7776" spans="1:8" x14ac:dyDescent="0.2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8110</v>
      </c>
      <c r="H7776" s="6">
        <f>IF('Раздел 2.6.3'!Y31&gt;='Раздел 2.6.3'!AD31,0,1)</f>
        <v>0</v>
      </c>
    </row>
    <row r="7777" spans="1:8" x14ac:dyDescent="0.2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8111</v>
      </c>
      <c r="H7777" s="6">
        <f>IF('Раздел 2.6.3'!Y32&gt;='Раздел 2.6.3'!AD32,0,1)</f>
        <v>0</v>
      </c>
    </row>
    <row r="7778" spans="1:8" x14ac:dyDescent="0.2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8112</v>
      </c>
      <c r="H7778" s="6">
        <f>IF('Раздел 2.6.3'!Y33&gt;='Раздел 2.6.3'!AD33,0,1)</f>
        <v>0</v>
      </c>
    </row>
    <row r="7779" spans="1:8" x14ac:dyDescent="0.2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8113</v>
      </c>
      <c r="H7779" s="6">
        <f>IF('Раздел 2.6.3'!Y34&gt;='Раздел 2.6.3'!AD34,0,1)</f>
        <v>0</v>
      </c>
    </row>
    <row r="7780" spans="1:8" x14ac:dyDescent="0.2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8114</v>
      </c>
      <c r="H7780" s="6">
        <f>IF('Раздел 2.6.3'!Y35&gt;='Раздел 2.6.3'!AD35,0,1)</f>
        <v>0</v>
      </c>
    </row>
    <row r="7781" spans="1:8" x14ac:dyDescent="0.2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8115</v>
      </c>
      <c r="H7781" s="6">
        <f>IF('Раздел 2.6.3'!Y36&gt;='Раздел 2.6.3'!AD36,0,1)</f>
        <v>0</v>
      </c>
    </row>
    <row r="7782" spans="1:8" x14ac:dyDescent="0.2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8116</v>
      </c>
      <c r="H7782" s="6">
        <f>IF('Раздел 2.6.3'!Y37&gt;='Раздел 2.6.3'!AD37,0,1)</f>
        <v>0</v>
      </c>
    </row>
    <row r="7783" spans="1:8" x14ac:dyDescent="0.2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8117</v>
      </c>
      <c r="H7783" s="6">
        <f>IF('Раздел 2.6.3'!Y38&gt;='Раздел 2.6.3'!AD38,0,1)</f>
        <v>0</v>
      </c>
    </row>
    <row r="7784" spans="1:8" x14ac:dyDescent="0.2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8118</v>
      </c>
      <c r="H7784" s="6">
        <f>IF('Раздел 2.6.3'!Y39&gt;='Раздел 2.6.3'!AD39,0,1)</f>
        <v>0</v>
      </c>
    </row>
    <row r="7785" spans="1:8" x14ac:dyDescent="0.2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8119</v>
      </c>
      <c r="H7785" s="6">
        <f>IF('Раздел 2.6.3'!Y40&gt;='Раздел 2.6.3'!AD40,0,1)</f>
        <v>0</v>
      </c>
    </row>
    <row r="7786" spans="1:8" x14ac:dyDescent="0.2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8120</v>
      </c>
      <c r="H7786" s="6">
        <f>IF('Раздел 2.6.3'!Y41&gt;='Раздел 2.6.3'!AD41,0,1)</f>
        <v>0</v>
      </c>
    </row>
    <row r="7787" spans="1:8" x14ac:dyDescent="0.2">
      <c r="A7787" s="6">
        <f t="shared" si="113"/>
        <v>609562</v>
      </c>
      <c r="B7787" s="6">
        <v>35</v>
      </c>
      <c r="C7787" s="109">
        <v>13</v>
      </c>
      <c r="D7787" s="109">
        <v>286</v>
      </c>
      <c r="E7787" s="109" t="s">
        <v>8121</v>
      </c>
      <c r="F7787" s="109"/>
      <c r="G7787" s="109"/>
      <c r="H7787" s="109">
        <f>IF('Раздел 2.6.3'!Y42&gt;='Раздел 2.6.3'!AD42,0,1)</f>
        <v>0</v>
      </c>
    </row>
    <row r="7788" spans="1:8" x14ac:dyDescent="0.2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8122</v>
      </c>
      <c r="H7788" s="6">
        <f>IF('Раздел 2.6.3'!AF21&gt;='Раздел 2.6.3'!AG21,0,1)</f>
        <v>0</v>
      </c>
    </row>
    <row r="7789" spans="1:8" x14ac:dyDescent="0.2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8123</v>
      </c>
      <c r="H7789" s="6">
        <f>IF('Раздел 2.6.3'!AF22&gt;='Раздел 2.6.3'!AG22,0,1)</f>
        <v>0</v>
      </c>
    </row>
    <row r="7790" spans="1:8" x14ac:dyDescent="0.2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8124</v>
      </c>
      <c r="H7790" s="6">
        <f>IF('Раздел 2.6.3'!AF23&gt;='Раздел 2.6.3'!AG23,0,1)</f>
        <v>0</v>
      </c>
    </row>
    <row r="7791" spans="1:8" x14ac:dyDescent="0.2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8125</v>
      </c>
      <c r="H7791" s="6">
        <f>IF('Раздел 2.6.3'!AF24&gt;='Раздел 2.6.3'!AG24,0,1)</f>
        <v>0</v>
      </c>
    </row>
    <row r="7792" spans="1:8" x14ac:dyDescent="0.2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8126</v>
      </c>
      <c r="H7792" s="6">
        <f>IF('Раздел 2.6.3'!AF25&gt;='Раздел 2.6.3'!AG25,0,1)</f>
        <v>0</v>
      </c>
    </row>
    <row r="7793" spans="1:8" x14ac:dyDescent="0.2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8127</v>
      </c>
      <c r="H7793" s="6">
        <f>IF('Раздел 2.6.3'!AF26&gt;='Раздел 2.6.3'!AG26,0,1)</f>
        <v>0</v>
      </c>
    </row>
    <row r="7794" spans="1:8" x14ac:dyDescent="0.2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8128</v>
      </c>
      <c r="H7794" s="6">
        <f>IF('Раздел 2.6.3'!AF27&gt;='Раздел 2.6.3'!AG27,0,1)</f>
        <v>0</v>
      </c>
    </row>
    <row r="7795" spans="1:8" x14ac:dyDescent="0.2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8129</v>
      </c>
      <c r="H7795" s="6">
        <f>IF('Раздел 2.6.3'!AF28&gt;='Раздел 2.6.3'!AG28,0,1)</f>
        <v>0</v>
      </c>
    </row>
    <row r="7796" spans="1:8" x14ac:dyDescent="0.2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8130</v>
      </c>
      <c r="H7796" s="6">
        <f>IF('Раздел 2.6.3'!AF29&gt;='Раздел 2.6.3'!AG29,0,1)</f>
        <v>0</v>
      </c>
    </row>
    <row r="7797" spans="1:8" x14ac:dyDescent="0.2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8131</v>
      </c>
      <c r="H7797" s="6">
        <f>IF('Раздел 2.6.3'!AF30&gt;='Раздел 2.6.3'!AG30,0,1)</f>
        <v>0</v>
      </c>
    </row>
    <row r="7798" spans="1:8" x14ac:dyDescent="0.2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8132</v>
      </c>
      <c r="H7798" s="6">
        <f>IF('Раздел 2.6.3'!AF31&gt;='Раздел 2.6.3'!AG31,0,1)</f>
        <v>0</v>
      </c>
    </row>
    <row r="7799" spans="1:8" x14ac:dyDescent="0.2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8133</v>
      </c>
      <c r="H7799" s="6">
        <f>IF('Раздел 2.6.3'!AF32&gt;='Раздел 2.6.3'!AG32,0,1)</f>
        <v>0</v>
      </c>
    </row>
    <row r="7800" spans="1:8" x14ac:dyDescent="0.2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8134</v>
      </c>
      <c r="H7800" s="6">
        <f>IF('Раздел 2.6.3'!AF33&gt;='Раздел 2.6.3'!AG33,0,1)</f>
        <v>0</v>
      </c>
    </row>
    <row r="7801" spans="1:8" x14ac:dyDescent="0.2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8135</v>
      </c>
      <c r="H7801" s="6">
        <f>IF('Раздел 2.6.3'!AF34&gt;='Раздел 2.6.3'!AG34,0,1)</f>
        <v>0</v>
      </c>
    </row>
    <row r="7802" spans="1:8" x14ac:dyDescent="0.2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8136</v>
      </c>
      <c r="H7802" s="6">
        <f>IF('Раздел 2.6.3'!AF35&gt;='Раздел 2.6.3'!AG35,0,1)</f>
        <v>0</v>
      </c>
    </row>
    <row r="7803" spans="1:8" x14ac:dyDescent="0.2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8951</v>
      </c>
      <c r="H7803" s="6">
        <f>IF('Раздел 2.6.3'!AF36&gt;='Раздел 2.6.3'!AG36,0,1)</f>
        <v>0</v>
      </c>
    </row>
    <row r="7804" spans="1:8" x14ac:dyDescent="0.2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8952</v>
      </c>
      <c r="H7804" s="6">
        <f>IF('Раздел 2.6.3'!AF37&gt;='Раздел 2.6.3'!AG37,0,1)</f>
        <v>0</v>
      </c>
    </row>
    <row r="7805" spans="1:8" x14ac:dyDescent="0.2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8953</v>
      </c>
      <c r="H7805" s="6">
        <f>IF('Раздел 2.6.3'!AF38&gt;='Раздел 2.6.3'!AG38,0,1)</f>
        <v>0</v>
      </c>
    </row>
    <row r="7806" spans="1:8" x14ac:dyDescent="0.2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8954</v>
      </c>
      <c r="H7806" s="6">
        <f>IF('Раздел 2.6.3'!AF39&gt;='Раздел 2.6.3'!AG39,0,1)</f>
        <v>0</v>
      </c>
    </row>
    <row r="7807" spans="1:8" x14ac:dyDescent="0.2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8955</v>
      </c>
      <c r="H7807" s="6">
        <f>IF('Раздел 2.6.3'!AF40&gt;='Раздел 2.6.3'!AG40,0,1)</f>
        <v>0</v>
      </c>
    </row>
    <row r="7808" spans="1:8" x14ac:dyDescent="0.2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8956</v>
      </c>
      <c r="H7808" s="6">
        <f>IF('Раздел 2.6.3'!AF41&gt;='Раздел 2.6.3'!AG41,0,1)</f>
        <v>0</v>
      </c>
    </row>
    <row r="7809" spans="1:8" x14ac:dyDescent="0.2">
      <c r="A7809" s="6">
        <f t="shared" si="114"/>
        <v>609562</v>
      </c>
      <c r="B7809" s="6">
        <v>35</v>
      </c>
      <c r="C7809" s="109">
        <v>14</v>
      </c>
      <c r="D7809" s="109">
        <v>308</v>
      </c>
      <c r="E7809" s="109" t="s">
        <v>8957</v>
      </c>
      <c r="F7809" s="109"/>
      <c r="G7809" s="109"/>
      <c r="H7809" s="109">
        <f>IF('Раздел 2.6.3'!AF42&gt;='Раздел 2.6.3'!AG42,0,1)</f>
        <v>0</v>
      </c>
    </row>
    <row r="7810" spans="1:8" x14ac:dyDescent="0.2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8958</v>
      </c>
      <c r="H7810" s="6">
        <f>IF('Раздел 2.6.3'!AF21&gt;='Раздел 2.6.3'!AJ21,0,1)</f>
        <v>0</v>
      </c>
    </row>
    <row r="7811" spans="1:8" x14ac:dyDescent="0.2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8959</v>
      </c>
      <c r="H7811" s="6">
        <f>IF('Раздел 2.6.3'!AF22&gt;='Раздел 2.6.3'!AJ22,0,1)</f>
        <v>0</v>
      </c>
    </row>
    <row r="7812" spans="1:8" x14ac:dyDescent="0.2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8960</v>
      </c>
      <c r="H7812" s="6">
        <f>IF('Раздел 2.6.3'!AF23&gt;='Раздел 2.6.3'!AJ23,0,1)</f>
        <v>0</v>
      </c>
    </row>
    <row r="7813" spans="1:8" x14ac:dyDescent="0.2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8961</v>
      </c>
      <c r="H7813" s="6">
        <f>IF('Раздел 2.6.3'!AF24&gt;='Раздел 2.6.3'!AJ24,0,1)</f>
        <v>0</v>
      </c>
    </row>
    <row r="7814" spans="1:8" x14ac:dyDescent="0.2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8962</v>
      </c>
      <c r="H7814" s="6">
        <f>IF('Раздел 2.6.3'!AF25&gt;='Раздел 2.6.3'!AJ25,0,1)</f>
        <v>0</v>
      </c>
    </row>
    <row r="7815" spans="1:8" x14ac:dyDescent="0.2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7208</v>
      </c>
      <c r="H7815" s="6">
        <f>IF('Раздел 2.6.3'!AF26&gt;='Раздел 2.6.3'!AJ26,0,1)</f>
        <v>0</v>
      </c>
    </row>
    <row r="7816" spans="1:8" x14ac:dyDescent="0.2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7209</v>
      </c>
      <c r="H7816" s="6">
        <f>IF('Раздел 2.6.3'!AF27&gt;='Раздел 2.6.3'!AJ27,0,1)</f>
        <v>0</v>
      </c>
    </row>
    <row r="7817" spans="1:8" x14ac:dyDescent="0.2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7210</v>
      </c>
      <c r="H7817" s="6">
        <f>IF('Раздел 2.6.3'!AF28&gt;='Раздел 2.6.3'!AJ28,0,1)</f>
        <v>0</v>
      </c>
    </row>
    <row r="7818" spans="1:8" x14ac:dyDescent="0.2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7211</v>
      </c>
      <c r="H7818" s="6">
        <f>IF('Раздел 2.6.3'!AF29&gt;='Раздел 2.6.3'!AJ29,0,1)</f>
        <v>0</v>
      </c>
    </row>
    <row r="7819" spans="1:8" x14ac:dyDescent="0.2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8043</v>
      </c>
      <c r="H7819" s="6">
        <f>IF('Раздел 2.6.3'!AF30&gt;='Раздел 2.6.3'!AJ30,0,1)</f>
        <v>0</v>
      </c>
    </row>
    <row r="7820" spans="1:8" x14ac:dyDescent="0.2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8044</v>
      </c>
      <c r="H7820" s="6">
        <f>IF('Раздел 2.6.3'!AF31&gt;='Раздел 2.6.3'!AJ31,0,1)</f>
        <v>0</v>
      </c>
    </row>
    <row r="7821" spans="1:8" x14ac:dyDescent="0.2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8045</v>
      </c>
      <c r="H7821" s="6">
        <f>IF('Раздел 2.6.3'!AF32&gt;='Раздел 2.6.3'!AJ32,0,1)</f>
        <v>0</v>
      </c>
    </row>
    <row r="7822" spans="1:8" x14ac:dyDescent="0.2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8046</v>
      </c>
      <c r="H7822" s="6">
        <f>IF('Раздел 2.6.3'!AF33&gt;='Раздел 2.6.3'!AJ33,0,1)</f>
        <v>0</v>
      </c>
    </row>
    <row r="7823" spans="1:8" x14ac:dyDescent="0.2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8047</v>
      </c>
      <c r="H7823" s="6">
        <f>IF('Раздел 2.6.3'!AF34&gt;='Раздел 2.6.3'!AJ34,0,1)</f>
        <v>0</v>
      </c>
    </row>
    <row r="7824" spans="1:8" x14ac:dyDescent="0.2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8048</v>
      </c>
      <c r="H7824" s="6">
        <f>IF('Раздел 2.6.3'!AF35&gt;='Раздел 2.6.3'!AJ35,0,1)</f>
        <v>0</v>
      </c>
    </row>
    <row r="7825" spans="1:8" x14ac:dyDescent="0.2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8049</v>
      </c>
      <c r="H7825" s="6">
        <f>IF('Раздел 2.6.3'!AF36&gt;='Раздел 2.6.3'!AJ36,0,1)</f>
        <v>0</v>
      </c>
    </row>
    <row r="7826" spans="1:8" x14ac:dyDescent="0.2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8050</v>
      </c>
      <c r="H7826" s="6">
        <f>IF('Раздел 2.6.3'!AF37&gt;='Раздел 2.6.3'!AJ37,0,1)</f>
        <v>0</v>
      </c>
    </row>
    <row r="7827" spans="1:8" x14ac:dyDescent="0.2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8051</v>
      </c>
      <c r="H7827" s="6">
        <f>IF('Раздел 2.6.3'!AF38&gt;='Раздел 2.6.3'!AJ38,0,1)</f>
        <v>0</v>
      </c>
    </row>
    <row r="7828" spans="1:8" x14ac:dyDescent="0.2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8910</v>
      </c>
      <c r="H7828" s="6">
        <f>IF('Раздел 2.6.3'!AF39&gt;='Раздел 2.6.3'!AJ39,0,1)</f>
        <v>0</v>
      </c>
    </row>
    <row r="7829" spans="1:8" x14ac:dyDescent="0.2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8911</v>
      </c>
      <c r="H7829" s="6">
        <f>IF('Раздел 2.6.3'!AF40&gt;='Раздел 2.6.3'!AJ40,0,1)</f>
        <v>0</v>
      </c>
    </row>
    <row r="7830" spans="1:8" x14ac:dyDescent="0.2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8912</v>
      </c>
      <c r="H7830" s="6">
        <f>IF('Раздел 2.6.3'!AF41&gt;='Раздел 2.6.3'!AJ41,0,1)</f>
        <v>0</v>
      </c>
    </row>
    <row r="7831" spans="1:8" x14ac:dyDescent="0.2">
      <c r="A7831" s="6">
        <f t="shared" si="114"/>
        <v>609562</v>
      </c>
      <c r="B7831" s="6">
        <v>35</v>
      </c>
      <c r="C7831" s="109">
        <v>15</v>
      </c>
      <c r="D7831" s="109">
        <v>330</v>
      </c>
      <c r="E7831" s="109" t="s">
        <v>8913</v>
      </c>
      <c r="F7831" s="109"/>
      <c r="G7831" s="109"/>
      <c r="H7831" s="109">
        <f>IF('Раздел 2.6.3'!AF42&gt;='Раздел 2.6.3'!AJ42,0,1)</f>
        <v>0</v>
      </c>
    </row>
    <row r="7832" spans="1:8" x14ac:dyDescent="0.2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8914</v>
      </c>
      <c r="H7832" s="6">
        <f>IF('Раздел 2.6.3'!AF21&gt;='Раздел 2.6.3'!AK21,0,1)</f>
        <v>0</v>
      </c>
    </row>
    <row r="7833" spans="1:8" x14ac:dyDescent="0.2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8915</v>
      </c>
      <c r="H7833" s="6">
        <f>IF('Раздел 2.6.3'!AF22&gt;='Раздел 2.6.3'!AK22,0,1)</f>
        <v>0</v>
      </c>
    </row>
    <row r="7834" spans="1:8" x14ac:dyDescent="0.2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8916</v>
      </c>
      <c r="H7834" s="6">
        <f>IF('Раздел 2.6.3'!AF23&gt;='Раздел 2.6.3'!AK23,0,1)</f>
        <v>0</v>
      </c>
    </row>
    <row r="7835" spans="1:8" x14ac:dyDescent="0.2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8917</v>
      </c>
      <c r="H7835" s="6">
        <f>IF('Раздел 2.6.3'!AF24&gt;='Раздел 2.6.3'!AK24,0,1)</f>
        <v>0</v>
      </c>
    </row>
    <row r="7836" spans="1:8" x14ac:dyDescent="0.2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8918</v>
      </c>
      <c r="H7836" s="6">
        <f>IF('Раздел 2.6.3'!AF25&gt;='Раздел 2.6.3'!AK25,0,1)</f>
        <v>0</v>
      </c>
    </row>
    <row r="7837" spans="1:8" x14ac:dyDescent="0.2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8919</v>
      </c>
      <c r="H7837" s="6">
        <f>IF('Раздел 2.6.3'!AF26&gt;='Раздел 2.6.3'!AK26,0,1)</f>
        <v>0</v>
      </c>
    </row>
    <row r="7838" spans="1:8" x14ac:dyDescent="0.2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8920</v>
      </c>
      <c r="H7838" s="6">
        <f>IF('Раздел 2.6.3'!AF27&gt;='Раздел 2.6.3'!AK27,0,1)</f>
        <v>0</v>
      </c>
    </row>
    <row r="7839" spans="1:8" x14ac:dyDescent="0.2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8921</v>
      </c>
      <c r="H7839" s="6">
        <f>IF('Раздел 2.6.3'!AF28&gt;='Раздел 2.6.3'!AK28,0,1)</f>
        <v>0</v>
      </c>
    </row>
    <row r="7840" spans="1:8" x14ac:dyDescent="0.2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8922</v>
      </c>
      <c r="H7840" s="6">
        <f>IF('Раздел 2.6.3'!AF29&gt;='Раздел 2.6.3'!AK29,0,1)</f>
        <v>0</v>
      </c>
    </row>
    <row r="7841" spans="1:8" x14ac:dyDescent="0.2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8923</v>
      </c>
      <c r="H7841" s="6">
        <f>IF('Раздел 2.6.3'!AF30&gt;='Раздел 2.6.3'!AK30,0,1)</f>
        <v>0</v>
      </c>
    </row>
    <row r="7842" spans="1:8" x14ac:dyDescent="0.2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8924</v>
      </c>
      <c r="H7842" s="6">
        <f>IF('Раздел 2.6.3'!AF31&gt;='Раздел 2.6.3'!AK31,0,1)</f>
        <v>0</v>
      </c>
    </row>
    <row r="7843" spans="1:8" x14ac:dyDescent="0.2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8925</v>
      </c>
      <c r="H7843" s="6">
        <f>IF('Раздел 2.6.3'!AF32&gt;='Раздел 2.6.3'!AK32,0,1)</f>
        <v>0</v>
      </c>
    </row>
    <row r="7844" spans="1:8" x14ac:dyDescent="0.2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8926</v>
      </c>
      <c r="H7844" s="6">
        <f>IF('Раздел 2.6.3'!AF33&gt;='Раздел 2.6.3'!AK33,0,1)</f>
        <v>0</v>
      </c>
    </row>
    <row r="7845" spans="1:8" x14ac:dyDescent="0.2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8927</v>
      </c>
      <c r="H7845" s="6">
        <f>IF('Раздел 2.6.3'!AF34&gt;='Раздел 2.6.3'!AK34,0,1)</f>
        <v>0</v>
      </c>
    </row>
    <row r="7846" spans="1:8" x14ac:dyDescent="0.2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8928</v>
      </c>
      <c r="H7846" s="6">
        <f>IF('Раздел 2.6.3'!AF35&gt;='Раздел 2.6.3'!AK35,0,1)</f>
        <v>0</v>
      </c>
    </row>
    <row r="7847" spans="1:8" x14ac:dyDescent="0.2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8929</v>
      </c>
      <c r="H7847" s="6">
        <f>IF('Раздел 2.6.3'!AF36&gt;='Раздел 2.6.3'!AK36,0,1)</f>
        <v>0</v>
      </c>
    </row>
    <row r="7848" spans="1:8" x14ac:dyDescent="0.2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8930</v>
      </c>
      <c r="H7848" s="6">
        <f>IF('Раздел 2.6.3'!AF37&gt;='Раздел 2.6.3'!AK37,0,1)</f>
        <v>0</v>
      </c>
    </row>
    <row r="7849" spans="1:8" x14ac:dyDescent="0.2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8931</v>
      </c>
      <c r="H7849" s="6">
        <f>IF('Раздел 2.6.3'!AF38&gt;='Раздел 2.6.3'!AK38,0,1)</f>
        <v>0</v>
      </c>
    </row>
    <row r="7850" spans="1:8" x14ac:dyDescent="0.2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8932</v>
      </c>
      <c r="H7850" s="6">
        <f>IF('Раздел 2.6.3'!AF39&gt;='Раздел 2.6.3'!AK39,0,1)</f>
        <v>0</v>
      </c>
    </row>
    <row r="7851" spans="1:8" x14ac:dyDescent="0.2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8933</v>
      </c>
      <c r="H7851" s="6">
        <f>IF('Раздел 2.6.3'!AF40&gt;='Раздел 2.6.3'!AK40,0,1)</f>
        <v>0</v>
      </c>
    </row>
    <row r="7852" spans="1:8" x14ac:dyDescent="0.2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8934</v>
      </c>
      <c r="H7852" s="6">
        <f>IF('Раздел 2.6.3'!AF41&gt;='Раздел 2.6.3'!AK41,0,1)</f>
        <v>0</v>
      </c>
    </row>
    <row r="7853" spans="1:8" x14ac:dyDescent="0.2">
      <c r="A7853" s="6">
        <f t="shared" si="114"/>
        <v>609562</v>
      </c>
      <c r="B7853" s="6">
        <v>35</v>
      </c>
      <c r="C7853" s="109">
        <v>16</v>
      </c>
      <c r="D7853" s="109">
        <v>352</v>
      </c>
      <c r="E7853" s="109" t="s">
        <v>8935</v>
      </c>
      <c r="F7853" s="109"/>
      <c r="G7853" s="109"/>
      <c r="H7853" s="109">
        <f>IF('Раздел 2.6.3'!AF42&gt;='Раздел 2.6.3'!AK42,0,1)</f>
        <v>0</v>
      </c>
    </row>
    <row r="7854" spans="1:8" x14ac:dyDescent="0.2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8936</v>
      </c>
      <c r="H7854" s="6">
        <f>IF('Раздел 2.6.3'!AG21&gt;='Раздел 2.6.3'!AH21,0,1)</f>
        <v>0</v>
      </c>
    </row>
    <row r="7855" spans="1:8" x14ac:dyDescent="0.2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7331</v>
      </c>
      <c r="H7855" s="6">
        <f>IF('Раздел 2.6.3'!AG22&gt;='Раздел 2.6.3'!AH22,0,1)</f>
        <v>0</v>
      </c>
    </row>
    <row r="7856" spans="1:8" x14ac:dyDescent="0.2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7332</v>
      </c>
      <c r="H7856" s="6">
        <f>IF('Раздел 2.6.3'!AG23&gt;='Раздел 2.6.3'!AH23,0,1)</f>
        <v>0</v>
      </c>
    </row>
    <row r="7857" spans="1:8" x14ac:dyDescent="0.2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7333</v>
      </c>
      <c r="H7857" s="6">
        <f>IF('Раздел 2.6.3'!AG24&gt;='Раздел 2.6.3'!AH24,0,1)</f>
        <v>0</v>
      </c>
    </row>
    <row r="7858" spans="1:8" x14ac:dyDescent="0.2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7334</v>
      </c>
      <c r="H7858" s="6">
        <f>IF('Раздел 2.6.3'!AG25&gt;='Раздел 2.6.3'!AH25,0,1)</f>
        <v>0</v>
      </c>
    </row>
    <row r="7859" spans="1:8" x14ac:dyDescent="0.2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7335</v>
      </c>
      <c r="H7859" s="6">
        <f>IF('Раздел 2.6.3'!AG26&gt;='Раздел 2.6.3'!AH26,0,1)</f>
        <v>0</v>
      </c>
    </row>
    <row r="7860" spans="1:8" x14ac:dyDescent="0.2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7336</v>
      </c>
      <c r="H7860" s="6">
        <f>IF('Раздел 2.6.3'!AG27&gt;='Раздел 2.6.3'!AH27,0,1)</f>
        <v>0</v>
      </c>
    </row>
    <row r="7861" spans="1:8" x14ac:dyDescent="0.2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7337</v>
      </c>
      <c r="H7861" s="6">
        <f>IF('Раздел 2.6.3'!AG28&gt;='Раздел 2.6.3'!AH28,0,1)</f>
        <v>0</v>
      </c>
    </row>
    <row r="7862" spans="1:8" x14ac:dyDescent="0.2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7338</v>
      </c>
      <c r="H7862" s="6">
        <f>IF('Раздел 2.6.3'!AG29&gt;='Раздел 2.6.3'!AH29,0,1)</f>
        <v>0</v>
      </c>
    </row>
    <row r="7863" spans="1:8" x14ac:dyDescent="0.2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7339</v>
      </c>
      <c r="H7863" s="6">
        <f>IF('Раздел 2.6.3'!AG30&gt;='Раздел 2.6.3'!AH30,0,1)</f>
        <v>0</v>
      </c>
    </row>
    <row r="7864" spans="1:8" x14ac:dyDescent="0.2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7340</v>
      </c>
      <c r="H7864" s="6">
        <f>IF('Раздел 2.6.3'!AG31&gt;='Раздел 2.6.3'!AH31,0,1)</f>
        <v>0</v>
      </c>
    </row>
    <row r="7865" spans="1:8" x14ac:dyDescent="0.2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7341</v>
      </c>
      <c r="H7865" s="6">
        <f>IF('Раздел 2.6.3'!AG32&gt;='Раздел 2.6.3'!AH32,0,1)</f>
        <v>0</v>
      </c>
    </row>
    <row r="7866" spans="1:8" x14ac:dyDescent="0.2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7342</v>
      </c>
      <c r="H7866" s="6">
        <f>IF('Раздел 2.6.3'!AG33&gt;='Раздел 2.6.3'!AH33,0,1)</f>
        <v>0</v>
      </c>
    </row>
    <row r="7867" spans="1:8" x14ac:dyDescent="0.2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7343</v>
      </c>
      <c r="H7867" s="6">
        <f>IF('Раздел 2.6.3'!AG34&gt;='Раздел 2.6.3'!AH34,0,1)</f>
        <v>0</v>
      </c>
    </row>
    <row r="7868" spans="1:8" x14ac:dyDescent="0.2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7344</v>
      </c>
      <c r="H7868" s="6">
        <f>IF('Раздел 2.6.3'!AG35&gt;='Раздел 2.6.3'!AH35,0,1)</f>
        <v>0</v>
      </c>
    </row>
    <row r="7869" spans="1:8" x14ac:dyDescent="0.2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7345</v>
      </c>
      <c r="H7869" s="6">
        <f>IF('Раздел 2.6.3'!AG36&gt;='Раздел 2.6.3'!AH36,0,1)</f>
        <v>0</v>
      </c>
    </row>
    <row r="7870" spans="1:8" x14ac:dyDescent="0.2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7346</v>
      </c>
      <c r="H7870" s="6">
        <f>IF('Раздел 2.6.3'!AG37&gt;='Раздел 2.6.3'!AH37,0,1)</f>
        <v>0</v>
      </c>
    </row>
    <row r="7871" spans="1:8" x14ac:dyDescent="0.2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7347</v>
      </c>
      <c r="H7871" s="6">
        <f>IF('Раздел 2.6.3'!AG38&gt;='Раздел 2.6.3'!AH38,0,1)</f>
        <v>0</v>
      </c>
    </row>
    <row r="7872" spans="1:8" x14ac:dyDescent="0.2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7348</v>
      </c>
      <c r="H7872" s="6">
        <f>IF('Раздел 2.6.3'!AG39&gt;='Раздел 2.6.3'!AH39,0,1)</f>
        <v>0</v>
      </c>
    </row>
    <row r="7873" spans="1:8" x14ac:dyDescent="0.2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7349</v>
      </c>
      <c r="F7873" s="7"/>
      <c r="G7873" s="7"/>
      <c r="H7873" s="7">
        <f>IF('Раздел 2.6.3'!AG40&gt;='Раздел 2.6.3'!AH40,0,1)</f>
        <v>0</v>
      </c>
    </row>
    <row r="7874" spans="1:8" x14ac:dyDescent="0.2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7350</v>
      </c>
      <c r="F7874" s="7"/>
      <c r="G7874" s="7"/>
      <c r="H7874" s="7">
        <f>IF('Раздел 2.6.3'!AG41&gt;='Раздел 2.6.3'!AH41,0,1)</f>
        <v>0</v>
      </c>
    </row>
    <row r="7875" spans="1:8" x14ac:dyDescent="0.2">
      <c r="A7875" s="6">
        <f t="shared" si="115"/>
        <v>609562</v>
      </c>
      <c r="B7875" s="6">
        <v>35</v>
      </c>
      <c r="C7875" s="109">
        <v>17</v>
      </c>
      <c r="D7875" s="109">
        <v>374</v>
      </c>
      <c r="E7875" s="109" t="s">
        <v>7351</v>
      </c>
      <c r="F7875" s="109"/>
      <c r="G7875" s="109"/>
      <c r="H7875" s="109">
        <f>IF('Раздел 2.6.3'!AG42&gt;='Раздел 2.6.3'!AH42,0,1)</f>
        <v>0</v>
      </c>
    </row>
    <row r="7876" spans="1:8" x14ac:dyDescent="0.2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7352</v>
      </c>
      <c r="H7876" s="6">
        <f>IF('Раздел 2.6.3'!AG21&gt;='Раздел 2.6.3'!AI21,0,1)</f>
        <v>0</v>
      </c>
    </row>
    <row r="7877" spans="1:8" x14ac:dyDescent="0.2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7353</v>
      </c>
      <c r="H7877" s="6">
        <f>IF('Раздел 2.6.3'!AG22&gt;='Раздел 2.6.3'!AI22,0,1)</f>
        <v>0</v>
      </c>
    </row>
    <row r="7878" spans="1:8" x14ac:dyDescent="0.2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7354</v>
      </c>
      <c r="H7878" s="6">
        <f>IF('Раздел 2.6.3'!AG23&gt;='Раздел 2.6.3'!AI23,0,1)</f>
        <v>0</v>
      </c>
    </row>
    <row r="7879" spans="1:8" x14ac:dyDescent="0.2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7355</v>
      </c>
      <c r="H7879" s="6">
        <f>IF('Раздел 2.6.3'!AG24&gt;='Раздел 2.6.3'!AI24,0,1)</f>
        <v>0</v>
      </c>
    </row>
    <row r="7880" spans="1:8" x14ac:dyDescent="0.2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9860</v>
      </c>
      <c r="H7880" s="6">
        <f>IF('Раздел 2.6.3'!AG25&gt;='Раздел 2.6.3'!AI25,0,1)</f>
        <v>0</v>
      </c>
    </row>
    <row r="7881" spans="1:8" x14ac:dyDescent="0.2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9861</v>
      </c>
      <c r="H7881" s="6">
        <f>IF('Раздел 2.6.3'!AG26&gt;='Раздел 2.6.3'!AI26,0,1)</f>
        <v>0</v>
      </c>
    </row>
    <row r="7882" spans="1:8" x14ac:dyDescent="0.2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9862</v>
      </c>
      <c r="H7882" s="6">
        <f>IF('Раздел 2.6.3'!AG27&gt;='Раздел 2.6.3'!AI27,0,1)</f>
        <v>0</v>
      </c>
    </row>
    <row r="7883" spans="1:8" x14ac:dyDescent="0.2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9863</v>
      </c>
      <c r="H7883" s="6">
        <f>IF('Раздел 2.6.3'!AG28&gt;='Раздел 2.6.3'!AI28,0,1)</f>
        <v>0</v>
      </c>
    </row>
    <row r="7884" spans="1:8" x14ac:dyDescent="0.2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9864</v>
      </c>
      <c r="H7884" s="6">
        <f>IF('Раздел 2.6.3'!AG29&gt;='Раздел 2.6.3'!AI29,0,1)</f>
        <v>0</v>
      </c>
    </row>
    <row r="7885" spans="1:8" x14ac:dyDescent="0.2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9865</v>
      </c>
      <c r="H7885" s="6">
        <f>IF('Раздел 2.6.3'!AG30&gt;='Раздел 2.6.3'!AI30,0,1)</f>
        <v>0</v>
      </c>
    </row>
    <row r="7886" spans="1:8" x14ac:dyDescent="0.2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9866</v>
      </c>
      <c r="H7886" s="6">
        <f>IF('Раздел 2.6.3'!AG31&gt;='Раздел 2.6.3'!AI31,0,1)</f>
        <v>0</v>
      </c>
    </row>
    <row r="7887" spans="1:8" x14ac:dyDescent="0.2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9867</v>
      </c>
      <c r="H7887" s="6">
        <f>IF('Раздел 2.6.3'!AG32&gt;='Раздел 2.6.3'!AI32,0,1)</f>
        <v>0</v>
      </c>
    </row>
    <row r="7888" spans="1:8" x14ac:dyDescent="0.2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9868</v>
      </c>
      <c r="H7888" s="6">
        <f>IF('Раздел 2.6.3'!AG33&gt;='Раздел 2.6.3'!AI33,0,1)</f>
        <v>0</v>
      </c>
    </row>
    <row r="7889" spans="1:8" x14ac:dyDescent="0.2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9869</v>
      </c>
      <c r="H7889" s="6">
        <f>IF('Раздел 2.6.3'!AG34&gt;='Раздел 2.6.3'!AI34,0,1)</f>
        <v>0</v>
      </c>
    </row>
    <row r="7890" spans="1:8" x14ac:dyDescent="0.2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9870</v>
      </c>
      <c r="H7890" s="6">
        <f>IF('Раздел 2.6.3'!AG35&gt;='Раздел 2.6.3'!AI35,0,1)</f>
        <v>0</v>
      </c>
    </row>
    <row r="7891" spans="1:8" x14ac:dyDescent="0.2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9871</v>
      </c>
      <c r="H7891" s="6">
        <f>IF('Раздел 2.6.3'!AG36&gt;='Раздел 2.6.3'!AI36,0,1)</f>
        <v>0</v>
      </c>
    </row>
    <row r="7892" spans="1:8" x14ac:dyDescent="0.2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9872</v>
      </c>
      <c r="H7892" s="6">
        <f>IF('Раздел 2.6.3'!AG37&gt;='Раздел 2.6.3'!AI37,0,1)</f>
        <v>0</v>
      </c>
    </row>
    <row r="7893" spans="1:8" x14ac:dyDescent="0.2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9873</v>
      </c>
      <c r="H7893" s="6">
        <f>IF('Раздел 2.6.3'!AG38&gt;='Раздел 2.6.3'!AI38,0,1)</f>
        <v>0</v>
      </c>
    </row>
    <row r="7894" spans="1:8" x14ac:dyDescent="0.2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9874</v>
      </c>
      <c r="H7894" s="6">
        <f>IF('Раздел 2.6.3'!AG39&gt;='Раздел 2.6.3'!AI39,0,1)</f>
        <v>0</v>
      </c>
    </row>
    <row r="7895" spans="1:8" x14ac:dyDescent="0.2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9875</v>
      </c>
      <c r="H7895" s="6">
        <f>IF('Раздел 2.6.3'!AG40&gt;='Раздел 2.6.3'!AI40,0,1)</f>
        <v>0</v>
      </c>
    </row>
    <row r="7896" spans="1:8" x14ac:dyDescent="0.2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9876</v>
      </c>
      <c r="H7896" s="6">
        <f>IF('Раздел 2.6.3'!AG41&gt;='Раздел 2.6.3'!AI41,0,1)</f>
        <v>0</v>
      </c>
    </row>
    <row r="7897" spans="1:8" x14ac:dyDescent="0.2">
      <c r="A7897" s="6">
        <f t="shared" si="115"/>
        <v>609562</v>
      </c>
      <c r="B7897" s="109">
        <v>35</v>
      </c>
      <c r="C7897" s="109">
        <v>18</v>
      </c>
      <c r="D7897" s="109">
        <v>396</v>
      </c>
      <c r="E7897" s="109" t="s">
        <v>9877</v>
      </c>
      <c r="F7897" s="109"/>
      <c r="G7897" s="109"/>
      <c r="H7897" s="109">
        <f>IF('Раздел 2.6.3'!AG42&gt;='Раздел 2.6.3'!AI42,0,1)</f>
        <v>0</v>
      </c>
    </row>
    <row r="7898" spans="1:8" x14ac:dyDescent="0.2">
      <c r="A7898" s="122">
        <f t="shared" si="115"/>
        <v>609562</v>
      </c>
      <c r="B7898" s="122">
        <v>35</v>
      </c>
      <c r="C7898" s="123">
        <v>19</v>
      </c>
      <c r="D7898" s="122">
        <v>397</v>
      </c>
      <c r="E7898" s="127" t="s">
        <v>4458</v>
      </c>
      <c r="F7898" s="123"/>
      <c r="G7898" s="123"/>
      <c r="H7898" s="7">
        <f>IF('Раздел 2.6.3'!P22&gt;='Раздел 2.6.3'!P23,0,1)</f>
        <v>0</v>
      </c>
    </row>
    <row r="7899" spans="1:8" x14ac:dyDescent="0.2">
      <c r="A7899" s="122">
        <f t="shared" si="115"/>
        <v>609562</v>
      </c>
      <c r="B7899" s="122">
        <v>35</v>
      </c>
      <c r="C7899" s="123">
        <v>19</v>
      </c>
      <c r="D7899" s="122">
        <v>398</v>
      </c>
      <c r="E7899" s="127" t="s">
        <v>4459</v>
      </c>
      <c r="F7899" s="123"/>
      <c r="G7899" s="123"/>
      <c r="H7899" s="7">
        <f>IF('Раздел 2.6.3'!Q22&gt;='Раздел 2.6.3'!Q23,0,1)</f>
        <v>0</v>
      </c>
    </row>
    <row r="7900" spans="1:8" x14ac:dyDescent="0.2">
      <c r="A7900" s="122">
        <f t="shared" si="115"/>
        <v>609562</v>
      </c>
      <c r="B7900" s="122">
        <v>35</v>
      </c>
      <c r="C7900" s="123">
        <v>19</v>
      </c>
      <c r="D7900" s="122">
        <v>399</v>
      </c>
      <c r="E7900" s="127" t="s">
        <v>4463</v>
      </c>
      <c r="F7900" s="123"/>
      <c r="G7900" s="123"/>
      <c r="H7900" s="7">
        <f>IF('Раздел 2.6.3'!R22&gt;='Раздел 2.6.3'!R23,0,1)</f>
        <v>0</v>
      </c>
    </row>
    <row r="7901" spans="1:8" x14ac:dyDescent="0.2">
      <c r="A7901" s="122">
        <f t="shared" si="115"/>
        <v>609562</v>
      </c>
      <c r="B7901" s="122">
        <v>35</v>
      </c>
      <c r="C7901" s="123">
        <v>19</v>
      </c>
      <c r="D7901" s="122">
        <v>400</v>
      </c>
      <c r="E7901" s="127" t="s">
        <v>4464</v>
      </c>
      <c r="F7901" s="123"/>
      <c r="G7901" s="123"/>
      <c r="H7901" s="7">
        <f>IF('Раздел 2.6.3'!S22&gt;='Раздел 2.6.3'!S23,0,1)</f>
        <v>0</v>
      </c>
    </row>
    <row r="7902" spans="1:8" x14ac:dyDescent="0.2">
      <c r="A7902" s="122">
        <f t="shared" si="115"/>
        <v>609562</v>
      </c>
      <c r="B7902" s="122">
        <v>35</v>
      </c>
      <c r="C7902" s="123">
        <v>19</v>
      </c>
      <c r="D7902" s="122">
        <v>401</v>
      </c>
      <c r="E7902" s="127" t="s">
        <v>4465</v>
      </c>
      <c r="F7902" s="123"/>
      <c r="G7902" s="123"/>
      <c r="H7902" s="7">
        <f>IF('Раздел 2.6.3'!T22&gt;='Раздел 2.6.3'!T23,0,1)</f>
        <v>0</v>
      </c>
    </row>
    <row r="7903" spans="1:8" x14ac:dyDescent="0.2">
      <c r="A7903" s="122">
        <f t="shared" si="115"/>
        <v>609562</v>
      </c>
      <c r="B7903" s="122">
        <v>35</v>
      </c>
      <c r="C7903" s="123">
        <v>19</v>
      </c>
      <c r="D7903" s="122">
        <v>402</v>
      </c>
      <c r="E7903" s="127" t="s">
        <v>4466</v>
      </c>
      <c r="F7903" s="123"/>
      <c r="G7903" s="123"/>
      <c r="H7903" s="7">
        <f>IF('Раздел 2.6.3'!U22&gt;='Раздел 2.6.3'!U23,0,1)</f>
        <v>0</v>
      </c>
    </row>
    <row r="7904" spans="1:8" x14ac:dyDescent="0.2">
      <c r="A7904" s="122">
        <f t="shared" si="115"/>
        <v>609562</v>
      </c>
      <c r="B7904" s="122">
        <v>35</v>
      </c>
      <c r="C7904" s="123">
        <v>19</v>
      </c>
      <c r="D7904" s="122">
        <v>403</v>
      </c>
      <c r="E7904" s="127" t="s">
        <v>4467</v>
      </c>
      <c r="F7904" s="123"/>
      <c r="G7904" s="123"/>
      <c r="H7904" s="7">
        <f>IF('Раздел 2.6.3'!V22&gt;='Раздел 2.6.3'!V23,0,1)</f>
        <v>0</v>
      </c>
    </row>
    <row r="7905" spans="1:12" x14ac:dyDescent="0.2">
      <c r="A7905" s="122">
        <f t="shared" si="115"/>
        <v>609562</v>
      </c>
      <c r="B7905" s="122">
        <v>35</v>
      </c>
      <c r="C7905" s="123">
        <v>19</v>
      </c>
      <c r="D7905" s="122">
        <v>404</v>
      </c>
      <c r="E7905" s="127" t="s">
        <v>4468</v>
      </c>
      <c r="F7905" s="123"/>
      <c r="G7905" s="123"/>
      <c r="H7905" s="7">
        <f>IF('Раздел 2.6.3'!W22&gt;='Раздел 2.6.3'!W23,0,1)</f>
        <v>0</v>
      </c>
    </row>
    <row r="7906" spans="1:12" x14ac:dyDescent="0.2">
      <c r="A7906" s="122">
        <f t="shared" si="115"/>
        <v>609562</v>
      </c>
      <c r="B7906" s="122">
        <v>35</v>
      </c>
      <c r="C7906" s="123">
        <v>19</v>
      </c>
      <c r="D7906" s="122">
        <v>405</v>
      </c>
      <c r="E7906" s="127" t="s">
        <v>4382</v>
      </c>
      <c r="F7906" s="123"/>
      <c r="G7906" s="123"/>
      <c r="H7906" s="7">
        <f>IF('Раздел 2.6.3'!X22&gt;='Раздел 2.6.3'!X23,0,1)</f>
        <v>0</v>
      </c>
    </row>
    <row r="7907" spans="1:12" x14ac:dyDescent="0.2">
      <c r="A7907" s="122">
        <f t="shared" si="115"/>
        <v>609562</v>
      </c>
      <c r="B7907" s="122">
        <v>35</v>
      </c>
      <c r="C7907" s="123">
        <v>19</v>
      </c>
      <c r="D7907" s="122">
        <v>406</v>
      </c>
      <c r="E7907" s="127" t="s">
        <v>4383</v>
      </c>
      <c r="F7907" s="123"/>
      <c r="G7907" s="123"/>
      <c r="H7907" s="7">
        <f>IF('Раздел 2.6.3'!Y22&gt;='Раздел 2.6.3'!Y23,0,1)</f>
        <v>0</v>
      </c>
    </row>
    <row r="7908" spans="1:12" x14ac:dyDescent="0.2">
      <c r="A7908" s="122">
        <f t="shared" si="115"/>
        <v>609562</v>
      </c>
      <c r="B7908" s="122">
        <v>35</v>
      </c>
      <c r="C7908" s="123">
        <v>19</v>
      </c>
      <c r="D7908" s="122">
        <v>407</v>
      </c>
      <c r="E7908" s="127" t="s">
        <v>3574</v>
      </c>
      <c r="F7908" s="123"/>
      <c r="G7908" s="123"/>
      <c r="H7908" s="7">
        <f>IF('Раздел 2.6.3'!Z22&gt;='Раздел 2.6.3'!Z23,0,1)</f>
        <v>0</v>
      </c>
    </row>
    <row r="7909" spans="1:12" x14ac:dyDescent="0.2">
      <c r="A7909" s="122">
        <f t="shared" si="115"/>
        <v>609562</v>
      </c>
      <c r="B7909" s="122">
        <v>35</v>
      </c>
      <c r="C7909" s="123">
        <v>19</v>
      </c>
      <c r="D7909" s="122">
        <v>408</v>
      </c>
      <c r="E7909" s="127" t="s">
        <v>3575</v>
      </c>
      <c r="F7909" s="123"/>
      <c r="G7909" s="123"/>
      <c r="H7909" s="7">
        <f>IF('Раздел 2.6.3'!AA22&gt;='Раздел 2.6.3'!AA23,0,1)</f>
        <v>0</v>
      </c>
    </row>
    <row r="7910" spans="1:12" x14ac:dyDescent="0.2">
      <c r="A7910" s="122">
        <f t="shared" si="115"/>
        <v>609562</v>
      </c>
      <c r="B7910" s="122">
        <v>35</v>
      </c>
      <c r="C7910" s="123">
        <v>19</v>
      </c>
      <c r="D7910" s="122">
        <v>409</v>
      </c>
      <c r="E7910" s="127" t="s">
        <v>3576</v>
      </c>
      <c r="F7910" s="123"/>
      <c r="G7910" s="123"/>
      <c r="H7910" s="7">
        <f>IF('Раздел 2.6.3'!AB22&gt;='Раздел 2.6.3'!AB23,0,1)</f>
        <v>0</v>
      </c>
    </row>
    <row r="7911" spans="1:12" x14ac:dyDescent="0.2">
      <c r="A7911" s="122">
        <f t="shared" si="115"/>
        <v>609562</v>
      </c>
      <c r="B7911" s="122">
        <v>35</v>
      </c>
      <c r="C7911" s="123">
        <v>19</v>
      </c>
      <c r="D7911" s="122">
        <v>410</v>
      </c>
      <c r="E7911" s="127" t="s">
        <v>3577</v>
      </c>
      <c r="F7911" s="123"/>
      <c r="G7911" s="123"/>
      <c r="H7911" s="7">
        <f>IF('Раздел 2.6.3'!AC22&gt;='Раздел 2.6.3'!AC23,0,1)</f>
        <v>0</v>
      </c>
    </row>
    <row r="7912" spans="1:12" x14ac:dyDescent="0.2">
      <c r="A7912" s="122">
        <f t="shared" si="115"/>
        <v>609562</v>
      </c>
      <c r="B7912" s="122">
        <v>35</v>
      </c>
      <c r="C7912" s="123">
        <v>19</v>
      </c>
      <c r="D7912" s="122">
        <v>411</v>
      </c>
      <c r="E7912" s="127" t="s">
        <v>3578</v>
      </c>
      <c r="F7912" s="123"/>
      <c r="G7912" s="123"/>
      <c r="H7912" s="7">
        <f>IF('Раздел 2.6.3'!AD22&gt;='Раздел 2.6.3'!AD23,0,1)</f>
        <v>0</v>
      </c>
    </row>
    <row r="7913" spans="1:12" x14ac:dyDescent="0.2">
      <c r="A7913" s="122">
        <f t="shared" si="115"/>
        <v>609562</v>
      </c>
      <c r="B7913" s="122">
        <v>35</v>
      </c>
      <c r="C7913" s="123">
        <v>19</v>
      </c>
      <c r="D7913" s="122">
        <v>412</v>
      </c>
      <c r="E7913" s="127" t="s">
        <v>3579</v>
      </c>
      <c r="F7913" s="123"/>
      <c r="G7913" s="123"/>
      <c r="H7913" s="7">
        <f>IF('Раздел 2.6.3'!AE22&gt;='Раздел 2.6.3'!AE23,0,1)</f>
        <v>0</v>
      </c>
    </row>
    <row r="7914" spans="1:12" x14ac:dyDescent="0.2">
      <c r="A7914" s="122">
        <f t="shared" si="115"/>
        <v>609562</v>
      </c>
      <c r="B7914" s="122">
        <v>35</v>
      </c>
      <c r="C7914" s="123">
        <v>19</v>
      </c>
      <c r="D7914" s="122">
        <v>413</v>
      </c>
      <c r="E7914" s="127" t="s">
        <v>3580</v>
      </c>
      <c r="F7914" s="123"/>
      <c r="G7914" s="123"/>
      <c r="H7914" s="7">
        <f>IF('Раздел 2.6.3'!AF22&gt;='Раздел 2.6.3'!AF23,0,1)</f>
        <v>0</v>
      </c>
    </row>
    <row r="7915" spans="1:12" x14ac:dyDescent="0.2">
      <c r="A7915" s="122">
        <f t="shared" si="115"/>
        <v>609562</v>
      </c>
      <c r="B7915" s="122">
        <v>35</v>
      </c>
      <c r="C7915" s="123">
        <v>19</v>
      </c>
      <c r="D7915" s="122">
        <v>414</v>
      </c>
      <c r="E7915" s="127" t="s">
        <v>3581</v>
      </c>
      <c r="F7915" s="123"/>
      <c r="G7915" s="123"/>
      <c r="H7915" s="7">
        <f>IF('Раздел 2.6.3'!AG22&gt;='Раздел 2.6.3'!AG23,0,1)</f>
        <v>0</v>
      </c>
    </row>
    <row r="7916" spans="1:12" x14ac:dyDescent="0.2">
      <c r="A7916" s="122">
        <f t="shared" si="115"/>
        <v>609562</v>
      </c>
      <c r="B7916" s="122">
        <v>35</v>
      </c>
      <c r="C7916" s="123">
        <v>19</v>
      </c>
      <c r="D7916" s="122">
        <v>415</v>
      </c>
      <c r="E7916" s="127" t="s">
        <v>3582</v>
      </c>
      <c r="F7916" s="123"/>
      <c r="G7916" s="123"/>
      <c r="H7916" s="7">
        <f>IF('Раздел 2.6.3'!AH22&gt;='Раздел 2.6.3'!AH23,0,1)</f>
        <v>0</v>
      </c>
      <c r="L7916" s="7"/>
    </row>
    <row r="7917" spans="1:12" x14ac:dyDescent="0.2">
      <c r="A7917" s="122">
        <f t="shared" si="115"/>
        <v>609562</v>
      </c>
      <c r="B7917" s="122">
        <v>35</v>
      </c>
      <c r="C7917" s="123">
        <v>19</v>
      </c>
      <c r="D7917" s="122">
        <v>416</v>
      </c>
      <c r="E7917" s="127" t="s">
        <v>3583</v>
      </c>
      <c r="F7917" s="123"/>
      <c r="G7917" s="123"/>
      <c r="H7917" s="7">
        <f>IF('Раздел 2.6.3'!AI22&gt;='Раздел 2.6.3'!AI23,0,1)</f>
        <v>0</v>
      </c>
    </row>
    <row r="7918" spans="1:12" x14ac:dyDescent="0.2">
      <c r="A7918" s="122">
        <f t="shared" si="115"/>
        <v>609562</v>
      </c>
      <c r="B7918" s="122">
        <v>35</v>
      </c>
      <c r="C7918" s="123">
        <v>19</v>
      </c>
      <c r="D7918" s="122">
        <v>417</v>
      </c>
      <c r="E7918" s="127" t="s">
        <v>3584</v>
      </c>
      <c r="F7918" s="123"/>
      <c r="G7918" s="123"/>
      <c r="H7918" s="7">
        <f>IF('Раздел 2.6.3'!AJ22&gt;='Раздел 2.6.3'!AJ23,0,1)</f>
        <v>0</v>
      </c>
    </row>
    <row r="7919" spans="1:12" x14ac:dyDescent="0.2">
      <c r="A7919" s="122">
        <f t="shared" si="115"/>
        <v>609562</v>
      </c>
      <c r="B7919" s="122">
        <v>35</v>
      </c>
      <c r="C7919" s="124">
        <v>19</v>
      </c>
      <c r="D7919" s="124">
        <v>418</v>
      </c>
      <c r="E7919" s="128" t="s">
        <v>3585</v>
      </c>
      <c r="F7919" s="124"/>
      <c r="G7919" s="124"/>
      <c r="H7919" s="109">
        <f>IF('Раздел 2.6.3'!AK22&gt;='Раздел 2.6.3'!AK23,0,1)</f>
        <v>0</v>
      </c>
    </row>
    <row r="7920" spans="1:12" x14ac:dyDescent="0.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9" t="s">
        <v>3586</v>
      </c>
      <c r="F7920" s="7"/>
      <c r="G7920" s="7"/>
      <c r="H7920" s="7">
        <f>IF('Раздел 2.6.3'!P22&gt;='Раздел 2.6.3'!P26,0,1)</f>
        <v>0</v>
      </c>
    </row>
    <row r="7921" spans="1:8" x14ac:dyDescent="0.2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9" t="s">
        <v>2035</v>
      </c>
      <c r="F7921" s="7"/>
      <c r="G7921" s="7"/>
      <c r="H7921" s="7">
        <f>IF('Раздел 2.6.3'!Q22&gt;='Раздел 2.6.3'!Q26,0,1)</f>
        <v>0</v>
      </c>
    </row>
    <row r="7922" spans="1:8" x14ac:dyDescent="0.2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9" t="s">
        <v>2036</v>
      </c>
      <c r="F7922" s="7"/>
      <c r="G7922" s="7"/>
      <c r="H7922" s="7">
        <f>IF('Раздел 2.6.3'!R22&gt;='Раздел 2.6.3'!R26,0,1)</f>
        <v>0</v>
      </c>
    </row>
    <row r="7923" spans="1:8" x14ac:dyDescent="0.2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9" t="s">
        <v>2037</v>
      </c>
      <c r="F7923" s="7"/>
      <c r="G7923" s="7"/>
      <c r="H7923" s="7">
        <f>IF('Раздел 2.6.3'!S22&gt;='Раздел 2.6.3'!S26,0,1)</f>
        <v>0</v>
      </c>
    </row>
    <row r="7924" spans="1:8" x14ac:dyDescent="0.2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9" t="s">
        <v>4192</v>
      </c>
      <c r="F7924" s="7"/>
      <c r="G7924" s="7"/>
      <c r="H7924" s="7">
        <f>IF('Раздел 2.6.3'!T22&gt;='Раздел 2.6.3'!T26,0,1)</f>
        <v>0</v>
      </c>
    </row>
    <row r="7925" spans="1:8" x14ac:dyDescent="0.2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9" t="s">
        <v>4197</v>
      </c>
      <c r="F7925" s="7"/>
      <c r="G7925" s="7"/>
      <c r="H7925" s="7">
        <f>IF('Раздел 2.6.3'!U22&gt;='Раздел 2.6.3'!U26,0,1)</f>
        <v>0</v>
      </c>
    </row>
    <row r="7926" spans="1:8" x14ac:dyDescent="0.2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9" t="s">
        <v>4198</v>
      </c>
      <c r="F7926" s="7"/>
      <c r="G7926" s="7"/>
      <c r="H7926" s="7">
        <f>IF('Раздел 2.6.3'!V22&gt;='Раздел 2.6.3'!V26,0,1)</f>
        <v>0</v>
      </c>
    </row>
    <row r="7927" spans="1:8" x14ac:dyDescent="0.2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9" t="s">
        <v>5012</v>
      </c>
      <c r="F7927" s="7"/>
      <c r="G7927" s="7"/>
      <c r="H7927" s="7">
        <f>IF('Раздел 2.6.3'!W22&gt;='Раздел 2.6.3'!W26,0,1)</f>
        <v>0</v>
      </c>
    </row>
    <row r="7928" spans="1:8" x14ac:dyDescent="0.2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9" t="s">
        <v>5013</v>
      </c>
      <c r="F7928" s="7"/>
      <c r="G7928" s="7"/>
      <c r="H7928" s="7">
        <f>IF('Раздел 2.6.3'!X22&gt;='Раздел 2.6.3'!X26,0,1)</f>
        <v>0</v>
      </c>
    </row>
    <row r="7929" spans="1:8" x14ac:dyDescent="0.2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9" t="s">
        <v>5014</v>
      </c>
      <c r="F7929" s="7"/>
      <c r="G7929" s="7"/>
      <c r="H7929" s="7">
        <f>IF('Раздел 2.6.3'!Y22&gt;='Раздел 2.6.3'!Y26,0,1)</f>
        <v>0</v>
      </c>
    </row>
    <row r="7930" spans="1:8" x14ac:dyDescent="0.2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9" t="s">
        <v>5015</v>
      </c>
      <c r="F7930" s="7"/>
      <c r="G7930" s="7"/>
      <c r="H7930" s="7">
        <f>IF('Раздел 2.6.3'!Z22&gt;='Раздел 2.6.3'!Z26,0,1)</f>
        <v>0</v>
      </c>
    </row>
    <row r="7931" spans="1:8" x14ac:dyDescent="0.2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9" t="s">
        <v>5016</v>
      </c>
      <c r="F7931" s="7"/>
      <c r="G7931" s="7"/>
      <c r="H7931" s="7">
        <f>IF('Раздел 2.6.3'!AA22&gt;='Раздел 2.6.3'!AA26,0,1)</f>
        <v>0</v>
      </c>
    </row>
    <row r="7932" spans="1:8" x14ac:dyDescent="0.2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9" t="s">
        <v>5017</v>
      </c>
      <c r="F7932" s="7"/>
      <c r="G7932" s="7"/>
      <c r="H7932" s="7">
        <f>IF('Раздел 2.6.3'!AB22&gt;='Раздел 2.6.3'!AB26,0,1)</f>
        <v>0</v>
      </c>
    </row>
    <row r="7933" spans="1:8" x14ac:dyDescent="0.2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9" t="s">
        <v>5018</v>
      </c>
      <c r="F7933" s="7"/>
      <c r="G7933" s="7"/>
      <c r="H7933" s="7">
        <f>IF('Раздел 2.6.3'!AC22&gt;='Раздел 2.6.3'!AC26,0,1)</f>
        <v>0</v>
      </c>
    </row>
    <row r="7934" spans="1:8" x14ac:dyDescent="0.2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9" t="s">
        <v>5019</v>
      </c>
      <c r="F7934" s="7"/>
      <c r="G7934" s="7"/>
      <c r="H7934" s="7">
        <f>IF('Раздел 2.6.3'!AD22&gt;='Раздел 2.6.3'!AD26,0,1)</f>
        <v>0</v>
      </c>
    </row>
    <row r="7935" spans="1:8" x14ac:dyDescent="0.2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9" t="s">
        <v>5020</v>
      </c>
      <c r="F7935" s="7"/>
      <c r="G7935" s="7"/>
      <c r="H7935" s="7">
        <f>IF('Раздел 2.6.3'!AE22&gt;='Раздел 2.6.3'!AE26,0,1)</f>
        <v>0</v>
      </c>
    </row>
    <row r="7936" spans="1:8" x14ac:dyDescent="0.2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9" t="s">
        <v>5021</v>
      </c>
      <c r="F7936" s="7"/>
      <c r="G7936" s="7"/>
      <c r="H7936" s="7">
        <f>IF('Раздел 2.6.3'!AF22&gt;='Раздел 2.6.3'!AF26,0,1)</f>
        <v>0</v>
      </c>
    </row>
    <row r="7937" spans="1:8" x14ac:dyDescent="0.2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9" t="s">
        <v>5022</v>
      </c>
      <c r="F7937" s="7"/>
      <c r="G7937" s="7"/>
      <c r="H7937" s="7">
        <f>IF('Раздел 2.6.3'!AG22&gt;='Раздел 2.6.3'!AG26,0,1)</f>
        <v>0</v>
      </c>
    </row>
    <row r="7938" spans="1:8" x14ac:dyDescent="0.2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9" t="s">
        <v>5023</v>
      </c>
      <c r="F7938" s="7"/>
      <c r="G7938" s="7"/>
      <c r="H7938" s="7">
        <f>IF('Раздел 2.6.3'!AH22&gt;='Раздел 2.6.3'!AH26,0,1)</f>
        <v>0</v>
      </c>
    </row>
    <row r="7939" spans="1:8" x14ac:dyDescent="0.2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9" t="s">
        <v>5024</v>
      </c>
      <c r="F7939" s="7"/>
      <c r="G7939" s="7"/>
      <c r="H7939" s="7">
        <f>IF('Раздел 2.6.3'!AI22&gt;='Раздел 2.6.3'!AI26,0,1)</f>
        <v>0</v>
      </c>
    </row>
    <row r="7940" spans="1:8" x14ac:dyDescent="0.2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9" t="s">
        <v>5025</v>
      </c>
      <c r="F7940" s="7"/>
      <c r="G7940" s="7"/>
      <c r="H7940" s="7">
        <f>IF('Раздел 2.6.3'!AJ22&gt;='Раздел 2.6.3'!AJ26,0,1)</f>
        <v>0</v>
      </c>
    </row>
    <row r="7941" spans="1:8" x14ac:dyDescent="0.2">
      <c r="A7941" s="6">
        <f t="shared" si="115"/>
        <v>609562</v>
      </c>
      <c r="B7941" s="6">
        <v>35</v>
      </c>
      <c r="C7941" s="109">
        <v>20</v>
      </c>
      <c r="D7941" s="109">
        <v>440</v>
      </c>
      <c r="E7941" s="130" t="s">
        <v>5026</v>
      </c>
      <c r="F7941" s="109"/>
      <c r="G7941" s="109"/>
      <c r="H7941" s="109">
        <f>IF('Раздел 2.6.3'!AK22&gt;='Раздел 2.6.3'!AK26,0,1)</f>
        <v>0</v>
      </c>
    </row>
    <row r="7942" spans="1:8" x14ac:dyDescent="0.2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9" t="s">
        <v>5027</v>
      </c>
      <c r="F7942" s="7"/>
      <c r="G7942" s="7"/>
      <c r="H7942" s="7">
        <f>IF('Раздел 2.6.3'!P22&gt;='Раздел 2.6.3'!P27,0,1)</f>
        <v>0</v>
      </c>
    </row>
    <row r="7943" spans="1:8" x14ac:dyDescent="0.2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9" t="s">
        <v>5028</v>
      </c>
      <c r="F7943" s="7"/>
      <c r="G7943" s="7"/>
      <c r="H7943" s="7">
        <f>IF('Раздел 2.6.3'!Q22&gt;='Раздел 2.6.3'!Q27,0,1)</f>
        <v>0</v>
      </c>
    </row>
    <row r="7944" spans="1:8" x14ac:dyDescent="0.2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9" t="s">
        <v>5029</v>
      </c>
      <c r="F7944" s="7"/>
      <c r="G7944" s="7"/>
      <c r="H7944" s="7">
        <f>IF('Раздел 2.6.3'!R22&gt;='Раздел 2.6.3'!R27,0,1)</f>
        <v>0</v>
      </c>
    </row>
    <row r="7945" spans="1:8" x14ac:dyDescent="0.2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9" t="s">
        <v>5030</v>
      </c>
      <c r="F7945" s="7"/>
      <c r="G7945" s="7"/>
      <c r="H7945" s="7">
        <f>IF('Раздел 2.6.3'!S22&gt;='Раздел 2.6.3'!S27,0,1)</f>
        <v>0</v>
      </c>
    </row>
    <row r="7946" spans="1:8" x14ac:dyDescent="0.2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9" t="s">
        <v>3421</v>
      </c>
      <c r="F7946" s="7"/>
      <c r="G7946" s="7"/>
      <c r="H7946" s="7">
        <f>IF('Раздел 2.6.3'!T22&gt;='Раздел 2.6.3'!T27,0,1)</f>
        <v>0</v>
      </c>
    </row>
    <row r="7947" spans="1:8" x14ac:dyDescent="0.2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9" t="s">
        <v>3422</v>
      </c>
      <c r="F7947" s="7"/>
      <c r="G7947" s="7"/>
      <c r="H7947" s="7">
        <f>IF('Раздел 2.6.3'!U22&gt;='Раздел 2.6.3'!U27,0,1)</f>
        <v>0</v>
      </c>
    </row>
    <row r="7948" spans="1:8" x14ac:dyDescent="0.2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9" t="s">
        <v>3423</v>
      </c>
      <c r="F7948" s="7"/>
      <c r="G7948" s="7"/>
      <c r="H7948" s="7">
        <f>IF('Раздел 2.6.3'!V22&gt;='Раздел 2.6.3'!V27,0,1)</f>
        <v>0</v>
      </c>
    </row>
    <row r="7949" spans="1:8" x14ac:dyDescent="0.2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9" t="s">
        <v>3424</v>
      </c>
      <c r="F7949" s="7"/>
      <c r="G7949" s="7"/>
      <c r="H7949" s="7">
        <f>IF('Раздел 2.6.3'!W22&gt;='Раздел 2.6.3'!W27,0,1)</f>
        <v>0</v>
      </c>
    </row>
    <row r="7950" spans="1:8" x14ac:dyDescent="0.2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9" t="s">
        <v>3425</v>
      </c>
      <c r="F7950" s="7"/>
      <c r="G7950" s="7"/>
      <c r="H7950" s="7">
        <f>IF('Раздел 2.6.3'!X22&gt;='Раздел 2.6.3'!X27,0,1)</f>
        <v>0</v>
      </c>
    </row>
    <row r="7951" spans="1:8" x14ac:dyDescent="0.2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9" t="s">
        <v>3426</v>
      </c>
      <c r="F7951" s="7"/>
      <c r="G7951" s="7"/>
      <c r="H7951" s="7">
        <f>IF('Раздел 2.6.3'!Y22&gt;='Раздел 2.6.3'!Y27,0,1)</f>
        <v>0</v>
      </c>
    </row>
    <row r="7952" spans="1:8" x14ac:dyDescent="0.2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9" t="s">
        <v>4225</v>
      </c>
      <c r="F7952" s="7"/>
      <c r="G7952" s="7"/>
      <c r="H7952" s="7">
        <f>IF('Раздел 2.6.3'!Z22&gt;='Раздел 2.6.3'!Z27,0,1)</f>
        <v>0</v>
      </c>
    </row>
    <row r="7953" spans="1:8" x14ac:dyDescent="0.2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9" t="s">
        <v>4226</v>
      </c>
      <c r="F7953" s="7"/>
      <c r="G7953" s="7"/>
      <c r="H7953" s="7">
        <f>IF('Раздел 2.6.3'!AA22&gt;='Раздел 2.6.3'!AA27,0,1)</f>
        <v>0</v>
      </c>
    </row>
    <row r="7954" spans="1:8" x14ac:dyDescent="0.2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9" t="s">
        <v>4227</v>
      </c>
      <c r="F7954" s="7"/>
      <c r="G7954" s="7"/>
      <c r="H7954" s="7">
        <f>IF('Раздел 2.6.3'!AB22&gt;='Раздел 2.6.3'!AB27,0,1)</f>
        <v>0</v>
      </c>
    </row>
    <row r="7955" spans="1:8" x14ac:dyDescent="0.2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9" t="s">
        <v>4228</v>
      </c>
      <c r="F7955" s="7"/>
      <c r="G7955" s="7"/>
      <c r="H7955" s="7">
        <f>IF('Раздел 2.6.3'!AC22&gt;='Раздел 2.6.3'!AC27,0,1)</f>
        <v>0</v>
      </c>
    </row>
    <row r="7956" spans="1:8" x14ac:dyDescent="0.2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9" t="s">
        <v>4229</v>
      </c>
      <c r="F7956" s="7"/>
      <c r="G7956" s="7"/>
      <c r="H7956" s="7">
        <f>IF('Раздел 2.6.3'!AD22&gt;='Раздел 2.6.3'!AD27,0,1)</f>
        <v>0</v>
      </c>
    </row>
    <row r="7957" spans="1:8" x14ac:dyDescent="0.2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9" t="s">
        <v>4230</v>
      </c>
      <c r="F7957" s="7"/>
      <c r="G7957" s="7"/>
      <c r="H7957" s="7">
        <f>IF('Раздел 2.6.3'!AE22&gt;='Раздел 2.6.3'!AE27,0,1)</f>
        <v>0</v>
      </c>
    </row>
    <row r="7958" spans="1:8" x14ac:dyDescent="0.2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9" t="s">
        <v>4231</v>
      </c>
      <c r="F7958" s="7"/>
      <c r="G7958" s="7"/>
      <c r="H7958" s="7">
        <f>IF('Раздел 2.6.3'!AF22&gt;='Раздел 2.6.3'!AF27,0,1)</f>
        <v>0</v>
      </c>
    </row>
    <row r="7959" spans="1:8" x14ac:dyDescent="0.2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9" t="s">
        <v>4232</v>
      </c>
      <c r="F7959" s="7"/>
      <c r="G7959" s="7"/>
      <c r="H7959" s="7">
        <f>IF('Раздел 2.6.3'!AG22&gt;='Раздел 2.6.3'!AG27,0,1)</f>
        <v>0</v>
      </c>
    </row>
    <row r="7960" spans="1:8" x14ac:dyDescent="0.2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9" t="s">
        <v>4233</v>
      </c>
      <c r="F7960" s="7"/>
      <c r="G7960" s="7"/>
      <c r="H7960" s="7">
        <f>IF('Раздел 2.6.3'!AH22&gt;='Раздел 2.6.3'!AH27,0,1)</f>
        <v>0</v>
      </c>
    </row>
    <row r="7961" spans="1:8" x14ac:dyDescent="0.2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9" t="s">
        <v>4234</v>
      </c>
      <c r="F7961" s="7"/>
      <c r="G7961" s="7"/>
      <c r="H7961" s="7">
        <f>IF('Раздел 2.6.3'!AI22&gt;='Раздел 2.6.3'!AI27,0,1)</f>
        <v>0</v>
      </c>
    </row>
    <row r="7962" spans="1:8" x14ac:dyDescent="0.2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9" t="s">
        <v>4235</v>
      </c>
      <c r="F7962" s="7"/>
      <c r="G7962" s="7"/>
      <c r="H7962" s="7">
        <f>IF('Раздел 2.6.3'!AJ22&gt;='Раздел 2.6.3'!AJ27,0,1)</f>
        <v>0</v>
      </c>
    </row>
    <row r="7963" spans="1:8" x14ac:dyDescent="0.2">
      <c r="A7963" s="6">
        <f t="shared" si="115"/>
        <v>609562</v>
      </c>
      <c r="B7963" s="6">
        <v>35</v>
      </c>
      <c r="C7963" s="109">
        <v>21</v>
      </c>
      <c r="D7963" s="109">
        <v>462</v>
      </c>
      <c r="E7963" s="130" t="s">
        <v>4236</v>
      </c>
      <c r="F7963" s="109"/>
      <c r="G7963" s="109"/>
      <c r="H7963" s="109">
        <f>IF('Раздел 2.6.3'!AK22&gt;='Раздел 2.6.3'!AK27,0,1)</f>
        <v>0</v>
      </c>
    </row>
    <row r="7964" spans="1:8" x14ac:dyDescent="0.2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9" t="s">
        <v>4237</v>
      </c>
      <c r="F7964" s="7"/>
      <c r="G7964" s="7"/>
      <c r="H7964" s="7">
        <f>IF('Раздел 2.6.3'!P22&gt;='Раздел 2.6.3'!P28,0,1)</f>
        <v>0</v>
      </c>
    </row>
    <row r="7965" spans="1:8" x14ac:dyDescent="0.2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9" t="s">
        <v>4238</v>
      </c>
      <c r="F7965" s="7"/>
      <c r="G7965" s="7"/>
      <c r="H7965" s="7">
        <f>IF('Раздел 2.6.3'!Q22&gt;='Раздел 2.6.3'!Q28,0,1)</f>
        <v>0</v>
      </c>
    </row>
    <row r="7966" spans="1:8" x14ac:dyDescent="0.2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9" t="s">
        <v>4239</v>
      </c>
      <c r="F7966" s="7"/>
      <c r="G7966" s="7"/>
      <c r="H7966" s="7">
        <f>IF('Раздел 2.6.3'!R22&gt;='Раздел 2.6.3'!R28,0,1)</f>
        <v>0</v>
      </c>
    </row>
    <row r="7967" spans="1:8" x14ac:dyDescent="0.2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9" t="s">
        <v>4240</v>
      </c>
      <c r="F7967" s="7"/>
      <c r="G7967" s="7"/>
      <c r="H7967" s="7">
        <f>IF('Раздел 2.6.3'!S22&gt;='Раздел 2.6.3'!S28,0,1)</f>
        <v>0</v>
      </c>
    </row>
    <row r="7968" spans="1:8" x14ac:dyDescent="0.2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9" t="s">
        <v>4241</v>
      </c>
      <c r="F7968" s="7"/>
      <c r="G7968" s="7"/>
      <c r="H7968" s="7">
        <f>IF('Раздел 2.6.3'!T22&gt;='Раздел 2.6.3'!T28,0,1)</f>
        <v>0</v>
      </c>
    </row>
    <row r="7969" spans="1:8" x14ac:dyDescent="0.2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9" t="s">
        <v>4242</v>
      </c>
      <c r="F7969" s="7"/>
      <c r="G7969" s="7"/>
      <c r="H7969" s="7">
        <f>IF('Раздел 2.6.3'!U22&gt;='Раздел 2.6.3'!U28,0,1)</f>
        <v>0</v>
      </c>
    </row>
    <row r="7970" spans="1:8" x14ac:dyDescent="0.2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9" t="s">
        <v>4243</v>
      </c>
      <c r="F7970" s="7"/>
      <c r="G7970" s="7"/>
      <c r="H7970" s="7">
        <f>IF('Раздел 2.6.3'!V22&gt;='Раздел 2.6.3'!V28,0,1)</f>
        <v>0</v>
      </c>
    </row>
    <row r="7971" spans="1:8" x14ac:dyDescent="0.2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9" t="s">
        <v>4244</v>
      </c>
      <c r="F7971" s="7"/>
      <c r="G7971" s="7"/>
      <c r="H7971" s="7">
        <f>IF('Раздел 2.6.3'!W22&gt;='Раздел 2.6.3'!W28,0,1)</f>
        <v>0</v>
      </c>
    </row>
    <row r="7972" spans="1:8" x14ac:dyDescent="0.2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9" t="s">
        <v>4245</v>
      </c>
      <c r="F7972" s="7"/>
      <c r="G7972" s="7"/>
      <c r="H7972" s="7">
        <f>IF('Раздел 2.6.3'!X22&gt;='Раздел 2.6.3'!X28,0,1)</f>
        <v>0</v>
      </c>
    </row>
    <row r="7973" spans="1:8" x14ac:dyDescent="0.2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9" t="s">
        <v>4246</v>
      </c>
      <c r="F7973" s="7"/>
      <c r="G7973" s="7"/>
      <c r="H7973" s="7">
        <f>IF('Раздел 2.6.3'!Y22&gt;='Раздел 2.6.3'!Y28,0,1)</f>
        <v>0</v>
      </c>
    </row>
    <row r="7974" spans="1:8" x14ac:dyDescent="0.2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9" t="s">
        <v>4247</v>
      </c>
      <c r="F7974" s="7"/>
      <c r="G7974" s="7"/>
      <c r="H7974" s="7">
        <f>IF('Раздел 2.6.3'!Z22&gt;='Раздел 2.6.3'!Z28,0,1)</f>
        <v>0</v>
      </c>
    </row>
    <row r="7975" spans="1:8" x14ac:dyDescent="0.2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9" t="s">
        <v>4248</v>
      </c>
      <c r="F7975" s="7"/>
      <c r="G7975" s="7"/>
      <c r="H7975" s="7">
        <f>IF('Раздел 2.6.3'!AA22&gt;='Раздел 2.6.3'!AA28,0,1)</f>
        <v>0</v>
      </c>
    </row>
    <row r="7976" spans="1:8" x14ac:dyDescent="0.2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9" t="s">
        <v>4249</v>
      </c>
      <c r="F7976" s="7"/>
      <c r="G7976" s="7"/>
      <c r="H7976" s="7">
        <f>IF('Раздел 2.6.3'!AB22&gt;='Раздел 2.6.3'!AB28,0,1)</f>
        <v>0</v>
      </c>
    </row>
    <row r="7977" spans="1:8" x14ac:dyDescent="0.2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9" t="s">
        <v>4250</v>
      </c>
      <c r="F7977" s="7"/>
      <c r="G7977" s="7"/>
      <c r="H7977" s="7">
        <f>IF('Раздел 2.6.3'!AC22&gt;='Раздел 2.6.3'!AC28,0,1)</f>
        <v>0</v>
      </c>
    </row>
    <row r="7978" spans="1:8" x14ac:dyDescent="0.2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9" t="s">
        <v>4251</v>
      </c>
      <c r="F7978" s="7"/>
      <c r="G7978" s="7"/>
      <c r="H7978" s="7">
        <f>IF('Раздел 2.6.3'!AD22&gt;='Раздел 2.6.3'!AD28,0,1)</f>
        <v>0</v>
      </c>
    </row>
    <row r="7979" spans="1:8" x14ac:dyDescent="0.2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9" t="s">
        <v>5063</v>
      </c>
      <c r="F7979" s="7"/>
      <c r="G7979" s="7"/>
      <c r="H7979" s="7">
        <f>IF('Раздел 2.6.3'!AE22&gt;='Раздел 2.6.3'!AE28,0,1)</f>
        <v>0</v>
      </c>
    </row>
    <row r="7980" spans="1:8" x14ac:dyDescent="0.2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9" t="s">
        <v>5064</v>
      </c>
      <c r="F7980" s="7"/>
      <c r="G7980" s="7"/>
      <c r="H7980" s="7">
        <f>IF('Раздел 2.6.3'!AF22&gt;='Раздел 2.6.3'!AF28,0,1)</f>
        <v>0</v>
      </c>
    </row>
    <row r="7981" spans="1:8" x14ac:dyDescent="0.2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9" t="s">
        <v>5065</v>
      </c>
      <c r="F7981" s="7"/>
      <c r="G7981" s="7"/>
      <c r="H7981" s="7">
        <f>IF('Раздел 2.6.3'!AG22&gt;='Раздел 2.6.3'!AG28,0,1)</f>
        <v>0</v>
      </c>
    </row>
    <row r="7982" spans="1:8" x14ac:dyDescent="0.2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9" t="s">
        <v>5066</v>
      </c>
      <c r="F7982" s="7"/>
      <c r="G7982" s="7"/>
      <c r="H7982" s="7">
        <f>IF('Раздел 2.6.3'!AH22&gt;='Раздел 2.6.3'!AH28,0,1)</f>
        <v>0</v>
      </c>
    </row>
    <row r="7983" spans="1:8" x14ac:dyDescent="0.2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9" t="s">
        <v>5067</v>
      </c>
      <c r="F7983" s="7"/>
      <c r="G7983" s="7"/>
      <c r="H7983" s="7">
        <f>IF('Раздел 2.6.3'!AI22&gt;='Раздел 2.6.3'!AI28,0,1)</f>
        <v>0</v>
      </c>
    </row>
    <row r="7984" spans="1:8" x14ac:dyDescent="0.2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9" t="s">
        <v>5068</v>
      </c>
      <c r="F7984" s="7"/>
      <c r="G7984" s="7"/>
      <c r="H7984" s="7">
        <f>IF('Раздел 2.6.3'!AJ22&gt;='Раздел 2.6.3'!AJ28,0,1)</f>
        <v>0</v>
      </c>
    </row>
    <row r="7985" spans="1:8" x14ac:dyDescent="0.2">
      <c r="A7985" s="6">
        <f t="shared" si="115"/>
        <v>609562</v>
      </c>
      <c r="B7985" s="6">
        <v>35</v>
      </c>
      <c r="C7985" s="109">
        <v>22</v>
      </c>
      <c r="D7985" s="109">
        <v>484</v>
      </c>
      <c r="E7985" s="130" t="s">
        <v>5069</v>
      </c>
      <c r="F7985" s="109"/>
      <c r="G7985" s="109"/>
      <c r="H7985" s="109">
        <f>IF('Раздел 2.6.3'!AK22&gt;='Раздел 2.6.3'!AK28,0,1)</f>
        <v>0</v>
      </c>
    </row>
    <row r="7986" spans="1:8" x14ac:dyDescent="0.2">
      <c r="A7986" s="6">
        <f t="shared" si="115"/>
        <v>609562</v>
      </c>
      <c r="B7986" s="6">
        <v>35</v>
      </c>
      <c r="C7986" s="115">
        <v>23</v>
      </c>
      <c r="D7986" s="6">
        <v>485</v>
      </c>
      <c r="E7986" s="129" t="s">
        <v>5070</v>
      </c>
      <c r="F7986" s="7"/>
      <c r="G7986" s="7"/>
      <c r="H7986" s="7">
        <f>IF('Раздел 2.6.3'!P30&gt;='Раздел 2.6.3'!P33,0,1)</f>
        <v>0</v>
      </c>
    </row>
    <row r="7987" spans="1:8" x14ac:dyDescent="0.2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9" t="s">
        <v>5071</v>
      </c>
      <c r="F7987" s="7"/>
      <c r="G7987" s="7"/>
      <c r="H7987" s="7">
        <f>IF('Раздел 2.6.3'!Q30&gt;='Раздел 2.6.3'!Q33,0,1)</f>
        <v>0</v>
      </c>
    </row>
    <row r="7988" spans="1:8" x14ac:dyDescent="0.2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9" t="s">
        <v>5072</v>
      </c>
      <c r="F7988" s="7"/>
      <c r="G7988" s="7"/>
      <c r="H7988" s="7">
        <f>IF('Раздел 2.6.3'!R30&gt;='Раздел 2.6.3'!R33,0,1)</f>
        <v>0</v>
      </c>
    </row>
    <row r="7989" spans="1:8" x14ac:dyDescent="0.2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9" t="s">
        <v>5073</v>
      </c>
      <c r="F7989" s="7"/>
      <c r="G7989" s="7"/>
      <c r="H7989" s="7">
        <f>IF('Раздел 2.6.3'!S30&gt;='Раздел 2.6.3'!S33,0,1)</f>
        <v>0</v>
      </c>
    </row>
    <row r="7990" spans="1:8" x14ac:dyDescent="0.2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9" t="s">
        <v>5074</v>
      </c>
      <c r="F7990" s="7"/>
      <c r="G7990" s="7"/>
      <c r="H7990" s="7">
        <f>IF('Раздел 2.6.3'!T30&gt;='Раздел 2.6.3'!T33,0,1)</f>
        <v>0</v>
      </c>
    </row>
    <row r="7991" spans="1:8" x14ac:dyDescent="0.2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9" t="s">
        <v>5075</v>
      </c>
      <c r="F7991" s="7"/>
      <c r="G7991" s="7"/>
      <c r="H7991" s="7">
        <f>IF('Раздел 2.6.3'!U30&gt;='Раздел 2.6.3'!U33,0,1)</f>
        <v>0</v>
      </c>
    </row>
    <row r="7992" spans="1:8" x14ac:dyDescent="0.2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9" t="s">
        <v>5076</v>
      </c>
      <c r="F7992" s="7"/>
      <c r="G7992" s="7"/>
      <c r="H7992" s="7">
        <f>IF('Раздел 2.6.3'!V30&gt;='Раздел 2.6.3'!V33,0,1)</f>
        <v>0</v>
      </c>
    </row>
    <row r="7993" spans="1:8" x14ac:dyDescent="0.2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9" t="s">
        <v>5077</v>
      </c>
      <c r="F7993" s="7"/>
      <c r="G7993" s="7"/>
      <c r="H7993" s="7">
        <f>IF('Раздел 2.6.3'!W30&gt;='Раздел 2.6.3'!W33,0,1)</f>
        <v>0</v>
      </c>
    </row>
    <row r="7994" spans="1:8" x14ac:dyDescent="0.2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9" t="s">
        <v>5086</v>
      </c>
      <c r="F7994" s="7"/>
      <c r="G7994" s="7"/>
      <c r="H7994" s="7">
        <f>IF('Раздел 2.6.3'!X30&gt;='Раздел 2.6.3'!X33,0,1)</f>
        <v>0</v>
      </c>
    </row>
    <row r="7995" spans="1:8" x14ac:dyDescent="0.2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9" t="s">
        <v>5087</v>
      </c>
      <c r="F7995" s="7"/>
      <c r="G7995" s="7"/>
      <c r="H7995" s="7">
        <f>IF('Раздел 2.6.3'!Y30&gt;='Раздел 2.6.3'!Y33,0,1)</f>
        <v>0</v>
      </c>
    </row>
    <row r="7996" spans="1:8" x14ac:dyDescent="0.2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9" t="s">
        <v>5088</v>
      </c>
      <c r="F7996" s="7"/>
      <c r="G7996" s="7"/>
      <c r="H7996" s="7">
        <f>IF('Раздел 2.6.3'!Z30&gt;='Раздел 2.6.3'!Z33,0,1)</f>
        <v>0</v>
      </c>
    </row>
    <row r="7997" spans="1:8" x14ac:dyDescent="0.2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9" t="s">
        <v>5089</v>
      </c>
      <c r="F7997" s="7"/>
      <c r="G7997" s="7"/>
      <c r="H7997" s="7">
        <f>IF('Раздел 2.6.3'!AA30&gt;='Раздел 2.6.3'!AA33,0,1)</f>
        <v>0</v>
      </c>
    </row>
    <row r="7998" spans="1:8" x14ac:dyDescent="0.2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9" t="s">
        <v>5090</v>
      </c>
      <c r="F7998" s="7"/>
      <c r="G7998" s="7"/>
      <c r="H7998" s="7">
        <f>IF('Раздел 2.6.3'!AB30&gt;='Раздел 2.6.3'!AB33,0,1)</f>
        <v>0</v>
      </c>
    </row>
    <row r="7999" spans="1:8" x14ac:dyDescent="0.2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9" t="s">
        <v>5091</v>
      </c>
      <c r="F7999" s="7"/>
      <c r="G7999" s="7"/>
      <c r="H7999" s="7">
        <f>IF('Раздел 2.6.3'!AC30&gt;='Раздел 2.6.3'!AC33,0,1)</f>
        <v>0</v>
      </c>
    </row>
    <row r="8000" spans="1:8" x14ac:dyDescent="0.2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9" t="s">
        <v>5092</v>
      </c>
      <c r="F8000" s="7"/>
      <c r="G8000" s="7"/>
      <c r="H8000" s="7">
        <f>IF('Раздел 2.6.3'!AD30&gt;='Раздел 2.6.3'!AD33,0,1)</f>
        <v>0</v>
      </c>
    </row>
    <row r="8001" spans="1:8" x14ac:dyDescent="0.2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9" t="s">
        <v>5093</v>
      </c>
      <c r="F8001" s="7"/>
      <c r="G8001" s="7"/>
      <c r="H8001" s="7">
        <f>IF('Раздел 2.6.3'!AE30&gt;='Раздел 2.6.3'!AE33,0,1)</f>
        <v>0</v>
      </c>
    </row>
    <row r="8002" spans="1:8" x14ac:dyDescent="0.2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9" t="s">
        <v>5085</v>
      </c>
      <c r="F8002" s="7"/>
      <c r="G8002" s="7"/>
      <c r="H8002" s="7">
        <f>IF('Раздел 2.6.3'!AF30&gt;='Раздел 2.6.3'!AF33,0,1)</f>
        <v>0</v>
      </c>
    </row>
    <row r="8003" spans="1:8" x14ac:dyDescent="0.2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9" t="s">
        <v>5896</v>
      </c>
      <c r="F8003" s="7"/>
      <c r="G8003" s="7"/>
      <c r="H8003" s="7">
        <f>IF('Раздел 2.6.3'!AG30&gt;='Раздел 2.6.3'!AG33,0,1)</f>
        <v>0</v>
      </c>
    </row>
    <row r="8004" spans="1:8" x14ac:dyDescent="0.2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9" t="s">
        <v>5897</v>
      </c>
      <c r="F8004" s="7"/>
      <c r="G8004" s="7"/>
      <c r="H8004" s="7">
        <f>IF('Раздел 2.6.3'!AH30&gt;='Раздел 2.6.3'!AH33,0,1)</f>
        <v>0</v>
      </c>
    </row>
    <row r="8005" spans="1:8" x14ac:dyDescent="0.2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9" t="s">
        <v>5898</v>
      </c>
      <c r="F8005" s="7"/>
      <c r="G8005" s="7"/>
      <c r="H8005" s="7">
        <f>IF('Раздел 2.6.3'!AI30&gt;='Раздел 2.6.3'!AI33,0,1)</f>
        <v>0</v>
      </c>
    </row>
    <row r="8006" spans="1:8" x14ac:dyDescent="0.2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9" t="s">
        <v>5899</v>
      </c>
      <c r="F8006" s="7"/>
      <c r="G8006" s="7"/>
      <c r="H8006" s="7">
        <f>IF('Раздел 2.6.3'!AJ30&gt;='Раздел 2.6.3'!AJ33,0,1)</f>
        <v>0</v>
      </c>
    </row>
    <row r="8007" spans="1:8" x14ac:dyDescent="0.2">
      <c r="A8007" s="6">
        <f t="shared" si="115"/>
        <v>609562</v>
      </c>
      <c r="B8007" s="6">
        <v>35</v>
      </c>
      <c r="C8007" s="109">
        <v>23</v>
      </c>
      <c r="D8007" s="109">
        <v>506</v>
      </c>
      <c r="E8007" s="130" t="s">
        <v>5900</v>
      </c>
      <c r="F8007" s="109"/>
      <c r="G8007" s="109"/>
      <c r="H8007" s="109">
        <f>IF('Раздел 2.6.3'!AK30&gt;='Раздел 2.6.3'!AK33,0,1)</f>
        <v>0</v>
      </c>
    </row>
    <row r="8008" spans="1:8" x14ac:dyDescent="0.2">
      <c r="A8008" s="6">
        <f t="shared" si="115"/>
        <v>609562</v>
      </c>
      <c r="B8008" s="6">
        <v>35</v>
      </c>
      <c r="C8008" s="115">
        <v>24</v>
      </c>
      <c r="D8008" s="6">
        <v>507</v>
      </c>
      <c r="E8008" s="129" t="s">
        <v>5901</v>
      </c>
      <c r="F8008" s="7"/>
      <c r="G8008" s="7"/>
      <c r="H8008" s="7">
        <f>IF('Раздел 2.6.3'!P30&gt;='Раздел 2.6.3'!P34,0,1)</f>
        <v>0</v>
      </c>
    </row>
    <row r="8009" spans="1:8" x14ac:dyDescent="0.2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9" t="s">
        <v>5902</v>
      </c>
      <c r="F8009" s="7"/>
      <c r="G8009" s="7"/>
      <c r="H8009" s="7">
        <f>IF('Раздел 2.6.3'!Q30&gt;='Раздел 2.6.3'!Q34,0,1)</f>
        <v>0</v>
      </c>
    </row>
    <row r="8010" spans="1:8" x14ac:dyDescent="0.2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9" t="s">
        <v>5903</v>
      </c>
      <c r="F8010" s="7"/>
      <c r="G8010" s="7"/>
      <c r="H8010" s="7">
        <f>IF('Раздел 2.6.3'!R30&gt;='Раздел 2.6.3'!R34,0,1)</f>
        <v>0</v>
      </c>
    </row>
    <row r="8011" spans="1:8" x14ac:dyDescent="0.2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9" t="s">
        <v>5904</v>
      </c>
      <c r="F8011" s="7"/>
      <c r="G8011" s="7"/>
      <c r="H8011" s="7">
        <f>IF('Раздел 2.6.3'!S30&gt;='Раздел 2.6.3'!S34,0,1)</f>
        <v>0</v>
      </c>
    </row>
    <row r="8012" spans="1:8" x14ac:dyDescent="0.2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9" t="s">
        <v>5905</v>
      </c>
      <c r="F8012" s="7"/>
      <c r="G8012" s="7"/>
      <c r="H8012" s="7">
        <f>IF('Раздел 2.6.3'!T30&gt;='Раздел 2.6.3'!T34,0,1)</f>
        <v>0</v>
      </c>
    </row>
    <row r="8013" spans="1:8" x14ac:dyDescent="0.2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9" t="s">
        <v>5906</v>
      </c>
      <c r="F8013" s="7"/>
      <c r="G8013" s="7"/>
      <c r="H8013" s="7">
        <f>IF('Раздел 2.6.3'!U30&gt;='Раздел 2.6.3'!U34,0,1)</f>
        <v>0</v>
      </c>
    </row>
    <row r="8014" spans="1:8" x14ac:dyDescent="0.2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9" t="s">
        <v>5097</v>
      </c>
      <c r="F8014" s="7"/>
      <c r="G8014" s="7"/>
      <c r="H8014" s="7">
        <f>IF('Раздел 2.6.3'!V30&gt;='Раздел 2.6.3'!V34,0,1)</f>
        <v>0</v>
      </c>
    </row>
    <row r="8015" spans="1:8" x14ac:dyDescent="0.2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9" t="s">
        <v>5098</v>
      </c>
      <c r="F8015" s="7"/>
      <c r="G8015" s="7"/>
      <c r="H8015" s="7">
        <f>IF('Раздел 2.6.3'!W30&gt;='Раздел 2.6.3'!W34,0,1)</f>
        <v>0</v>
      </c>
    </row>
    <row r="8016" spans="1:8" x14ac:dyDescent="0.2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9" t="s">
        <v>5099</v>
      </c>
      <c r="F8016" s="7"/>
      <c r="G8016" s="7"/>
      <c r="H8016" s="7">
        <f>IF('Раздел 2.6.3'!X30&gt;='Раздел 2.6.3'!X34,0,1)</f>
        <v>0</v>
      </c>
    </row>
    <row r="8017" spans="1:8" x14ac:dyDescent="0.2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9" t="s">
        <v>5100</v>
      </c>
      <c r="F8017" s="7"/>
      <c r="G8017" s="7"/>
      <c r="H8017" s="7">
        <f>IF('Раздел 2.6.3'!Y30&gt;='Раздел 2.6.3'!Y34,0,1)</f>
        <v>0</v>
      </c>
    </row>
    <row r="8018" spans="1:8" x14ac:dyDescent="0.2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9" t="s">
        <v>5101</v>
      </c>
      <c r="F8018" s="7"/>
      <c r="G8018" s="7"/>
      <c r="H8018" s="7">
        <f>IF('Раздел 2.6.3'!Z30&gt;='Раздел 2.6.3'!Z34,0,1)</f>
        <v>0</v>
      </c>
    </row>
    <row r="8019" spans="1:8" x14ac:dyDescent="0.2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9" t="s">
        <v>5102</v>
      </c>
      <c r="F8019" s="7"/>
      <c r="G8019" s="7"/>
      <c r="H8019" s="7">
        <f>IF('Раздел 2.6.3'!AA30&gt;='Раздел 2.6.3'!AA34,0,1)</f>
        <v>0</v>
      </c>
    </row>
    <row r="8020" spans="1:8" x14ac:dyDescent="0.2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9" t="s">
        <v>5103</v>
      </c>
      <c r="F8020" s="7"/>
      <c r="G8020" s="7"/>
      <c r="H8020" s="7">
        <f>IF('Раздел 2.6.3'!AB30&gt;='Раздел 2.6.3'!AB34,0,1)</f>
        <v>0</v>
      </c>
    </row>
    <row r="8021" spans="1:8" x14ac:dyDescent="0.2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9" t="s">
        <v>5104</v>
      </c>
      <c r="F8021" s="7"/>
      <c r="G8021" s="7"/>
      <c r="H8021" s="7">
        <f>IF('Раздел 2.6.3'!AC30&gt;='Раздел 2.6.3'!AC34,0,1)</f>
        <v>0</v>
      </c>
    </row>
    <row r="8022" spans="1:8" x14ac:dyDescent="0.2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9" t="s">
        <v>5105</v>
      </c>
      <c r="F8022" s="7"/>
      <c r="G8022" s="7"/>
      <c r="H8022" s="7">
        <f>IF('Раздел 2.6.3'!AD30&gt;='Раздел 2.6.3'!AD34,0,1)</f>
        <v>0</v>
      </c>
    </row>
    <row r="8023" spans="1:8" x14ac:dyDescent="0.2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9" t="s">
        <v>5106</v>
      </c>
      <c r="F8023" s="7"/>
      <c r="G8023" s="7"/>
      <c r="H8023" s="7">
        <f>IF('Раздел 2.6.3'!AE30&gt;='Раздел 2.6.3'!AE34,0,1)</f>
        <v>0</v>
      </c>
    </row>
    <row r="8024" spans="1:8" x14ac:dyDescent="0.2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9" t="s">
        <v>5107</v>
      </c>
      <c r="F8024" s="7"/>
      <c r="G8024" s="7"/>
      <c r="H8024" s="7">
        <f>IF('Раздел 2.6.3'!AF30&gt;='Раздел 2.6.3'!AF34,0,1)</f>
        <v>0</v>
      </c>
    </row>
    <row r="8025" spans="1:8" x14ac:dyDescent="0.2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9" t="s">
        <v>5108</v>
      </c>
      <c r="F8025" s="7"/>
      <c r="G8025" s="7"/>
      <c r="H8025" s="7">
        <f>IF('Раздел 2.6.3'!AG30&gt;='Раздел 2.6.3'!AG34,0,1)</f>
        <v>0</v>
      </c>
    </row>
    <row r="8026" spans="1:8" x14ac:dyDescent="0.2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9" t="s">
        <v>5109</v>
      </c>
      <c r="F8026" s="7"/>
      <c r="G8026" s="7"/>
      <c r="H8026" s="7">
        <f>IF('Раздел 2.6.3'!AH30&gt;='Раздел 2.6.3'!AH34,0,1)</f>
        <v>0</v>
      </c>
    </row>
    <row r="8027" spans="1:8" x14ac:dyDescent="0.2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9" t="s">
        <v>5110</v>
      </c>
      <c r="F8027" s="7"/>
      <c r="G8027" s="7"/>
      <c r="H8027" s="7">
        <f>IF('Раздел 2.6.3'!AI30&gt;='Раздел 2.6.3'!AI34,0,1)</f>
        <v>0</v>
      </c>
    </row>
    <row r="8028" spans="1:8" x14ac:dyDescent="0.2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9" t="s">
        <v>5111</v>
      </c>
      <c r="F8028" s="7"/>
      <c r="G8028" s="7"/>
      <c r="H8028" s="7">
        <f>IF('Раздел 2.6.3'!AJ30&gt;='Раздел 2.6.3'!AJ34,0,1)</f>
        <v>0</v>
      </c>
    </row>
    <row r="8029" spans="1:8" x14ac:dyDescent="0.2">
      <c r="A8029" s="6">
        <f t="shared" si="115"/>
        <v>609562</v>
      </c>
      <c r="B8029" s="6">
        <v>35</v>
      </c>
      <c r="C8029" s="109">
        <v>24</v>
      </c>
      <c r="D8029" s="109">
        <v>528</v>
      </c>
      <c r="E8029" s="130" t="s">
        <v>5112</v>
      </c>
      <c r="F8029" s="109"/>
      <c r="G8029" s="109"/>
      <c r="H8029" s="109">
        <f>IF('Раздел 2.6.3'!AK30&gt;='Раздел 2.6.3'!AK34,0,1)</f>
        <v>0</v>
      </c>
    </row>
    <row r="8030" spans="1:8" x14ac:dyDescent="0.2">
      <c r="A8030" s="6">
        <f t="shared" si="115"/>
        <v>609562</v>
      </c>
      <c r="B8030" s="6">
        <v>35</v>
      </c>
      <c r="C8030" s="115">
        <v>25</v>
      </c>
      <c r="D8030" s="6">
        <v>529</v>
      </c>
      <c r="E8030" s="129" t="s">
        <v>5113</v>
      </c>
      <c r="F8030" s="7"/>
      <c r="G8030" s="7"/>
      <c r="H8030" s="7">
        <f>IF('Раздел 2.6.3'!P30&gt;='Раздел 2.6.3'!P35,0,1)</f>
        <v>0</v>
      </c>
    </row>
    <row r="8031" spans="1:8" x14ac:dyDescent="0.2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9" t="s">
        <v>5114</v>
      </c>
      <c r="F8031" s="7"/>
      <c r="G8031" s="7"/>
      <c r="H8031" s="7">
        <f>IF('Раздел 2.6.3'!Q30&gt;='Раздел 2.6.3'!Q35,0,1)</f>
        <v>0</v>
      </c>
    </row>
    <row r="8032" spans="1:8" x14ac:dyDescent="0.2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9" t="s">
        <v>5115</v>
      </c>
      <c r="F8032" s="7"/>
      <c r="G8032" s="7"/>
      <c r="H8032" s="7">
        <f>IF('Раздел 2.6.3'!R30&gt;='Раздел 2.6.3'!R35,0,1)</f>
        <v>0</v>
      </c>
    </row>
    <row r="8033" spans="1:8" x14ac:dyDescent="0.2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9" t="s">
        <v>5116</v>
      </c>
      <c r="F8033" s="7"/>
      <c r="G8033" s="7"/>
      <c r="H8033" s="7">
        <f>IF('Раздел 2.6.3'!S30&gt;='Раздел 2.6.3'!S35,0,1)</f>
        <v>0</v>
      </c>
    </row>
    <row r="8034" spans="1:8" x14ac:dyDescent="0.2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9" t="s">
        <v>5913</v>
      </c>
      <c r="F8034" s="7"/>
      <c r="G8034" s="7"/>
      <c r="H8034" s="7">
        <f>IF('Раздел 2.6.3'!T30&gt;='Раздел 2.6.3'!T35,0,1)</f>
        <v>0</v>
      </c>
    </row>
    <row r="8035" spans="1:8" x14ac:dyDescent="0.2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9" t="s">
        <v>5914</v>
      </c>
      <c r="F8035" s="7"/>
      <c r="G8035" s="7"/>
      <c r="H8035" s="7">
        <f>IF('Раздел 2.6.3'!U30&gt;='Раздел 2.6.3'!U35,0,1)</f>
        <v>0</v>
      </c>
    </row>
    <row r="8036" spans="1:8" x14ac:dyDescent="0.2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9" t="s">
        <v>2885</v>
      </c>
      <c r="F8036" s="7"/>
      <c r="G8036" s="7"/>
      <c r="H8036" s="7">
        <f>IF('Раздел 2.6.3'!V30&gt;='Раздел 2.6.3'!V35,0,1)</f>
        <v>0</v>
      </c>
    </row>
    <row r="8037" spans="1:8" x14ac:dyDescent="0.2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9" t="s">
        <v>2886</v>
      </c>
      <c r="F8037" s="7"/>
      <c r="G8037" s="7"/>
      <c r="H8037" s="7">
        <f>IF('Раздел 2.6.3'!W30&gt;='Раздел 2.6.3'!W35,0,1)</f>
        <v>0</v>
      </c>
    </row>
    <row r="8038" spans="1:8" x14ac:dyDescent="0.2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9" t="s">
        <v>2887</v>
      </c>
      <c r="F8038" s="7"/>
      <c r="G8038" s="7"/>
      <c r="H8038" s="7">
        <f>IF('Раздел 2.6.3'!X30&gt;='Раздел 2.6.3'!X35,0,1)</f>
        <v>0</v>
      </c>
    </row>
    <row r="8039" spans="1:8" x14ac:dyDescent="0.2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9" t="s">
        <v>2888</v>
      </c>
      <c r="F8039" s="7"/>
      <c r="G8039" s="7"/>
      <c r="H8039" s="7">
        <f>IF('Раздел 2.6.3'!Y30&gt;='Раздел 2.6.3'!Y35,0,1)</f>
        <v>0</v>
      </c>
    </row>
    <row r="8040" spans="1:8" x14ac:dyDescent="0.2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9" t="s">
        <v>2889</v>
      </c>
      <c r="F8040" s="7"/>
      <c r="G8040" s="7"/>
      <c r="H8040" s="7">
        <f>IF('Раздел 2.6.3'!Z30&gt;='Раздел 2.6.3'!Z35,0,1)</f>
        <v>0</v>
      </c>
    </row>
    <row r="8041" spans="1:8" x14ac:dyDescent="0.2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9" t="s">
        <v>2890</v>
      </c>
      <c r="F8041" s="7"/>
      <c r="G8041" s="7"/>
      <c r="H8041" s="7">
        <f>IF('Раздел 2.6.3'!AA30&gt;='Раздел 2.6.3'!AA35,0,1)</f>
        <v>0</v>
      </c>
    </row>
    <row r="8042" spans="1:8" x14ac:dyDescent="0.2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9" t="s">
        <v>2129</v>
      </c>
      <c r="F8042" s="7"/>
      <c r="G8042" s="7"/>
      <c r="H8042" s="7">
        <f>IF('Раздел 2.6.3'!AB30&gt;='Раздел 2.6.3'!AB35,0,1)</f>
        <v>0</v>
      </c>
    </row>
    <row r="8043" spans="1:8" x14ac:dyDescent="0.2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9" t="s">
        <v>2130</v>
      </c>
      <c r="F8043" s="7"/>
      <c r="G8043" s="7"/>
      <c r="H8043" s="7">
        <f>IF('Раздел 2.6.3'!AC30&gt;='Раздел 2.6.3'!AC35,0,1)</f>
        <v>0</v>
      </c>
    </row>
    <row r="8044" spans="1:8" x14ac:dyDescent="0.2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9" t="s">
        <v>2131</v>
      </c>
      <c r="F8044" s="7"/>
      <c r="G8044" s="7"/>
      <c r="H8044" s="7">
        <f>IF('Раздел 2.6.3'!AD30&gt;='Раздел 2.6.3'!AD35,0,1)</f>
        <v>0</v>
      </c>
    </row>
    <row r="8045" spans="1:8" x14ac:dyDescent="0.2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9" t="s">
        <v>2132</v>
      </c>
      <c r="F8045" s="7"/>
      <c r="G8045" s="7"/>
      <c r="H8045" s="7">
        <f>IF('Раздел 2.6.3'!AE30&gt;='Раздел 2.6.3'!AE35,0,1)</f>
        <v>0</v>
      </c>
    </row>
    <row r="8046" spans="1:8" x14ac:dyDescent="0.2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9" t="s">
        <v>2133</v>
      </c>
      <c r="F8046" s="7"/>
      <c r="G8046" s="7"/>
      <c r="H8046" s="7">
        <f>IF('Раздел 2.6.3'!AF30&gt;='Раздел 2.6.3'!AF35,0,1)</f>
        <v>0</v>
      </c>
    </row>
    <row r="8047" spans="1:8" x14ac:dyDescent="0.2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9" t="s">
        <v>2134</v>
      </c>
      <c r="F8047" s="7"/>
      <c r="G8047" s="7"/>
      <c r="H8047" s="7">
        <f>IF('Раздел 2.6.3'!AG30&gt;='Раздел 2.6.3'!AG35,0,1)</f>
        <v>0</v>
      </c>
    </row>
    <row r="8048" spans="1:8" x14ac:dyDescent="0.2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9" t="s">
        <v>2135</v>
      </c>
      <c r="F8048" s="7"/>
      <c r="G8048" s="7"/>
      <c r="H8048" s="7">
        <f>IF('Раздел 2.6.3'!AH30&gt;='Раздел 2.6.3'!AH35,0,1)</f>
        <v>0</v>
      </c>
    </row>
    <row r="8049" spans="1:8" x14ac:dyDescent="0.2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9" t="s">
        <v>2136</v>
      </c>
      <c r="F8049" s="7"/>
      <c r="G8049" s="7"/>
      <c r="H8049" s="7">
        <f>IF('Раздел 2.6.3'!AI30&gt;='Раздел 2.6.3'!AI35,0,1)</f>
        <v>0</v>
      </c>
    </row>
    <row r="8050" spans="1:8" x14ac:dyDescent="0.2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9" t="s">
        <v>2140</v>
      </c>
      <c r="F8050" s="7"/>
      <c r="G8050" s="7"/>
      <c r="H8050" s="7">
        <f>IF('Раздел 2.6.3'!AJ30&gt;='Раздел 2.6.3'!AJ35,0,1)</f>
        <v>0</v>
      </c>
    </row>
    <row r="8051" spans="1:8" x14ac:dyDescent="0.2">
      <c r="A8051" s="6">
        <f t="shared" si="115"/>
        <v>609562</v>
      </c>
      <c r="B8051" s="6">
        <v>35</v>
      </c>
      <c r="C8051" s="109">
        <v>25</v>
      </c>
      <c r="D8051" s="109">
        <v>550</v>
      </c>
      <c r="E8051" s="130" t="s">
        <v>2141</v>
      </c>
      <c r="F8051" s="109"/>
      <c r="G8051" s="109"/>
      <c r="H8051" s="109">
        <f>IF('Раздел 2.6.3'!AK30&gt;='Раздел 2.6.3'!AK35,0,1)</f>
        <v>0</v>
      </c>
    </row>
    <row r="8052" spans="1:8" x14ac:dyDescent="0.2">
      <c r="A8052" s="6">
        <f t="shared" si="115"/>
        <v>609562</v>
      </c>
      <c r="B8052" s="6">
        <v>35</v>
      </c>
      <c r="C8052" s="115">
        <v>26</v>
      </c>
      <c r="D8052" s="6">
        <v>551</v>
      </c>
      <c r="E8052" s="129" t="s">
        <v>2903</v>
      </c>
      <c r="F8052" s="7"/>
      <c r="G8052" s="7"/>
      <c r="H8052" s="7">
        <f>IF('Раздел 2.6.3'!P36&gt;='Раздел 2.6.3'!P37,0,1)</f>
        <v>0</v>
      </c>
    </row>
    <row r="8053" spans="1:8" x14ac:dyDescent="0.2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9" t="s">
        <v>2904</v>
      </c>
      <c r="F8053" s="7"/>
      <c r="G8053" s="7"/>
      <c r="H8053" s="7">
        <f>IF('Раздел 2.6.3'!Q36&gt;='Раздел 2.6.3'!Q37,0,1)</f>
        <v>0</v>
      </c>
    </row>
    <row r="8054" spans="1:8" x14ac:dyDescent="0.2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9" t="s">
        <v>2905</v>
      </c>
      <c r="F8054" s="7"/>
      <c r="G8054" s="7"/>
      <c r="H8054" s="7">
        <f>IF('Раздел 2.6.3'!R36&gt;='Раздел 2.6.3'!R37,0,1)</f>
        <v>0</v>
      </c>
    </row>
    <row r="8055" spans="1:8" x14ac:dyDescent="0.2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9" t="s">
        <v>2906</v>
      </c>
      <c r="F8055" s="7"/>
      <c r="G8055" s="7"/>
      <c r="H8055" s="7">
        <f>IF('Раздел 2.6.3'!S36&gt;='Раздел 2.6.3'!S37,0,1)</f>
        <v>0</v>
      </c>
    </row>
    <row r="8056" spans="1:8" x14ac:dyDescent="0.2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9" t="s">
        <v>2907</v>
      </c>
      <c r="F8056" s="7"/>
      <c r="G8056" s="7"/>
      <c r="H8056" s="7">
        <f>IF('Раздел 2.6.3'!T36&gt;='Раздел 2.6.3'!T37,0,1)</f>
        <v>0</v>
      </c>
    </row>
    <row r="8057" spans="1:8" x14ac:dyDescent="0.2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9" t="s">
        <v>2908</v>
      </c>
      <c r="F8057" s="7"/>
      <c r="G8057" s="7"/>
      <c r="H8057" s="7">
        <f>IF('Раздел 2.6.3'!U36&gt;='Раздел 2.6.3'!U37,0,1)</f>
        <v>0</v>
      </c>
    </row>
    <row r="8058" spans="1:8" x14ac:dyDescent="0.2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9" t="s">
        <v>2909</v>
      </c>
      <c r="F8058" s="7"/>
      <c r="G8058" s="7"/>
      <c r="H8058" s="7">
        <f>IF('Раздел 2.6.3'!V36&gt;='Раздел 2.6.3'!V37,0,1)</f>
        <v>0</v>
      </c>
    </row>
    <row r="8059" spans="1:8" x14ac:dyDescent="0.2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9" t="s">
        <v>2910</v>
      </c>
      <c r="F8059" s="7"/>
      <c r="G8059" s="7"/>
      <c r="H8059" s="7">
        <f>IF('Раздел 2.6.3'!W36&gt;='Раздел 2.6.3'!W37,0,1)</f>
        <v>0</v>
      </c>
    </row>
    <row r="8060" spans="1:8" x14ac:dyDescent="0.2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9" t="s">
        <v>2911</v>
      </c>
      <c r="F8060" s="7"/>
      <c r="G8060" s="7"/>
      <c r="H8060" s="7">
        <f>IF('Раздел 2.6.3'!X36&gt;='Раздел 2.6.3'!X37,0,1)</f>
        <v>0</v>
      </c>
    </row>
    <row r="8061" spans="1:8" x14ac:dyDescent="0.2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9" t="s">
        <v>2912</v>
      </c>
      <c r="F8061" s="7"/>
      <c r="G8061" s="7"/>
      <c r="H8061" s="7">
        <f>IF('Раздел 2.6.3'!Y36&gt;='Раздел 2.6.3'!Y37,0,1)</f>
        <v>0</v>
      </c>
    </row>
    <row r="8062" spans="1:8" x14ac:dyDescent="0.2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9" t="s">
        <v>2913</v>
      </c>
      <c r="F8062" s="7"/>
      <c r="G8062" s="7"/>
      <c r="H8062" s="7">
        <f>IF('Раздел 2.6.3'!Z36&gt;='Раздел 2.6.3'!Z37,0,1)</f>
        <v>0</v>
      </c>
    </row>
    <row r="8063" spans="1:8" x14ac:dyDescent="0.2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9" t="s">
        <v>2914</v>
      </c>
      <c r="F8063" s="7"/>
      <c r="G8063" s="7"/>
      <c r="H8063" s="7">
        <f>IF('Раздел 2.6.3'!AA36&gt;='Раздел 2.6.3'!AA37,0,1)</f>
        <v>0</v>
      </c>
    </row>
    <row r="8064" spans="1:8" x14ac:dyDescent="0.2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9" t="s">
        <v>2915</v>
      </c>
      <c r="F8064" s="7"/>
      <c r="G8064" s="7"/>
      <c r="H8064" s="7">
        <f>IF('Раздел 2.6.3'!AB36&gt;='Раздел 2.6.3'!AB37,0,1)</f>
        <v>0</v>
      </c>
    </row>
    <row r="8065" spans="1:8" x14ac:dyDescent="0.2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9" t="s">
        <v>2916</v>
      </c>
      <c r="F8065" s="7"/>
      <c r="G8065" s="7"/>
      <c r="H8065" s="7">
        <f>IF('Раздел 2.6.3'!AC36&gt;='Раздел 2.6.3'!AC37,0,1)</f>
        <v>0</v>
      </c>
    </row>
    <row r="8066" spans="1:8" x14ac:dyDescent="0.2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9" t="s">
        <v>2917</v>
      </c>
      <c r="F8066" s="7"/>
      <c r="G8066" s="7"/>
      <c r="H8066" s="7">
        <f>IF('Раздел 2.6.3'!AD36&gt;='Раздел 2.6.3'!AD37,0,1)</f>
        <v>0</v>
      </c>
    </row>
    <row r="8067" spans="1:8" x14ac:dyDescent="0.2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9" t="s">
        <v>2918</v>
      </c>
      <c r="F8067" s="7"/>
      <c r="G8067" s="7"/>
      <c r="H8067" s="7">
        <f>IF('Раздел 2.6.3'!AE36&gt;='Раздел 2.6.3'!AE37,0,1)</f>
        <v>0</v>
      </c>
    </row>
    <row r="8068" spans="1:8" x14ac:dyDescent="0.2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9" t="s">
        <v>2919</v>
      </c>
      <c r="F8068" s="7"/>
      <c r="G8068" s="7"/>
      <c r="H8068" s="7">
        <f>IF('Раздел 2.6.3'!AF36&gt;='Раздел 2.6.3'!AF37,0,1)</f>
        <v>0</v>
      </c>
    </row>
    <row r="8069" spans="1:8" x14ac:dyDescent="0.2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9" t="s">
        <v>2920</v>
      </c>
      <c r="F8069" s="7"/>
      <c r="G8069" s="7"/>
      <c r="H8069" s="7">
        <f>IF('Раздел 2.6.3'!AG36&gt;='Раздел 2.6.3'!AG37,0,1)</f>
        <v>0</v>
      </c>
    </row>
    <row r="8070" spans="1:8" x14ac:dyDescent="0.2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9" t="s">
        <v>2921</v>
      </c>
      <c r="F8070" s="7"/>
      <c r="G8070" s="7"/>
      <c r="H8070" s="7">
        <f>IF('Раздел 2.6.3'!AH36&gt;='Раздел 2.6.3'!AH37,0,1)</f>
        <v>0</v>
      </c>
    </row>
    <row r="8071" spans="1:8" x14ac:dyDescent="0.2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9" t="s">
        <v>2922</v>
      </c>
      <c r="F8071" s="7"/>
      <c r="G8071" s="7"/>
      <c r="H8071" s="7">
        <f>IF('Раздел 2.6.3'!AI36&gt;='Раздел 2.6.3'!AI37,0,1)</f>
        <v>0</v>
      </c>
    </row>
    <row r="8072" spans="1:8" x14ac:dyDescent="0.2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9" t="s">
        <v>2923</v>
      </c>
      <c r="F8072" s="7"/>
      <c r="G8072" s="7"/>
      <c r="H8072" s="7">
        <f>IF('Раздел 2.6.3'!AJ36&gt;='Раздел 2.6.3'!AJ37,0,1)</f>
        <v>0</v>
      </c>
    </row>
    <row r="8073" spans="1:8" x14ac:dyDescent="0.2">
      <c r="A8073" s="6">
        <f t="shared" si="115"/>
        <v>609562</v>
      </c>
      <c r="B8073" s="6">
        <v>35</v>
      </c>
      <c r="C8073" s="109">
        <v>26</v>
      </c>
      <c r="D8073" s="109">
        <v>572</v>
      </c>
      <c r="E8073" s="130" t="s">
        <v>2924</v>
      </c>
      <c r="F8073" s="109"/>
      <c r="G8073" s="109"/>
      <c r="H8073" s="109">
        <f>IF('Раздел 2.6.3'!AK36&gt;='Раздел 2.6.3'!AK37,0,1)</f>
        <v>0</v>
      </c>
    </row>
    <row r="8074" spans="1:8" x14ac:dyDescent="0.2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9" t="s">
        <v>3712</v>
      </c>
      <c r="F8074" s="7"/>
      <c r="G8074" s="7"/>
      <c r="H8074" s="7">
        <f>IF('Раздел 2.6.3'!P36&gt;='Раздел 2.6.3'!P39,0,1)</f>
        <v>0</v>
      </c>
    </row>
    <row r="8075" spans="1:8" x14ac:dyDescent="0.2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9" t="s">
        <v>3713</v>
      </c>
      <c r="F8075" s="7"/>
      <c r="G8075" s="7"/>
      <c r="H8075" s="7">
        <f>IF('Раздел 2.6.3'!Q36&gt;='Раздел 2.6.3'!Q39,0,1)</f>
        <v>0</v>
      </c>
    </row>
    <row r="8076" spans="1:8" x14ac:dyDescent="0.2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9" t="s">
        <v>3714</v>
      </c>
      <c r="F8076" s="7"/>
      <c r="G8076" s="7"/>
      <c r="H8076" s="7">
        <f>IF('Раздел 2.6.3'!R36&gt;='Раздел 2.6.3'!R39,0,1)</f>
        <v>0</v>
      </c>
    </row>
    <row r="8077" spans="1:8" x14ac:dyDescent="0.2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9" t="s">
        <v>3715</v>
      </c>
      <c r="F8077" s="7"/>
      <c r="G8077" s="7"/>
      <c r="H8077" s="7">
        <f>IF('Раздел 2.6.3'!S36&gt;='Раздел 2.6.3'!S39,0,1)</f>
        <v>0</v>
      </c>
    </row>
    <row r="8078" spans="1:8" x14ac:dyDescent="0.2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9" t="s">
        <v>3716</v>
      </c>
      <c r="F8078" s="7"/>
      <c r="G8078" s="7"/>
      <c r="H8078" s="7">
        <f>IF('Раздел 2.6.3'!T36&gt;='Раздел 2.6.3'!T39,0,1)</f>
        <v>0</v>
      </c>
    </row>
    <row r="8079" spans="1:8" x14ac:dyDescent="0.2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9" t="s">
        <v>3717</v>
      </c>
      <c r="F8079" s="7"/>
      <c r="G8079" s="7"/>
      <c r="H8079" s="7">
        <f>IF('Раздел 2.6.3'!U36&gt;='Раздел 2.6.3'!U39,0,1)</f>
        <v>0</v>
      </c>
    </row>
    <row r="8080" spans="1:8" x14ac:dyDescent="0.2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9" t="s">
        <v>3718</v>
      </c>
      <c r="F8080" s="7"/>
      <c r="G8080" s="7"/>
      <c r="H8080" s="7">
        <f>IF('Раздел 2.6.3'!V36&gt;='Раздел 2.6.3'!V39,0,1)</f>
        <v>0</v>
      </c>
    </row>
    <row r="8081" spans="1:8" x14ac:dyDescent="0.2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9" t="s">
        <v>3719</v>
      </c>
      <c r="F8081" s="7"/>
      <c r="G8081" s="7"/>
      <c r="H8081" s="7">
        <f>IF('Раздел 2.6.3'!W36&gt;='Раздел 2.6.3'!W39,0,1)</f>
        <v>0</v>
      </c>
    </row>
    <row r="8082" spans="1:8" x14ac:dyDescent="0.2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9" t="s">
        <v>3720</v>
      </c>
      <c r="F8082" s="7"/>
      <c r="G8082" s="7"/>
      <c r="H8082" s="7">
        <f>IF('Раздел 2.6.3'!X36&gt;='Раздел 2.6.3'!X39,0,1)</f>
        <v>0</v>
      </c>
    </row>
    <row r="8083" spans="1:8" x14ac:dyDescent="0.2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9" t="s">
        <v>3721</v>
      </c>
      <c r="F8083" s="7"/>
      <c r="G8083" s="7"/>
      <c r="H8083" s="7">
        <f>IF('Раздел 2.6.3'!Y36&gt;='Раздел 2.6.3'!Y39,0,1)</f>
        <v>0</v>
      </c>
    </row>
    <row r="8084" spans="1:8" x14ac:dyDescent="0.2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9" t="s">
        <v>3722</v>
      </c>
      <c r="F8084" s="7"/>
      <c r="G8084" s="7"/>
      <c r="H8084" s="7">
        <f>IF('Раздел 2.6.3'!Z36&gt;='Раздел 2.6.3'!Z39,0,1)</f>
        <v>0</v>
      </c>
    </row>
    <row r="8085" spans="1:8" x14ac:dyDescent="0.2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9" t="s">
        <v>4536</v>
      </c>
      <c r="F8085" s="7"/>
      <c r="G8085" s="7"/>
      <c r="H8085" s="7">
        <f>IF('Раздел 2.6.3'!AA36&gt;='Раздел 2.6.3'!AA39,0,1)</f>
        <v>0</v>
      </c>
    </row>
    <row r="8086" spans="1:8" x14ac:dyDescent="0.2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9" t="s">
        <v>4537</v>
      </c>
      <c r="F8086" s="7"/>
      <c r="G8086" s="7"/>
      <c r="H8086" s="7">
        <f>IF('Раздел 2.6.3'!AB36&gt;='Раздел 2.6.3'!AB39,0,1)</f>
        <v>0</v>
      </c>
    </row>
    <row r="8087" spans="1:8" x14ac:dyDescent="0.2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9" t="s">
        <v>4538</v>
      </c>
      <c r="F8087" s="7"/>
      <c r="G8087" s="7"/>
      <c r="H8087" s="7">
        <f>IF('Раздел 2.6.3'!AC36&gt;='Раздел 2.6.3'!AC39,0,1)</f>
        <v>0</v>
      </c>
    </row>
    <row r="8088" spans="1:8" x14ac:dyDescent="0.2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9" t="s">
        <v>4539</v>
      </c>
      <c r="F8088" s="7"/>
      <c r="G8088" s="7"/>
      <c r="H8088" s="7">
        <f>IF('Раздел 2.6.3'!AD36&gt;='Раздел 2.6.3'!AD39,0,1)</f>
        <v>0</v>
      </c>
    </row>
    <row r="8089" spans="1:8" x14ac:dyDescent="0.2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9" t="s">
        <v>4540</v>
      </c>
      <c r="F8089" s="7"/>
      <c r="G8089" s="7"/>
      <c r="H8089" s="7">
        <f>IF('Раздел 2.6.3'!AE36&gt;='Раздел 2.6.3'!AE39,0,1)</f>
        <v>0</v>
      </c>
    </row>
    <row r="8090" spans="1:8" x14ac:dyDescent="0.2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9" t="s">
        <v>4541</v>
      </c>
      <c r="F8090" s="7"/>
      <c r="G8090" s="7"/>
      <c r="H8090" s="7">
        <f>IF('Раздел 2.6.3'!AF36&gt;='Раздел 2.6.3'!AF39,0,1)</f>
        <v>0</v>
      </c>
    </row>
    <row r="8091" spans="1:8" x14ac:dyDescent="0.2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9" t="s">
        <v>4542</v>
      </c>
      <c r="F8091" s="7"/>
      <c r="G8091" s="7"/>
      <c r="H8091" s="7">
        <f>IF('Раздел 2.6.3'!AG36&gt;='Раздел 2.6.3'!AG39,0,1)</f>
        <v>0</v>
      </c>
    </row>
    <row r="8092" spans="1:8" x14ac:dyDescent="0.2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9" t="s">
        <v>4543</v>
      </c>
      <c r="F8092" s="7"/>
      <c r="G8092" s="7"/>
      <c r="H8092" s="7">
        <f>IF('Раздел 2.6.3'!AH36&gt;='Раздел 2.6.3'!AH39,0,1)</f>
        <v>0</v>
      </c>
    </row>
    <row r="8093" spans="1:8" x14ac:dyDescent="0.2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9" t="s">
        <v>4544</v>
      </c>
      <c r="F8093" s="7"/>
      <c r="G8093" s="7"/>
      <c r="H8093" s="7">
        <f>IF('Раздел 2.6.3'!AI36&gt;='Раздел 2.6.3'!AI39,0,1)</f>
        <v>0</v>
      </c>
    </row>
    <row r="8094" spans="1:8" x14ac:dyDescent="0.2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9" t="s">
        <v>4545</v>
      </c>
      <c r="F8094" s="7"/>
      <c r="G8094" s="7"/>
      <c r="H8094" s="7">
        <f>IF('Раздел 2.6.3'!AJ36&gt;='Раздел 2.6.3'!AJ39,0,1)</f>
        <v>0</v>
      </c>
    </row>
    <row r="8095" spans="1:8" x14ac:dyDescent="0.2">
      <c r="A8095" s="6">
        <f t="shared" si="116"/>
        <v>609562</v>
      </c>
      <c r="B8095" s="6">
        <v>35</v>
      </c>
      <c r="C8095" s="109">
        <v>27</v>
      </c>
      <c r="D8095" s="109">
        <v>594</v>
      </c>
      <c r="E8095" s="130" t="s">
        <v>3730</v>
      </c>
      <c r="F8095" s="109"/>
      <c r="G8095" s="109"/>
      <c r="H8095" s="109">
        <f>IF('Раздел 2.6.3'!AK36&gt;='Раздел 2.6.3'!AK39,0,1)</f>
        <v>0</v>
      </c>
    </row>
    <row r="8096" spans="1:8" x14ac:dyDescent="0.2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9" t="s">
        <v>3731</v>
      </c>
      <c r="F8096" s="7"/>
      <c r="G8096" s="7"/>
      <c r="H8096" s="7">
        <f>IF('Раздел 2.6.3'!P37&gt;='Раздел 2.6.3'!P38,0,1)</f>
        <v>0</v>
      </c>
    </row>
    <row r="8097" spans="1:8" x14ac:dyDescent="0.2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9" t="s">
        <v>3732</v>
      </c>
      <c r="F8097" s="7"/>
      <c r="G8097" s="7"/>
      <c r="H8097" s="7">
        <f>IF('Раздел 2.6.3'!Q37&gt;='Раздел 2.6.3'!Q38,0,1)</f>
        <v>0</v>
      </c>
    </row>
    <row r="8098" spans="1:8" x14ac:dyDescent="0.2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9" t="s">
        <v>4547</v>
      </c>
      <c r="F8098" s="7"/>
      <c r="G8098" s="7"/>
      <c r="H8098" s="7">
        <f>IF('Раздел 2.6.3'!R37&gt;='Раздел 2.6.3'!R38,0,1)</f>
        <v>0</v>
      </c>
    </row>
    <row r="8099" spans="1:8" x14ac:dyDescent="0.2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9" t="s">
        <v>4548</v>
      </c>
      <c r="F8099" s="7"/>
      <c r="G8099" s="7"/>
      <c r="H8099" s="7">
        <f>IF('Раздел 2.6.3'!S37&gt;='Раздел 2.6.3'!S38,0,1)</f>
        <v>0</v>
      </c>
    </row>
    <row r="8100" spans="1:8" x14ac:dyDescent="0.2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9" t="s">
        <v>4549</v>
      </c>
      <c r="F8100" s="7"/>
      <c r="G8100" s="7"/>
      <c r="H8100" s="7">
        <f>IF('Раздел 2.6.3'!T37&gt;='Раздел 2.6.3'!T38,0,1)</f>
        <v>0</v>
      </c>
    </row>
    <row r="8101" spans="1:8" x14ac:dyDescent="0.2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9" t="s">
        <v>4550</v>
      </c>
      <c r="F8101" s="7"/>
      <c r="G8101" s="7"/>
      <c r="H8101" s="7">
        <f>IF('Раздел 2.6.3'!U37&gt;='Раздел 2.6.3'!U38,0,1)</f>
        <v>0</v>
      </c>
    </row>
    <row r="8102" spans="1:8" x14ac:dyDescent="0.2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9" t="s">
        <v>4551</v>
      </c>
      <c r="F8102" s="7"/>
      <c r="G8102" s="7"/>
      <c r="H8102" s="7">
        <f>IF('Раздел 2.6.3'!V37&gt;='Раздел 2.6.3'!V38,0,1)</f>
        <v>0</v>
      </c>
    </row>
    <row r="8103" spans="1:8" x14ac:dyDescent="0.2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9" t="s">
        <v>4552</v>
      </c>
      <c r="F8103" s="7"/>
      <c r="G8103" s="7"/>
      <c r="H8103" s="7">
        <f>IF('Раздел 2.6.3'!W37&gt;='Раздел 2.6.3'!W38,0,1)</f>
        <v>0</v>
      </c>
    </row>
    <row r="8104" spans="1:8" x14ac:dyDescent="0.2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9" t="s">
        <v>4553</v>
      </c>
      <c r="F8104" s="7"/>
      <c r="G8104" s="7"/>
      <c r="H8104" s="7">
        <f>IF('Раздел 2.6.3'!X37&gt;='Раздел 2.6.3'!X38,0,1)</f>
        <v>0</v>
      </c>
    </row>
    <row r="8105" spans="1:8" x14ac:dyDescent="0.2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9" t="s">
        <v>4554</v>
      </c>
      <c r="F8105" s="7"/>
      <c r="G8105" s="7"/>
      <c r="H8105" s="7">
        <f>IF('Раздел 2.6.3'!Y37&gt;='Раздел 2.6.3'!Y38,0,1)</f>
        <v>0</v>
      </c>
    </row>
    <row r="8106" spans="1:8" x14ac:dyDescent="0.2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9" t="s">
        <v>4555</v>
      </c>
      <c r="F8106" s="7"/>
      <c r="G8106" s="7"/>
      <c r="H8106" s="7">
        <f>IF('Раздел 2.6.3'!Z37&gt;='Раздел 2.6.3'!Z38,0,1)</f>
        <v>0</v>
      </c>
    </row>
    <row r="8107" spans="1:8" x14ac:dyDescent="0.2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9" t="s">
        <v>4556</v>
      </c>
      <c r="F8107" s="7"/>
      <c r="G8107" s="7"/>
      <c r="H8107" s="7">
        <f>IF('Раздел 2.6.3'!AA37&gt;='Раздел 2.6.3'!AA38,0,1)</f>
        <v>0</v>
      </c>
    </row>
    <row r="8108" spans="1:8" x14ac:dyDescent="0.2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9" t="s">
        <v>4473</v>
      </c>
      <c r="F8108" s="7"/>
      <c r="G8108" s="7"/>
      <c r="H8108" s="7">
        <f>IF('Раздел 2.6.3'!AB37&gt;='Раздел 2.6.3'!AB38,0,1)</f>
        <v>0</v>
      </c>
    </row>
    <row r="8109" spans="1:8" x14ac:dyDescent="0.2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9" t="s">
        <v>4474</v>
      </c>
      <c r="F8109" s="7"/>
      <c r="G8109" s="7"/>
      <c r="H8109" s="7">
        <f>IF('Раздел 2.6.3'!AC37&gt;='Раздел 2.6.3'!AC38,0,1)</f>
        <v>0</v>
      </c>
    </row>
    <row r="8110" spans="1:8" x14ac:dyDescent="0.2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9" t="s">
        <v>4475</v>
      </c>
      <c r="F8110" s="7"/>
      <c r="G8110" s="7"/>
      <c r="H8110" s="7">
        <f>IF('Раздел 2.6.3'!AD37&gt;='Раздел 2.6.3'!AD38,0,1)</f>
        <v>0</v>
      </c>
    </row>
    <row r="8111" spans="1:8" x14ac:dyDescent="0.2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9" t="s">
        <v>4476</v>
      </c>
      <c r="F8111" s="7"/>
      <c r="G8111" s="7"/>
      <c r="H8111" s="7">
        <f>IF('Раздел 2.6.3'!AE37&gt;='Раздел 2.6.3'!AE38,0,1)</f>
        <v>0</v>
      </c>
    </row>
    <row r="8112" spans="1:8" x14ac:dyDescent="0.2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9" t="s">
        <v>4477</v>
      </c>
      <c r="F8112" s="7"/>
      <c r="G8112" s="7"/>
      <c r="H8112" s="7">
        <f>IF('Раздел 2.6.3'!AF37&gt;='Раздел 2.6.3'!AF38,0,1)</f>
        <v>0</v>
      </c>
    </row>
    <row r="8113" spans="1:8" x14ac:dyDescent="0.2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9" t="s">
        <v>4478</v>
      </c>
      <c r="F8113" s="7"/>
      <c r="G8113" s="7"/>
      <c r="H8113" s="7">
        <f>IF('Раздел 2.6.3'!AG37&gt;='Раздел 2.6.3'!AG38,0,1)</f>
        <v>0</v>
      </c>
    </row>
    <row r="8114" spans="1:8" x14ac:dyDescent="0.2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9" t="s">
        <v>4479</v>
      </c>
      <c r="F8114" s="7"/>
      <c r="G8114" s="7"/>
      <c r="H8114" s="7">
        <f>IF('Раздел 2.6.3'!AH37&gt;='Раздел 2.6.3'!AH38,0,1)</f>
        <v>0</v>
      </c>
    </row>
    <row r="8115" spans="1:8" x14ac:dyDescent="0.2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9" t="s">
        <v>4480</v>
      </c>
      <c r="F8115" s="7"/>
      <c r="G8115" s="7"/>
      <c r="H8115" s="7">
        <f>IF('Раздел 2.6.3'!AI37&gt;='Раздел 2.6.3'!AI38,0,1)</f>
        <v>0</v>
      </c>
    </row>
    <row r="8116" spans="1:8" x14ac:dyDescent="0.2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9" t="s">
        <v>4481</v>
      </c>
      <c r="F8116" s="7"/>
      <c r="G8116" s="7"/>
      <c r="H8116" s="7">
        <f>IF('Раздел 2.6.3'!AJ37&gt;='Раздел 2.6.3'!AJ38,0,1)</f>
        <v>0</v>
      </c>
    </row>
    <row r="8117" spans="1:8" x14ac:dyDescent="0.2">
      <c r="A8117" s="6">
        <f t="shared" si="116"/>
        <v>609562</v>
      </c>
      <c r="B8117" s="6">
        <v>35</v>
      </c>
      <c r="C8117" s="109">
        <v>28</v>
      </c>
      <c r="D8117" s="109">
        <v>616</v>
      </c>
      <c r="E8117" s="130" t="s">
        <v>2038</v>
      </c>
      <c r="F8117" s="109"/>
      <c r="G8117" s="109"/>
      <c r="H8117" s="109">
        <f>IF('Раздел 2.6.3'!AK37&gt;='Раздел 2.6.3'!AK38,0,1)</f>
        <v>0</v>
      </c>
    </row>
    <row r="8118" spans="1:8" x14ac:dyDescent="0.2">
      <c r="A8118" s="6">
        <f t="shared" si="116"/>
        <v>609562</v>
      </c>
      <c r="B8118" s="6">
        <v>35</v>
      </c>
      <c r="C8118" s="115">
        <v>29</v>
      </c>
      <c r="D8118" s="6">
        <v>617</v>
      </c>
      <c r="E8118" s="129" t="s">
        <v>2039</v>
      </c>
      <c r="F8118" s="7"/>
      <c r="G8118" s="7"/>
      <c r="H8118" s="7">
        <f>IF('Раздел 2.6.3'!P39&gt;='Раздел 2.6.3'!P40,0,1)</f>
        <v>0</v>
      </c>
    </row>
    <row r="8119" spans="1:8" x14ac:dyDescent="0.2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9" t="s">
        <v>2040</v>
      </c>
      <c r="F8119" s="7"/>
      <c r="G8119" s="7"/>
      <c r="H8119" s="7">
        <f>IF('Раздел 2.6.3'!Q39&gt;='Раздел 2.6.3'!Q40,0,1)</f>
        <v>0</v>
      </c>
    </row>
    <row r="8120" spans="1:8" x14ac:dyDescent="0.2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9" t="s">
        <v>2041</v>
      </c>
      <c r="F8120" s="7"/>
      <c r="G8120" s="7"/>
      <c r="H8120" s="7">
        <f>IF('Раздел 2.6.3'!R39&gt;='Раздел 2.6.3'!R40,0,1)</f>
        <v>0</v>
      </c>
    </row>
    <row r="8121" spans="1:8" x14ac:dyDescent="0.2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9" t="s">
        <v>2042</v>
      </c>
      <c r="F8121" s="7"/>
      <c r="G8121" s="7"/>
      <c r="H8121" s="7">
        <f>IF('Раздел 2.6.3'!S39&gt;='Раздел 2.6.3'!S40,0,1)</f>
        <v>0</v>
      </c>
    </row>
    <row r="8122" spans="1:8" x14ac:dyDescent="0.2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9" t="s">
        <v>2043</v>
      </c>
      <c r="F8122" s="7"/>
      <c r="G8122" s="7"/>
      <c r="H8122" s="7">
        <f>IF('Раздел 2.6.3'!T39&gt;='Раздел 2.6.3'!T40,0,1)</f>
        <v>0</v>
      </c>
    </row>
    <row r="8123" spans="1:8" x14ac:dyDescent="0.2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9" t="s">
        <v>2044</v>
      </c>
      <c r="F8123" s="7"/>
      <c r="G8123" s="7"/>
      <c r="H8123" s="7">
        <f>IF('Раздел 2.6.3'!U39&gt;='Раздел 2.6.3'!U40,0,1)</f>
        <v>0</v>
      </c>
    </row>
    <row r="8124" spans="1:8" x14ac:dyDescent="0.2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9" t="s">
        <v>2045</v>
      </c>
      <c r="F8124" s="7"/>
      <c r="G8124" s="7"/>
      <c r="H8124" s="7">
        <f>IF('Раздел 2.6.3'!V39&gt;='Раздел 2.6.3'!V40,0,1)</f>
        <v>0</v>
      </c>
    </row>
    <row r="8125" spans="1:8" x14ac:dyDescent="0.2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9" t="s">
        <v>2046</v>
      </c>
      <c r="F8125" s="7"/>
      <c r="G8125" s="7"/>
      <c r="H8125" s="7">
        <f>IF('Раздел 2.6.3'!W39&gt;='Раздел 2.6.3'!W40,0,1)</f>
        <v>0</v>
      </c>
    </row>
    <row r="8126" spans="1:8" x14ac:dyDescent="0.2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9" t="s">
        <v>2047</v>
      </c>
      <c r="F8126" s="7"/>
      <c r="G8126" s="7"/>
      <c r="H8126" s="7">
        <f>IF('Раздел 2.6.3'!X39&gt;='Раздел 2.6.3'!X40,0,1)</f>
        <v>0</v>
      </c>
    </row>
    <row r="8127" spans="1:8" x14ac:dyDescent="0.2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9" t="s">
        <v>2048</v>
      </c>
      <c r="F8127" s="7"/>
      <c r="G8127" s="7"/>
      <c r="H8127" s="7">
        <f>IF('Раздел 2.6.3'!Y39&gt;='Раздел 2.6.3'!Y40,0,1)</f>
        <v>0</v>
      </c>
    </row>
    <row r="8128" spans="1:8" x14ac:dyDescent="0.2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9" t="s">
        <v>2049</v>
      </c>
      <c r="F8128" s="7"/>
      <c r="G8128" s="7"/>
      <c r="H8128" s="7">
        <f>IF('Раздел 2.6.3'!Z39&gt;='Раздел 2.6.3'!Z40,0,1)</f>
        <v>0</v>
      </c>
    </row>
    <row r="8129" spans="1:8" x14ac:dyDescent="0.2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9" t="s">
        <v>2050</v>
      </c>
      <c r="F8129" s="7"/>
      <c r="G8129" s="7"/>
      <c r="H8129" s="7">
        <f>IF('Раздел 2.6.3'!AA39&gt;='Раздел 2.6.3'!AA40,0,1)</f>
        <v>0</v>
      </c>
    </row>
    <row r="8130" spans="1:8" x14ac:dyDescent="0.2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9" t="s">
        <v>2051</v>
      </c>
      <c r="F8130" s="7"/>
      <c r="G8130" s="7"/>
      <c r="H8130" s="7">
        <f>IF('Раздел 2.6.3'!AB39&gt;='Раздел 2.6.3'!AB40,0,1)</f>
        <v>0</v>
      </c>
    </row>
    <row r="8131" spans="1:8" x14ac:dyDescent="0.2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9" t="s">
        <v>2052</v>
      </c>
      <c r="F8131" s="7"/>
      <c r="G8131" s="7"/>
      <c r="H8131" s="7">
        <f>IF('Раздел 2.6.3'!AC39&gt;='Раздел 2.6.3'!AC40,0,1)</f>
        <v>0</v>
      </c>
    </row>
    <row r="8132" spans="1:8" x14ac:dyDescent="0.2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9" t="s">
        <v>2053</v>
      </c>
      <c r="F8132" s="7"/>
      <c r="G8132" s="7"/>
      <c r="H8132" s="7">
        <f>IF('Раздел 2.6.3'!AD39&gt;='Раздел 2.6.3'!AD40,0,1)</f>
        <v>0</v>
      </c>
    </row>
    <row r="8133" spans="1:8" x14ac:dyDescent="0.2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9" t="s">
        <v>2800</v>
      </c>
      <c r="F8133" s="7"/>
      <c r="G8133" s="7"/>
      <c r="H8133" s="7">
        <f>IF('Раздел 2.6.3'!AE39&gt;='Раздел 2.6.3'!AE40,0,1)</f>
        <v>0</v>
      </c>
    </row>
    <row r="8134" spans="1:8" x14ac:dyDescent="0.2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9" t="s">
        <v>2801</v>
      </c>
      <c r="F8134" s="7"/>
      <c r="G8134" s="7"/>
      <c r="H8134" s="7">
        <f>IF('Раздел 2.6.3'!AF39&gt;='Раздел 2.6.3'!AF40,0,1)</f>
        <v>0</v>
      </c>
    </row>
    <row r="8135" spans="1:8" x14ac:dyDescent="0.2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9" t="s">
        <v>2802</v>
      </c>
      <c r="F8135" s="7"/>
      <c r="G8135" s="7"/>
      <c r="H8135" s="7">
        <f>IF('Раздел 2.6.3'!AG39&gt;='Раздел 2.6.3'!AG40,0,1)</f>
        <v>0</v>
      </c>
    </row>
    <row r="8136" spans="1:8" x14ac:dyDescent="0.2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9" t="s">
        <v>2803</v>
      </c>
      <c r="F8136" s="7"/>
      <c r="G8136" s="7"/>
      <c r="H8136" s="7">
        <f>IF('Раздел 2.6.3'!AH39&gt;='Раздел 2.6.3'!AH40,0,1)</f>
        <v>0</v>
      </c>
    </row>
    <row r="8137" spans="1:8" x14ac:dyDescent="0.2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9" t="s">
        <v>2804</v>
      </c>
      <c r="F8137" s="7"/>
      <c r="G8137" s="7"/>
      <c r="H8137" s="7">
        <f>IF('Раздел 2.6.3'!AI39&gt;='Раздел 2.6.3'!AI40,0,1)</f>
        <v>0</v>
      </c>
    </row>
    <row r="8138" spans="1:8" x14ac:dyDescent="0.2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9" t="s">
        <v>2805</v>
      </c>
      <c r="F8138" s="7"/>
      <c r="G8138" s="7"/>
      <c r="H8138" s="7">
        <f>IF('Раздел 2.6.3'!AJ39&gt;='Раздел 2.6.3'!AJ40,0,1)</f>
        <v>0</v>
      </c>
    </row>
    <row r="8139" spans="1:8" x14ac:dyDescent="0.2">
      <c r="A8139" s="6">
        <f t="shared" si="116"/>
        <v>609562</v>
      </c>
      <c r="B8139" s="6">
        <v>35</v>
      </c>
      <c r="C8139" s="109">
        <v>29</v>
      </c>
      <c r="D8139" s="109">
        <v>638</v>
      </c>
      <c r="E8139" s="130" t="s">
        <v>2806</v>
      </c>
      <c r="F8139" s="109"/>
      <c r="G8139" s="109"/>
      <c r="H8139" s="109">
        <f>IF('Раздел 2.6.3'!AK39&gt;='Раздел 2.6.3'!AK40,0,1)</f>
        <v>0</v>
      </c>
    </row>
    <row r="8140" spans="1:8" x14ac:dyDescent="0.2">
      <c r="A8140" s="6">
        <f t="shared" si="116"/>
        <v>609562</v>
      </c>
      <c r="B8140" s="6">
        <v>35</v>
      </c>
      <c r="C8140" s="115">
        <v>30</v>
      </c>
      <c r="D8140" s="6">
        <v>639</v>
      </c>
      <c r="E8140" s="6" t="s">
        <v>2807</v>
      </c>
      <c r="F8140" s="115"/>
      <c r="G8140" s="115"/>
      <c r="H8140" s="115">
        <f>IF('Раздел 2.6.3'!P21&gt;=SUM('Раздел 2.6.3'!R21:U21),0,1)</f>
        <v>0</v>
      </c>
    </row>
    <row r="8141" spans="1:8" x14ac:dyDescent="0.2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2808</v>
      </c>
      <c r="F8141" s="7"/>
      <c r="G8141" s="7"/>
      <c r="H8141" s="7">
        <f>IF('Раздел 2.6.3'!P22&gt;=SUM('Раздел 2.6.3'!R22:U22),0,1)</f>
        <v>0</v>
      </c>
    </row>
    <row r="8142" spans="1:8" x14ac:dyDescent="0.2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4420</v>
      </c>
      <c r="F8142" s="7"/>
      <c r="G8142" s="7"/>
      <c r="H8142" s="7">
        <f>IF('Раздел 2.6.3'!P23&gt;=SUM('Раздел 2.6.3'!R23:U23),0,1)</f>
        <v>0</v>
      </c>
    </row>
    <row r="8143" spans="1:8" x14ac:dyDescent="0.2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4421</v>
      </c>
      <c r="F8143" s="7"/>
      <c r="G8143" s="7"/>
      <c r="H8143" s="7">
        <f>IF('Раздел 2.6.3'!P24&gt;=SUM('Раздел 2.6.3'!R24:U24),0,1)</f>
        <v>0</v>
      </c>
    </row>
    <row r="8144" spans="1:8" x14ac:dyDescent="0.2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4422</v>
      </c>
      <c r="F8144" s="7"/>
      <c r="G8144" s="7"/>
      <c r="H8144" s="7">
        <f>IF('Раздел 2.6.3'!P25&gt;=SUM('Раздел 2.6.3'!R25:U25),0,1)</f>
        <v>0</v>
      </c>
    </row>
    <row r="8145" spans="1:8" x14ac:dyDescent="0.2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4423</v>
      </c>
      <c r="F8145" s="7"/>
      <c r="G8145" s="7"/>
      <c r="H8145" s="7">
        <f>IF('Раздел 2.6.3'!P26&gt;=SUM('Раздел 2.6.3'!R26:U26),0,1)</f>
        <v>0</v>
      </c>
    </row>
    <row r="8146" spans="1:8" x14ac:dyDescent="0.2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4424</v>
      </c>
      <c r="F8146" s="7"/>
      <c r="G8146" s="7"/>
      <c r="H8146" s="7">
        <f>IF('Раздел 2.6.3'!P27&gt;=SUM('Раздел 2.6.3'!R27:U27),0,1)</f>
        <v>0</v>
      </c>
    </row>
    <row r="8147" spans="1:8" x14ac:dyDescent="0.2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4425</v>
      </c>
      <c r="F8147" s="7"/>
      <c r="G8147" s="7"/>
      <c r="H8147" s="7">
        <f>IF('Раздел 2.6.3'!P28&gt;=SUM('Раздел 2.6.3'!R28:U28),0,1)</f>
        <v>0</v>
      </c>
    </row>
    <row r="8148" spans="1:8" x14ac:dyDescent="0.2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4426</v>
      </c>
      <c r="F8148" s="7"/>
      <c r="G8148" s="7"/>
      <c r="H8148" s="7">
        <f>IF('Раздел 2.6.3'!P29&gt;=SUM('Раздел 2.6.3'!R29:U29),0,1)</f>
        <v>0</v>
      </c>
    </row>
    <row r="8149" spans="1:8" x14ac:dyDescent="0.2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4427</v>
      </c>
      <c r="F8149" s="7"/>
      <c r="G8149" s="7"/>
      <c r="H8149" s="7">
        <f>IF('Раздел 2.6.3'!P30&gt;=SUM('Раздел 2.6.3'!R30:U30),0,1)</f>
        <v>0</v>
      </c>
    </row>
    <row r="8150" spans="1:8" x14ac:dyDescent="0.2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4428</v>
      </c>
      <c r="F8150" s="7"/>
      <c r="G8150" s="7"/>
      <c r="H8150" s="7">
        <f>IF('Раздел 2.6.3'!P31&gt;=SUM('Раздел 2.6.3'!R31:U31),0,1)</f>
        <v>0</v>
      </c>
    </row>
    <row r="8151" spans="1:8" x14ac:dyDescent="0.2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4429</v>
      </c>
      <c r="F8151" s="7"/>
      <c r="G8151" s="7"/>
      <c r="H8151" s="7">
        <f>IF('Раздел 2.6.3'!P32&gt;=SUM('Раздел 2.6.3'!R32:U32),0,1)</f>
        <v>0</v>
      </c>
    </row>
    <row r="8152" spans="1:8" x14ac:dyDescent="0.2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4430</v>
      </c>
      <c r="F8152" s="7"/>
      <c r="G8152" s="7"/>
      <c r="H8152" s="7">
        <f>IF('Раздел 2.6.3'!P33&gt;=SUM('Раздел 2.6.3'!R33:U33),0,1)</f>
        <v>0</v>
      </c>
    </row>
    <row r="8153" spans="1:8" x14ac:dyDescent="0.2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4431</v>
      </c>
      <c r="F8153" s="7"/>
      <c r="G8153" s="7"/>
      <c r="H8153" s="7">
        <f>IF('Раздел 2.6.3'!P34&gt;=SUM('Раздел 2.6.3'!R34:U34),0,1)</f>
        <v>0</v>
      </c>
    </row>
    <row r="8154" spans="1:8" x14ac:dyDescent="0.2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4432</v>
      </c>
      <c r="F8154" s="7"/>
      <c r="G8154" s="7"/>
      <c r="H8154" s="7">
        <f>IF('Раздел 2.6.3'!P35&gt;=SUM('Раздел 2.6.3'!R35:U35),0,1)</f>
        <v>0</v>
      </c>
    </row>
    <row r="8155" spans="1:8" x14ac:dyDescent="0.2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4433</v>
      </c>
      <c r="F8155" s="7"/>
      <c r="G8155" s="7"/>
      <c r="H8155" s="7">
        <f>IF('Раздел 2.6.3'!P36&gt;=SUM('Раздел 2.6.3'!R36:U36),0,1)</f>
        <v>0</v>
      </c>
    </row>
    <row r="8156" spans="1:8" x14ac:dyDescent="0.2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4434</v>
      </c>
      <c r="F8156" s="7"/>
      <c r="G8156" s="7"/>
      <c r="H8156" s="7">
        <f>IF('Раздел 2.6.3'!P37&gt;=SUM('Раздел 2.6.3'!R37:U37),0,1)</f>
        <v>0</v>
      </c>
    </row>
    <row r="8157" spans="1:8" x14ac:dyDescent="0.2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4435</v>
      </c>
      <c r="F8157" s="7"/>
      <c r="G8157" s="7"/>
      <c r="H8157" s="7">
        <f>IF('Раздел 2.6.3'!P38&gt;=SUM('Раздел 2.6.3'!R38:U38),0,1)</f>
        <v>0</v>
      </c>
    </row>
    <row r="8158" spans="1:8" x14ac:dyDescent="0.2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4436</v>
      </c>
      <c r="F8158" s="7"/>
      <c r="G8158" s="7"/>
      <c r="H8158" s="7">
        <f>IF('Раздел 2.6.3'!P39&gt;=SUM('Раздел 2.6.3'!R39:U39),0,1)</f>
        <v>0</v>
      </c>
    </row>
    <row r="8159" spans="1:8" x14ac:dyDescent="0.2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5255</v>
      </c>
      <c r="F8159" s="7"/>
      <c r="G8159" s="7"/>
      <c r="H8159" s="7">
        <f>IF('Раздел 2.6.3'!P40&gt;=SUM('Раздел 2.6.3'!R40:U40),0,1)</f>
        <v>0</v>
      </c>
    </row>
    <row r="8160" spans="1:8" x14ac:dyDescent="0.2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5256</v>
      </c>
      <c r="F8160" s="7"/>
      <c r="G8160" s="7"/>
      <c r="H8160" s="7">
        <f>IF('Раздел 2.6.3'!P41&gt;=SUM('Раздел 2.6.3'!R41:U41),0,1)</f>
        <v>0</v>
      </c>
    </row>
    <row r="8161" spans="1:8" x14ac:dyDescent="0.2">
      <c r="A8161" s="6">
        <f t="shared" si="117"/>
        <v>609562</v>
      </c>
      <c r="B8161" s="6">
        <v>35</v>
      </c>
      <c r="C8161" s="109">
        <v>30</v>
      </c>
      <c r="D8161" s="109">
        <v>660</v>
      </c>
      <c r="E8161" s="109" t="s">
        <v>5257</v>
      </c>
      <c r="F8161" s="109"/>
      <c r="G8161" s="109"/>
      <c r="H8161" s="109">
        <f>IF('Раздел 2.6.3'!P42&gt;=SUM('Раздел 2.6.3'!R42:U42),0,1)</f>
        <v>0</v>
      </c>
    </row>
    <row r="8162" spans="1:8" x14ac:dyDescent="0.2">
      <c r="A8162" s="6">
        <f t="shared" si="117"/>
        <v>609562</v>
      </c>
      <c r="B8162" s="6">
        <v>35</v>
      </c>
      <c r="C8162" s="115">
        <v>31</v>
      </c>
      <c r="D8162" s="6">
        <v>661</v>
      </c>
      <c r="E8162" s="6" t="s">
        <v>5258</v>
      </c>
      <c r="F8162" s="115"/>
      <c r="G8162" s="115"/>
      <c r="H8162" s="115">
        <f>IF('Раздел 2.6.3'!P21&gt;=SUM('Раздел 2.6.3'!R21:S21),0,1)</f>
        <v>0</v>
      </c>
    </row>
    <row r="8163" spans="1:8" x14ac:dyDescent="0.2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5259</v>
      </c>
      <c r="F8163" s="7"/>
      <c r="G8163" s="7"/>
      <c r="H8163" s="7">
        <f>IF('Раздел 2.6.3'!P22&gt;=SUM('Раздел 2.6.3'!R22:S22),0,1)</f>
        <v>0</v>
      </c>
    </row>
    <row r="8164" spans="1:8" x14ac:dyDescent="0.2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5260</v>
      </c>
      <c r="F8164" s="7"/>
      <c r="G8164" s="7"/>
      <c r="H8164" s="7">
        <f>IF('Раздел 2.6.3'!P23&gt;=SUM('Раздел 2.6.3'!R23:S23),0,1)</f>
        <v>0</v>
      </c>
    </row>
    <row r="8165" spans="1:8" x14ac:dyDescent="0.2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5261</v>
      </c>
      <c r="F8165" s="7"/>
      <c r="G8165" s="7"/>
      <c r="H8165" s="7">
        <f>IF('Раздел 2.6.3'!P24&gt;=SUM('Раздел 2.6.3'!R24:S24),0,1)</f>
        <v>0</v>
      </c>
    </row>
    <row r="8166" spans="1:8" x14ac:dyDescent="0.2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5262</v>
      </c>
      <c r="F8166" s="7"/>
      <c r="G8166" s="7"/>
      <c r="H8166" s="7">
        <f>IF('Раздел 2.6.3'!P25&gt;=SUM('Раздел 2.6.3'!R25:S25),0,1)</f>
        <v>0</v>
      </c>
    </row>
    <row r="8167" spans="1:8" x14ac:dyDescent="0.2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5263</v>
      </c>
      <c r="F8167" s="7"/>
      <c r="G8167" s="7"/>
      <c r="H8167" s="7">
        <f>IF('Раздел 2.6.3'!P26&gt;=SUM('Раздел 2.6.3'!R26:S26),0,1)</f>
        <v>0</v>
      </c>
    </row>
    <row r="8168" spans="1:8" x14ac:dyDescent="0.2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5264</v>
      </c>
      <c r="F8168" s="7"/>
      <c r="G8168" s="7"/>
      <c r="H8168" s="7">
        <f>IF('Раздел 2.6.3'!P27&gt;=SUM('Раздел 2.6.3'!R27:S27),0,1)</f>
        <v>0</v>
      </c>
    </row>
    <row r="8169" spans="1:8" x14ac:dyDescent="0.2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5265</v>
      </c>
      <c r="F8169" s="7"/>
      <c r="G8169" s="7"/>
      <c r="H8169" s="7">
        <f>IF('Раздел 2.6.3'!P28&gt;=SUM('Раздел 2.6.3'!R28:S28),0,1)</f>
        <v>0</v>
      </c>
    </row>
    <row r="8170" spans="1:8" x14ac:dyDescent="0.2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5266</v>
      </c>
      <c r="F8170" s="7"/>
      <c r="G8170" s="7"/>
      <c r="H8170" s="7">
        <f>IF('Раздел 2.6.3'!P29&gt;=SUM('Раздел 2.6.3'!R29:S29),0,1)</f>
        <v>0</v>
      </c>
    </row>
    <row r="8171" spans="1:8" x14ac:dyDescent="0.2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5267</v>
      </c>
      <c r="F8171" s="7"/>
      <c r="G8171" s="7"/>
      <c r="H8171" s="7">
        <f>IF('Раздел 2.6.3'!P30&gt;=SUM('Раздел 2.6.3'!R30:S30),0,1)</f>
        <v>0</v>
      </c>
    </row>
    <row r="8172" spans="1:8" x14ac:dyDescent="0.2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5268</v>
      </c>
      <c r="F8172" s="7"/>
      <c r="G8172" s="7"/>
      <c r="H8172" s="7">
        <f>IF('Раздел 2.6.3'!P31&gt;=SUM('Раздел 2.6.3'!R31:S31),0,1)</f>
        <v>0</v>
      </c>
    </row>
    <row r="8173" spans="1:8" x14ac:dyDescent="0.2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5269</v>
      </c>
      <c r="F8173" s="7"/>
      <c r="G8173" s="7"/>
      <c r="H8173" s="7">
        <f>IF('Раздел 2.6.3'!P32&gt;=SUM('Раздел 2.6.3'!R32:S32),0,1)</f>
        <v>0</v>
      </c>
    </row>
    <row r="8174" spans="1:8" x14ac:dyDescent="0.2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5270</v>
      </c>
      <c r="F8174" s="7"/>
      <c r="G8174" s="7"/>
      <c r="H8174" s="7">
        <f>IF('Раздел 2.6.3'!P33&gt;=SUM('Раздел 2.6.3'!R33:S33),0,1)</f>
        <v>0</v>
      </c>
    </row>
    <row r="8175" spans="1:8" x14ac:dyDescent="0.2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5271</v>
      </c>
      <c r="F8175" s="7"/>
      <c r="G8175" s="7"/>
      <c r="H8175" s="7">
        <f>IF('Раздел 2.6.3'!P34&gt;=SUM('Раздел 2.6.3'!R34:S34),0,1)</f>
        <v>0</v>
      </c>
    </row>
    <row r="8176" spans="1:8" x14ac:dyDescent="0.2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5272</v>
      </c>
      <c r="F8176" s="7"/>
      <c r="G8176" s="7"/>
      <c r="H8176" s="7">
        <f>IF('Раздел 2.6.3'!P35&gt;=SUM('Раздел 2.6.3'!R35:S35),0,1)</f>
        <v>0</v>
      </c>
    </row>
    <row r="8177" spans="1:8" x14ac:dyDescent="0.2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5273</v>
      </c>
      <c r="F8177" s="7"/>
      <c r="G8177" s="7"/>
      <c r="H8177" s="7">
        <f>IF('Раздел 2.6.3'!P36&gt;=SUM('Раздел 2.6.3'!R36:S36),0,1)</f>
        <v>0</v>
      </c>
    </row>
    <row r="8178" spans="1:8" x14ac:dyDescent="0.2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5274</v>
      </c>
      <c r="F8178" s="7"/>
      <c r="G8178" s="7"/>
      <c r="H8178" s="7">
        <f>IF('Раздел 2.6.3'!P37&gt;=SUM('Раздел 2.6.3'!R37:S37),0,1)</f>
        <v>0</v>
      </c>
    </row>
    <row r="8179" spans="1:8" x14ac:dyDescent="0.2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4461</v>
      </c>
      <c r="F8179" s="7"/>
      <c r="G8179" s="7"/>
      <c r="H8179" s="7">
        <f>IF('Раздел 2.6.3'!P38&gt;=SUM('Раздел 2.6.3'!R38:S38),0,1)</f>
        <v>0</v>
      </c>
    </row>
    <row r="8180" spans="1:8" x14ac:dyDescent="0.2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4462</v>
      </c>
      <c r="F8180" s="7"/>
      <c r="G8180" s="7"/>
      <c r="H8180" s="7">
        <f>IF('Раздел 2.6.3'!P39&gt;=SUM('Раздел 2.6.3'!R39:S39),0,1)</f>
        <v>0</v>
      </c>
    </row>
    <row r="8181" spans="1:8" x14ac:dyDescent="0.2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5281</v>
      </c>
      <c r="F8181" s="7"/>
      <c r="G8181" s="7"/>
      <c r="H8181" s="7">
        <f>IF('Раздел 2.6.3'!P40&gt;=SUM('Раздел 2.6.3'!R40:S40),0,1)</f>
        <v>0</v>
      </c>
    </row>
    <row r="8182" spans="1:8" x14ac:dyDescent="0.2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5282</v>
      </c>
      <c r="F8182" s="7"/>
      <c r="G8182" s="7"/>
      <c r="H8182" s="7">
        <f>IF('Раздел 2.6.3'!P41&gt;=SUM('Раздел 2.6.3'!R41:S41),0,1)</f>
        <v>0</v>
      </c>
    </row>
    <row r="8183" spans="1:8" x14ac:dyDescent="0.2">
      <c r="A8183" s="6">
        <f t="shared" si="117"/>
        <v>609562</v>
      </c>
      <c r="B8183" s="6">
        <v>35</v>
      </c>
      <c r="C8183" s="109">
        <v>31</v>
      </c>
      <c r="D8183" s="109">
        <v>682</v>
      </c>
      <c r="E8183" s="109" t="s">
        <v>5283</v>
      </c>
      <c r="F8183" s="109"/>
      <c r="G8183" s="109"/>
      <c r="H8183" s="109">
        <f>IF('Раздел 2.6.3'!P42&gt;=SUM('Раздел 2.6.3'!R42:S42),0,1)</f>
        <v>0</v>
      </c>
    </row>
    <row r="8184" spans="1:8" x14ac:dyDescent="0.2">
      <c r="A8184" s="6">
        <f t="shared" si="117"/>
        <v>609562</v>
      </c>
      <c r="B8184" s="6">
        <v>35</v>
      </c>
      <c r="C8184" s="115">
        <v>32</v>
      </c>
      <c r="D8184" s="6">
        <v>683</v>
      </c>
      <c r="E8184" s="6" t="s">
        <v>5284</v>
      </c>
      <c r="F8184" s="115"/>
      <c r="G8184" s="115"/>
      <c r="H8184" s="115">
        <f>IF('Раздел 2.6.3'!Y21&gt;=SUM('Раздел 2.6.3'!AA21:AD21),0,1)</f>
        <v>0</v>
      </c>
    </row>
    <row r="8185" spans="1:8" x14ac:dyDescent="0.2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5285</v>
      </c>
      <c r="F8185" s="7"/>
      <c r="G8185" s="7"/>
      <c r="H8185" s="7">
        <f>IF('Раздел 2.6.3'!Y22&gt;=SUM('Раздел 2.6.3'!AA22:AD22),0,1)</f>
        <v>0</v>
      </c>
    </row>
    <row r="8186" spans="1:8" x14ac:dyDescent="0.2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5286</v>
      </c>
      <c r="F8186" s="7"/>
      <c r="G8186" s="7"/>
      <c r="H8186" s="7">
        <f>IF('Раздел 2.6.3'!Y23&gt;=SUM('Раздел 2.6.3'!AA23:AD23),0,1)</f>
        <v>0</v>
      </c>
    </row>
    <row r="8187" spans="1:8" x14ac:dyDescent="0.2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5287</v>
      </c>
      <c r="F8187" s="7"/>
      <c r="G8187" s="7"/>
      <c r="H8187" s="7">
        <f>IF('Раздел 2.6.3'!Y24&gt;=SUM('Раздел 2.6.3'!AA24:AD24),0,1)</f>
        <v>0</v>
      </c>
    </row>
    <row r="8188" spans="1:8" x14ac:dyDescent="0.2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5288</v>
      </c>
      <c r="F8188" s="7"/>
      <c r="G8188" s="7"/>
      <c r="H8188" s="7">
        <f>IF('Раздел 2.6.3'!Y25&gt;=SUM('Раздел 2.6.3'!AA25:AD25),0,1)</f>
        <v>0</v>
      </c>
    </row>
    <row r="8189" spans="1:8" x14ac:dyDescent="0.2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5289</v>
      </c>
      <c r="F8189" s="7"/>
      <c r="G8189" s="7"/>
      <c r="H8189" s="7">
        <f>IF('Раздел 2.6.3'!Y26&gt;=SUM('Раздел 2.6.3'!AA26:AD26),0,1)</f>
        <v>0</v>
      </c>
    </row>
    <row r="8190" spans="1:8" x14ac:dyDescent="0.2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5290</v>
      </c>
      <c r="F8190" s="7"/>
      <c r="G8190" s="7"/>
      <c r="H8190" s="7">
        <f>IF('Раздел 2.6.3'!Y27&gt;=SUM('Раздел 2.6.3'!AA27:AD27),0,1)</f>
        <v>0</v>
      </c>
    </row>
    <row r="8191" spans="1:8" x14ac:dyDescent="0.2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5291</v>
      </c>
      <c r="F8191" s="7"/>
      <c r="G8191" s="7"/>
      <c r="H8191" s="7">
        <f>IF('Раздел 2.6.3'!Y28&gt;=SUM('Раздел 2.6.3'!AA28:AD28),0,1)</f>
        <v>0</v>
      </c>
    </row>
    <row r="8192" spans="1:8" x14ac:dyDescent="0.2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5292</v>
      </c>
      <c r="F8192" s="7"/>
      <c r="G8192" s="7"/>
      <c r="H8192" s="7">
        <f>IF('Раздел 2.6.3'!Y29&gt;=SUM('Раздел 2.6.3'!AA29:AD29),0,1)</f>
        <v>0</v>
      </c>
    </row>
    <row r="8193" spans="1:8" x14ac:dyDescent="0.2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5293</v>
      </c>
      <c r="F8193" s="7"/>
      <c r="G8193" s="7"/>
      <c r="H8193" s="7">
        <f>IF('Раздел 2.6.3'!Y30&gt;=SUM('Раздел 2.6.3'!AA30:AD30),0,1)</f>
        <v>0</v>
      </c>
    </row>
    <row r="8194" spans="1:8" x14ac:dyDescent="0.2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5294</v>
      </c>
      <c r="F8194" s="7"/>
      <c r="G8194" s="7"/>
      <c r="H8194" s="7">
        <f>IF('Раздел 2.6.3'!Y31&gt;=SUM('Раздел 2.6.3'!AA31:AD31),0,1)</f>
        <v>0</v>
      </c>
    </row>
    <row r="8195" spans="1:8" x14ac:dyDescent="0.2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5295</v>
      </c>
      <c r="F8195" s="7"/>
      <c r="G8195" s="7"/>
      <c r="H8195" s="7">
        <f>IF('Раздел 2.6.3'!Y32&gt;=SUM('Раздел 2.6.3'!AA32:AD32),0,1)</f>
        <v>0</v>
      </c>
    </row>
    <row r="8196" spans="1:8" x14ac:dyDescent="0.2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5296</v>
      </c>
      <c r="F8196" s="7"/>
      <c r="G8196" s="7"/>
      <c r="H8196" s="7">
        <f>IF('Раздел 2.6.3'!Y33&gt;=SUM('Раздел 2.6.3'!AA33:AD33),0,1)</f>
        <v>0</v>
      </c>
    </row>
    <row r="8197" spans="1:8" x14ac:dyDescent="0.2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5297</v>
      </c>
      <c r="F8197" s="7"/>
      <c r="G8197" s="7"/>
      <c r="H8197" s="7">
        <f>IF('Раздел 2.6.3'!Y34&gt;=SUM('Раздел 2.6.3'!AA34:AD34),0,1)</f>
        <v>0</v>
      </c>
    </row>
    <row r="8198" spans="1:8" x14ac:dyDescent="0.2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5298</v>
      </c>
      <c r="F8198" s="7"/>
      <c r="G8198" s="7"/>
      <c r="H8198" s="7">
        <f>IF('Раздел 2.6.3'!Y35&gt;=SUM('Раздел 2.6.3'!AA35:AD35),0,1)</f>
        <v>0</v>
      </c>
    </row>
    <row r="8199" spans="1:8" x14ac:dyDescent="0.2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5299</v>
      </c>
      <c r="F8199" s="7"/>
      <c r="G8199" s="7"/>
      <c r="H8199" s="7">
        <f>IF('Раздел 2.6.3'!Y36&gt;=SUM('Раздел 2.6.3'!AA36:AD36),0,1)</f>
        <v>0</v>
      </c>
    </row>
    <row r="8200" spans="1:8" x14ac:dyDescent="0.2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5300</v>
      </c>
      <c r="F8200" s="7"/>
      <c r="G8200" s="7"/>
      <c r="H8200" s="7">
        <f>IF('Раздел 2.6.3'!Y37&gt;=SUM('Раздел 2.6.3'!AA37:AD37),0,1)</f>
        <v>0</v>
      </c>
    </row>
    <row r="8201" spans="1:8" x14ac:dyDescent="0.2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4286</v>
      </c>
      <c r="F8201" s="7"/>
      <c r="G8201" s="7"/>
      <c r="H8201" s="7">
        <f>IF('Раздел 2.6.3'!Y38&gt;=SUM('Раздел 2.6.3'!AA38:AD38),0,1)</f>
        <v>0</v>
      </c>
    </row>
    <row r="8202" spans="1:8" x14ac:dyDescent="0.2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3486</v>
      </c>
      <c r="F8202" s="7"/>
      <c r="G8202" s="7"/>
      <c r="H8202" s="7">
        <f>IF('Раздел 2.6.3'!Y39&gt;=SUM('Раздел 2.6.3'!AA39:AD39),0,1)</f>
        <v>0</v>
      </c>
    </row>
    <row r="8203" spans="1:8" x14ac:dyDescent="0.2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3487</v>
      </c>
      <c r="F8203" s="7"/>
      <c r="G8203" s="7"/>
      <c r="H8203" s="7">
        <f>IF('Раздел 2.6.3'!Y40&gt;=SUM('Раздел 2.6.3'!AA40:AD40),0,1)</f>
        <v>0</v>
      </c>
    </row>
    <row r="8204" spans="1:8" x14ac:dyDescent="0.2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3488</v>
      </c>
      <c r="F8204" s="7"/>
      <c r="G8204" s="7"/>
      <c r="H8204" s="7">
        <f>IF('Раздел 2.6.3'!Y41&gt;=SUM('Раздел 2.6.3'!AA41:AD41),0,1)</f>
        <v>0</v>
      </c>
    </row>
    <row r="8205" spans="1:8" x14ac:dyDescent="0.2">
      <c r="A8205" s="6">
        <f t="shared" si="117"/>
        <v>609562</v>
      </c>
      <c r="B8205" s="6">
        <v>35</v>
      </c>
      <c r="C8205" s="109">
        <v>32</v>
      </c>
      <c r="D8205" s="109">
        <v>704</v>
      </c>
      <c r="E8205" s="109" t="s">
        <v>3489</v>
      </c>
      <c r="F8205" s="109"/>
      <c r="G8205" s="109"/>
      <c r="H8205" s="109">
        <f>IF('Раздел 2.6.3'!Y42&gt;=SUM('Раздел 2.6.3'!AA42:AD42),0,1)</f>
        <v>0</v>
      </c>
    </row>
    <row r="8206" spans="1:8" x14ac:dyDescent="0.2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3490</v>
      </c>
      <c r="F8206" s="7"/>
      <c r="G8206" s="7"/>
      <c r="H8206" s="7">
        <f>IF('Раздел 2.6.3'!Z21&gt;=SUM('Раздел 2.6.3'!AA21:AB21),0,1)</f>
        <v>0</v>
      </c>
    </row>
    <row r="8207" spans="1:8" x14ac:dyDescent="0.2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3491</v>
      </c>
      <c r="F8207" s="7"/>
      <c r="G8207" s="7"/>
      <c r="H8207" s="7">
        <f>IF('Раздел 2.6.3'!Z22&gt;=SUM('Раздел 2.6.3'!AA22:AB22),0,1)</f>
        <v>0</v>
      </c>
    </row>
    <row r="8208" spans="1:8" x14ac:dyDescent="0.2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3492</v>
      </c>
      <c r="F8208" s="7"/>
      <c r="G8208" s="7"/>
      <c r="H8208" s="7">
        <f>IF('Раздел 2.6.3'!Z23&gt;=SUM('Раздел 2.6.3'!AA23:AB23),0,1)</f>
        <v>0</v>
      </c>
    </row>
    <row r="8209" spans="1:8" x14ac:dyDescent="0.2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3493</v>
      </c>
      <c r="F8209" s="7"/>
      <c r="G8209" s="7"/>
      <c r="H8209" s="7">
        <f>IF('Раздел 2.6.3'!Z24&gt;=SUM('Раздел 2.6.3'!AA24:AB24),0,1)</f>
        <v>0</v>
      </c>
    </row>
    <row r="8210" spans="1:8" x14ac:dyDescent="0.2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3494</v>
      </c>
      <c r="F8210" s="7"/>
      <c r="G8210" s="7"/>
      <c r="H8210" s="7">
        <f>IF('Раздел 2.6.3'!Z25&gt;=SUM('Раздел 2.6.3'!AA25:AB25),0,1)</f>
        <v>0</v>
      </c>
    </row>
    <row r="8211" spans="1:8" x14ac:dyDescent="0.2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3495</v>
      </c>
      <c r="F8211" s="7"/>
      <c r="G8211" s="7"/>
      <c r="H8211" s="7">
        <f>IF('Раздел 2.6.3'!Z26&gt;=SUM('Раздел 2.6.3'!AA26:AB26),0,1)</f>
        <v>0</v>
      </c>
    </row>
    <row r="8212" spans="1:8" x14ac:dyDescent="0.2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3496</v>
      </c>
      <c r="F8212" s="7"/>
      <c r="G8212" s="7"/>
      <c r="H8212" s="7">
        <f>IF('Раздел 2.6.3'!Z27&gt;=SUM('Раздел 2.6.3'!AA27:AB27),0,1)</f>
        <v>0</v>
      </c>
    </row>
    <row r="8213" spans="1:8" x14ac:dyDescent="0.2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3497</v>
      </c>
      <c r="F8213" s="7"/>
      <c r="G8213" s="7"/>
      <c r="H8213" s="7">
        <f>IF('Раздел 2.6.3'!Z28&gt;=SUM('Раздел 2.6.3'!AA28:AB28),0,1)</f>
        <v>0</v>
      </c>
    </row>
    <row r="8214" spans="1:8" x14ac:dyDescent="0.2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3498</v>
      </c>
      <c r="F8214" s="7"/>
      <c r="G8214" s="7"/>
      <c r="H8214" s="7">
        <f>IF('Раздел 2.6.3'!Z29&gt;=SUM('Раздел 2.6.3'!AA29:AB29),0,1)</f>
        <v>0</v>
      </c>
    </row>
    <row r="8215" spans="1:8" x14ac:dyDescent="0.2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3499</v>
      </c>
      <c r="F8215" s="7"/>
      <c r="G8215" s="7"/>
      <c r="H8215" s="7">
        <f>IF('Раздел 2.6.3'!Z30&gt;=SUM('Раздел 2.6.3'!AA30:AB30),0,1)</f>
        <v>0</v>
      </c>
    </row>
    <row r="8216" spans="1:8" x14ac:dyDescent="0.2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3500</v>
      </c>
      <c r="F8216" s="7"/>
      <c r="G8216" s="7"/>
      <c r="H8216" s="7">
        <f>IF('Раздел 2.6.3'!Z31&gt;=SUM('Раздел 2.6.3'!AA31:AB31),0,1)</f>
        <v>0</v>
      </c>
    </row>
    <row r="8217" spans="1:8" x14ac:dyDescent="0.2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3501</v>
      </c>
      <c r="F8217" s="7"/>
      <c r="G8217" s="7"/>
      <c r="H8217" s="7">
        <f>IF('Раздел 2.6.3'!Z32&gt;=SUM('Раздел 2.6.3'!AA32:AB32),0,1)</f>
        <v>0</v>
      </c>
    </row>
    <row r="8218" spans="1:8" x14ac:dyDescent="0.2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3502</v>
      </c>
      <c r="F8218" s="7"/>
      <c r="G8218" s="7"/>
      <c r="H8218" s="7">
        <f>IF('Раздел 2.6.3'!Z33&gt;=SUM('Раздел 2.6.3'!AA33:AB33),0,1)</f>
        <v>0</v>
      </c>
    </row>
    <row r="8219" spans="1:8" x14ac:dyDescent="0.2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3503</v>
      </c>
      <c r="F8219" s="7"/>
      <c r="G8219" s="7"/>
      <c r="H8219" s="7">
        <f>IF('Раздел 2.6.3'!Z34&gt;=SUM('Раздел 2.6.3'!AA34:AB34),0,1)</f>
        <v>0</v>
      </c>
    </row>
    <row r="8220" spans="1:8" x14ac:dyDescent="0.2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3504</v>
      </c>
      <c r="F8220" s="7"/>
      <c r="G8220" s="7"/>
      <c r="H8220" s="7">
        <f>IF('Раздел 2.6.3'!Z35&gt;=SUM('Раздел 2.6.3'!AA35:AB35),0,1)</f>
        <v>0</v>
      </c>
    </row>
    <row r="8221" spans="1:8" x14ac:dyDescent="0.2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3505</v>
      </c>
      <c r="F8221" s="7"/>
      <c r="G8221" s="7"/>
      <c r="H8221" s="7">
        <f>IF('Раздел 2.6.3'!Z36&gt;=SUM('Раздел 2.6.3'!AA36:AB36),0,1)</f>
        <v>0</v>
      </c>
    </row>
    <row r="8222" spans="1:8" x14ac:dyDescent="0.2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3507</v>
      </c>
      <c r="F8222" s="7"/>
      <c r="G8222" s="7"/>
      <c r="H8222" s="7">
        <f>IF('Раздел 2.6.3'!Z37&gt;=SUM('Раздел 2.6.3'!AA37:AB37),0,1)</f>
        <v>0</v>
      </c>
    </row>
    <row r="8223" spans="1:8" x14ac:dyDescent="0.2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3508</v>
      </c>
      <c r="F8223" s="7"/>
      <c r="G8223" s="7"/>
      <c r="H8223" s="7">
        <f>IF('Раздел 2.6.3'!Z38&gt;=SUM('Раздел 2.6.3'!AA38:AB38),0,1)</f>
        <v>0</v>
      </c>
    </row>
    <row r="8224" spans="1:8" x14ac:dyDescent="0.2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3509</v>
      </c>
      <c r="F8224" s="7"/>
      <c r="G8224" s="7"/>
      <c r="H8224" s="7">
        <f>IF('Раздел 2.6.3'!Z39&gt;=SUM('Раздел 2.6.3'!AA39:AB39),0,1)</f>
        <v>0</v>
      </c>
    </row>
    <row r="8225" spans="1:8" x14ac:dyDescent="0.2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3510</v>
      </c>
      <c r="F8225" s="7"/>
      <c r="G8225" s="7"/>
      <c r="H8225" s="7">
        <f>IF('Раздел 2.6.3'!Z40&gt;=SUM('Раздел 2.6.3'!AA40:AB40),0,1)</f>
        <v>0</v>
      </c>
    </row>
    <row r="8226" spans="1:8" x14ac:dyDescent="0.2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3511</v>
      </c>
      <c r="F8226" s="7"/>
      <c r="G8226" s="7"/>
      <c r="H8226" s="7">
        <f>IF('Раздел 2.6.3'!Z41&gt;=SUM('Раздел 2.6.3'!AA41:AB41),0,1)</f>
        <v>0</v>
      </c>
    </row>
    <row r="8227" spans="1:8" x14ac:dyDescent="0.2">
      <c r="A8227" s="6">
        <f t="shared" si="118"/>
        <v>609562</v>
      </c>
      <c r="B8227" s="6">
        <v>35</v>
      </c>
      <c r="C8227" s="109">
        <v>33</v>
      </c>
      <c r="D8227" s="109">
        <v>726</v>
      </c>
      <c r="E8227" s="109" t="s">
        <v>3512</v>
      </c>
      <c r="F8227" s="109"/>
      <c r="G8227" s="109"/>
      <c r="H8227" s="109">
        <f>IF('Раздел 2.6.3'!Z42&gt;=SUM('Раздел 2.6.3'!AA42:AB42),0,1)</f>
        <v>0</v>
      </c>
    </row>
    <row r="8228" spans="1:8" x14ac:dyDescent="0.2">
      <c r="A8228" s="6">
        <f t="shared" si="118"/>
        <v>609562</v>
      </c>
      <c r="B8228" s="6">
        <v>35</v>
      </c>
      <c r="C8228" s="115">
        <v>34</v>
      </c>
      <c r="D8228" s="6">
        <v>727</v>
      </c>
      <c r="E8228" s="6" t="s">
        <v>3513</v>
      </c>
      <c r="F8228" s="7"/>
      <c r="G8228" s="7"/>
      <c r="H8228" s="7">
        <f>IF('Раздел 2.6.3'!AF21&gt;=SUM('Раздел 2.6.3'!AH21:AK21),0,1)</f>
        <v>0</v>
      </c>
    </row>
    <row r="8229" spans="1:8" x14ac:dyDescent="0.2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3514</v>
      </c>
      <c r="F8229" s="7"/>
      <c r="G8229" s="7"/>
      <c r="H8229" s="7">
        <f>IF('Раздел 2.6.3'!AF22&gt;=SUM('Раздел 2.6.3'!AH22:AK22),0,1)</f>
        <v>0</v>
      </c>
    </row>
    <row r="8230" spans="1:8" x14ac:dyDescent="0.2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3515</v>
      </c>
      <c r="F8230" s="7"/>
      <c r="G8230" s="7"/>
      <c r="H8230" s="7">
        <f>IF('Раздел 2.6.3'!AF23&gt;=SUM('Раздел 2.6.3'!AH23:AK23),0,1)</f>
        <v>0</v>
      </c>
    </row>
    <row r="8231" spans="1:8" x14ac:dyDescent="0.2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3516</v>
      </c>
      <c r="F8231" s="7"/>
      <c r="G8231" s="7"/>
      <c r="H8231" s="7">
        <f>IF('Раздел 2.6.3'!AF24&gt;=SUM('Раздел 2.6.3'!AH24:AK24),0,1)</f>
        <v>0</v>
      </c>
    </row>
    <row r="8232" spans="1:8" x14ac:dyDescent="0.2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3517</v>
      </c>
      <c r="F8232" s="7"/>
      <c r="G8232" s="7"/>
      <c r="H8232" s="7">
        <f>IF('Раздел 2.6.3'!AF25&gt;=SUM('Раздел 2.6.3'!AH25:AK25),0,1)</f>
        <v>0</v>
      </c>
    </row>
    <row r="8233" spans="1:8" x14ac:dyDescent="0.2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3518</v>
      </c>
      <c r="F8233" s="7"/>
      <c r="G8233" s="7"/>
      <c r="H8233" s="7">
        <f>IF('Раздел 2.6.3'!AF26&gt;=SUM('Раздел 2.6.3'!AH26:AK26),0,1)</f>
        <v>0</v>
      </c>
    </row>
    <row r="8234" spans="1:8" x14ac:dyDescent="0.2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4326</v>
      </c>
      <c r="F8234" s="7"/>
      <c r="G8234" s="7"/>
      <c r="H8234" s="7">
        <f>IF('Раздел 2.6.3'!AF27&gt;=SUM('Раздел 2.6.3'!AH27:AK27),0,1)</f>
        <v>0</v>
      </c>
    </row>
    <row r="8235" spans="1:8" x14ac:dyDescent="0.2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4327</v>
      </c>
      <c r="F8235" s="7"/>
      <c r="G8235" s="7"/>
      <c r="H8235" s="7">
        <f>IF('Раздел 2.6.3'!AF28&gt;=SUM('Раздел 2.6.3'!AH28:AK28),0,1)</f>
        <v>0</v>
      </c>
    </row>
    <row r="8236" spans="1:8" x14ac:dyDescent="0.2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3521</v>
      </c>
      <c r="F8236" s="7"/>
      <c r="G8236" s="7"/>
      <c r="H8236" s="7">
        <f>IF('Раздел 2.6.3'!AF29&gt;=SUM('Раздел 2.6.3'!AH29:AK29),0,1)</f>
        <v>0</v>
      </c>
    </row>
    <row r="8237" spans="1:8" x14ac:dyDescent="0.2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3522</v>
      </c>
      <c r="F8237" s="7"/>
      <c r="G8237" s="7"/>
      <c r="H8237" s="7">
        <f>IF('Раздел 2.6.3'!AF30&gt;=SUM('Раздел 2.6.3'!AH30:AK30),0,1)</f>
        <v>0</v>
      </c>
    </row>
    <row r="8238" spans="1:8" x14ac:dyDescent="0.2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3523</v>
      </c>
      <c r="F8238" s="7"/>
      <c r="G8238" s="7"/>
      <c r="H8238" s="7">
        <f>IF('Раздел 2.6.3'!AF31&gt;=SUM('Раздел 2.6.3'!AH31:AK31),0,1)</f>
        <v>0</v>
      </c>
    </row>
    <row r="8239" spans="1:8" x14ac:dyDescent="0.2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3524</v>
      </c>
      <c r="F8239" s="7"/>
      <c r="G8239" s="7"/>
      <c r="H8239" s="7">
        <f>IF('Раздел 2.6.3'!AF32&gt;=SUM('Раздел 2.6.3'!AH32:AK32),0,1)</f>
        <v>0</v>
      </c>
    </row>
    <row r="8240" spans="1:8" x14ac:dyDescent="0.2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3525</v>
      </c>
      <c r="F8240" s="7"/>
      <c r="G8240" s="7"/>
      <c r="H8240" s="7">
        <f>IF('Раздел 2.6.3'!AF33&gt;=SUM('Раздел 2.6.3'!AH33:AK33),0,1)</f>
        <v>0</v>
      </c>
    </row>
    <row r="8241" spans="1:8" x14ac:dyDescent="0.2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3526</v>
      </c>
      <c r="F8241" s="7"/>
      <c r="G8241" s="7"/>
      <c r="H8241" s="7">
        <f>IF('Раздел 2.6.3'!AF34&gt;=SUM('Раздел 2.6.3'!AH34:AK34),0,1)</f>
        <v>0</v>
      </c>
    </row>
    <row r="8242" spans="1:8" x14ac:dyDescent="0.2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3527</v>
      </c>
      <c r="F8242" s="7"/>
      <c r="G8242" s="7"/>
      <c r="H8242" s="7">
        <f>IF('Раздел 2.6.3'!AF35&gt;=SUM('Раздел 2.6.3'!AH35:AK35),0,1)</f>
        <v>0</v>
      </c>
    </row>
    <row r="8243" spans="1:8" x14ac:dyDescent="0.2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3528</v>
      </c>
      <c r="F8243" s="7"/>
      <c r="G8243" s="7"/>
      <c r="H8243" s="7">
        <f>IF('Раздел 2.6.3'!AF36&gt;=SUM('Раздел 2.6.3'!AH36:AK36),0,1)</f>
        <v>0</v>
      </c>
    </row>
    <row r="8244" spans="1:8" x14ac:dyDescent="0.2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3529</v>
      </c>
      <c r="F8244" s="7"/>
      <c r="G8244" s="7"/>
      <c r="H8244" s="7">
        <f>IF('Раздел 2.6.3'!AF37&gt;=SUM('Раздел 2.6.3'!AH37:AK37),0,1)</f>
        <v>0</v>
      </c>
    </row>
    <row r="8245" spans="1:8" x14ac:dyDescent="0.2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3530</v>
      </c>
      <c r="F8245" s="7"/>
      <c r="G8245" s="7"/>
      <c r="H8245" s="7">
        <f>IF('Раздел 2.6.3'!AF38&gt;=SUM('Раздел 2.6.3'!AH38:AK38),0,1)</f>
        <v>0</v>
      </c>
    </row>
    <row r="8246" spans="1:8" x14ac:dyDescent="0.2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2725</v>
      </c>
      <c r="F8246" s="7"/>
      <c r="G8246" s="7"/>
      <c r="H8246" s="7">
        <f>IF('Раздел 2.6.3'!AF39&gt;=SUM('Раздел 2.6.3'!AH39:AK39),0,1)</f>
        <v>0</v>
      </c>
    </row>
    <row r="8247" spans="1:8" x14ac:dyDescent="0.2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2726</v>
      </c>
      <c r="F8247" s="7"/>
      <c r="G8247" s="7"/>
      <c r="H8247" s="7">
        <f>IF('Раздел 2.6.3'!AF40&gt;=SUM('Раздел 2.6.3'!AH40:AK40),0,1)</f>
        <v>0</v>
      </c>
    </row>
    <row r="8248" spans="1:8" x14ac:dyDescent="0.2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2727</v>
      </c>
      <c r="F8248" s="7"/>
      <c r="G8248" s="7"/>
      <c r="H8248" s="7">
        <f>IF('Раздел 2.6.3'!AF41&gt;=SUM('Раздел 2.6.3'!AH41:AK41),0,1)</f>
        <v>0</v>
      </c>
    </row>
    <row r="8249" spans="1:8" x14ac:dyDescent="0.2">
      <c r="A8249" s="6">
        <f t="shared" si="118"/>
        <v>609562</v>
      </c>
      <c r="B8249" s="6">
        <v>35</v>
      </c>
      <c r="C8249" s="109">
        <v>34</v>
      </c>
      <c r="D8249" s="109">
        <v>748</v>
      </c>
      <c r="E8249" s="109" t="s">
        <v>2728</v>
      </c>
      <c r="F8249" s="109"/>
      <c r="G8249" s="109"/>
      <c r="H8249" s="109">
        <f>IF('Раздел 2.6.3'!AF42&gt;=SUM('Раздел 2.6.3'!AH42:AK42),0,1)</f>
        <v>0</v>
      </c>
    </row>
    <row r="8250" spans="1:8" x14ac:dyDescent="0.2">
      <c r="A8250" s="6">
        <f t="shared" si="118"/>
        <v>609562</v>
      </c>
      <c r="B8250" s="6">
        <v>35</v>
      </c>
      <c r="C8250" s="115">
        <v>35</v>
      </c>
      <c r="D8250" s="6">
        <v>749</v>
      </c>
      <c r="E8250" s="6" t="s">
        <v>2737</v>
      </c>
      <c r="F8250" s="7"/>
      <c r="G8250" s="7"/>
      <c r="H8250" s="7">
        <f>IF('Раздел 2.6.3'!AG21&gt;=SUM('Раздел 2.6.3'!AH21:AI21),0,1)</f>
        <v>0</v>
      </c>
    </row>
    <row r="8251" spans="1:8" x14ac:dyDescent="0.2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2738</v>
      </c>
      <c r="F8251" s="7"/>
      <c r="G8251" s="7"/>
      <c r="H8251" s="7">
        <f>IF('Раздел 2.6.3'!AG22&gt;=SUM('Раздел 2.6.3'!AH22:AI22),0,1)</f>
        <v>0</v>
      </c>
    </row>
    <row r="8252" spans="1:8" x14ac:dyDescent="0.2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2739</v>
      </c>
      <c r="F8252" s="7"/>
      <c r="G8252" s="7"/>
      <c r="H8252" s="7">
        <f>IF('Раздел 2.6.3'!AG23&gt;=SUM('Раздел 2.6.3'!AH23:AI23),0,1)</f>
        <v>0</v>
      </c>
    </row>
    <row r="8253" spans="1:8" x14ac:dyDescent="0.2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2740</v>
      </c>
      <c r="F8253" s="7"/>
      <c r="G8253" s="7"/>
      <c r="H8253" s="7">
        <f>IF('Раздел 2.6.3'!AG24&gt;=SUM('Раздел 2.6.3'!AH24:AI24),0,1)</f>
        <v>0</v>
      </c>
    </row>
    <row r="8254" spans="1:8" x14ac:dyDescent="0.2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2741</v>
      </c>
      <c r="F8254" s="7"/>
      <c r="G8254" s="7"/>
      <c r="H8254" s="7">
        <f>IF('Раздел 2.6.3'!AG25&gt;=SUM('Раздел 2.6.3'!AH25:AI25),0,1)</f>
        <v>0</v>
      </c>
    </row>
    <row r="8255" spans="1:8" x14ac:dyDescent="0.2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2742</v>
      </c>
      <c r="F8255" s="7"/>
      <c r="G8255" s="7"/>
      <c r="H8255" s="7">
        <f>IF('Раздел 2.6.3'!AG26&gt;=SUM('Раздел 2.6.3'!AH26:AI26),0,1)</f>
        <v>0</v>
      </c>
    </row>
    <row r="8256" spans="1:8" x14ac:dyDescent="0.2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3543</v>
      </c>
      <c r="F8256" s="7"/>
      <c r="G8256" s="7"/>
      <c r="H8256" s="7">
        <f>IF('Раздел 2.6.3'!AG27&gt;=SUM('Раздел 2.6.3'!AH27:AI27),0,1)</f>
        <v>0</v>
      </c>
    </row>
    <row r="8257" spans="1:8" x14ac:dyDescent="0.2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3544</v>
      </c>
      <c r="F8257" s="7"/>
      <c r="G8257" s="7"/>
      <c r="H8257" s="7">
        <f>IF('Раздел 2.6.3'!AG28&gt;=SUM('Раздел 2.6.3'!AH28:AI28),0,1)</f>
        <v>0</v>
      </c>
    </row>
    <row r="8258" spans="1:8" x14ac:dyDescent="0.2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3545</v>
      </c>
      <c r="F8258" s="7"/>
      <c r="G8258" s="7"/>
      <c r="H8258" s="7">
        <f>IF('Раздел 2.6.3'!AG29&gt;=SUM('Раздел 2.6.3'!AH29:AI29),0,1)</f>
        <v>0</v>
      </c>
    </row>
    <row r="8259" spans="1:8" x14ac:dyDescent="0.2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3546</v>
      </c>
      <c r="F8259" s="7"/>
      <c r="G8259" s="7"/>
      <c r="H8259" s="7">
        <f>IF('Раздел 2.6.3'!AG30&gt;=SUM('Раздел 2.6.3'!AH30:AI30),0,1)</f>
        <v>0</v>
      </c>
    </row>
    <row r="8260" spans="1:8" x14ac:dyDescent="0.2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3547</v>
      </c>
      <c r="F8260" s="7"/>
      <c r="G8260" s="7"/>
      <c r="H8260" s="7">
        <f>IF('Раздел 2.6.3'!AG31&gt;=SUM('Раздел 2.6.3'!AH31:AI31),0,1)</f>
        <v>0</v>
      </c>
    </row>
    <row r="8261" spans="1:8" x14ac:dyDescent="0.2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3548</v>
      </c>
      <c r="F8261" s="7"/>
      <c r="G8261" s="7"/>
      <c r="H8261" s="7">
        <f>IF('Раздел 2.6.3'!AG32&gt;=SUM('Раздел 2.6.3'!AH32:AI32),0,1)</f>
        <v>0</v>
      </c>
    </row>
    <row r="8262" spans="1:8" x14ac:dyDescent="0.2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3549</v>
      </c>
      <c r="F8262" s="7"/>
      <c r="G8262" s="7"/>
      <c r="H8262" s="7">
        <f>IF('Раздел 2.6.3'!AG33&gt;=SUM('Раздел 2.6.3'!AH33:AI33),0,1)</f>
        <v>0</v>
      </c>
    </row>
    <row r="8263" spans="1:8" x14ac:dyDescent="0.2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3550</v>
      </c>
      <c r="F8263" s="7"/>
      <c r="G8263" s="7"/>
      <c r="H8263" s="7">
        <f>IF('Раздел 2.6.3'!AG34&gt;=SUM('Раздел 2.6.3'!AH34:AI34),0,1)</f>
        <v>0</v>
      </c>
    </row>
    <row r="8264" spans="1:8" x14ac:dyDescent="0.2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3551</v>
      </c>
      <c r="F8264" s="7"/>
      <c r="G8264" s="7"/>
      <c r="H8264" s="7">
        <f>IF('Раздел 2.6.3'!AG35&gt;=SUM('Раздел 2.6.3'!AH35:AI35),0,1)</f>
        <v>0</v>
      </c>
    </row>
    <row r="8265" spans="1:8" x14ac:dyDescent="0.2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3552</v>
      </c>
      <c r="F8265" s="7"/>
      <c r="G8265" s="7"/>
      <c r="H8265" s="7">
        <f>IF('Раздел 2.6.3'!AG36&gt;=SUM('Раздел 2.6.3'!AH36:AI36),0,1)</f>
        <v>0</v>
      </c>
    </row>
    <row r="8266" spans="1:8" x14ac:dyDescent="0.2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3553</v>
      </c>
      <c r="F8266" s="7"/>
      <c r="G8266" s="7"/>
      <c r="H8266" s="7">
        <f>IF('Раздел 2.6.3'!AG37&gt;=SUM('Раздел 2.6.3'!AH37:AI37),0,1)</f>
        <v>0</v>
      </c>
    </row>
    <row r="8267" spans="1:8" x14ac:dyDescent="0.2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2759</v>
      </c>
      <c r="F8267" s="7"/>
      <c r="G8267" s="7"/>
      <c r="H8267" s="7">
        <f>IF('Раздел 2.6.3'!AG38&gt;=SUM('Раздел 2.6.3'!AH38:AI38),0,1)</f>
        <v>0</v>
      </c>
    </row>
    <row r="8268" spans="1:8" x14ac:dyDescent="0.2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4362</v>
      </c>
      <c r="F8268" s="7"/>
      <c r="G8268" s="7"/>
      <c r="H8268" s="7">
        <f>IF('Раздел 2.6.3'!AG39&gt;=SUM('Раздел 2.6.3'!AH39:AI39),0,1)</f>
        <v>0</v>
      </c>
    </row>
    <row r="8269" spans="1:8" x14ac:dyDescent="0.2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4363</v>
      </c>
      <c r="F8269" s="7"/>
      <c r="G8269" s="7"/>
      <c r="H8269" s="7">
        <f>IF('Раздел 2.6.3'!AG40&gt;=SUM('Раздел 2.6.3'!AH40:AI40),0,1)</f>
        <v>0</v>
      </c>
    </row>
    <row r="8270" spans="1:8" x14ac:dyDescent="0.2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3554</v>
      </c>
      <c r="F8270" s="7"/>
      <c r="G8270" s="7"/>
      <c r="H8270" s="7">
        <f>IF('Раздел 2.6.3'!AG41&gt;=SUM('Раздел 2.6.3'!AH41:AI41),0,1)</f>
        <v>0</v>
      </c>
    </row>
    <row r="8271" spans="1:8" x14ac:dyDescent="0.2">
      <c r="A8271" s="6">
        <f t="shared" si="118"/>
        <v>609562</v>
      </c>
      <c r="B8271" s="109">
        <v>35</v>
      </c>
      <c r="C8271" s="109">
        <v>35</v>
      </c>
      <c r="D8271" s="109">
        <v>770</v>
      </c>
      <c r="E8271" s="109" t="s">
        <v>3555</v>
      </c>
      <c r="F8271" s="109"/>
      <c r="G8271" s="109"/>
      <c r="H8271" s="109">
        <f>IF('Раздел 2.6.3'!AG42&gt;=SUM('Раздел 2.6.3'!AH42:AI42),0,1)</f>
        <v>0</v>
      </c>
    </row>
    <row r="8272" spans="1:8" x14ac:dyDescent="0.2">
      <c r="A8272" s="107">
        <f t="shared" si="115"/>
        <v>609562</v>
      </c>
      <c r="B8272" s="107">
        <v>36</v>
      </c>
      <c r="C8272" s="107">
        <v>0</v>
      </c>
      <c r="D8272" s="107">
        <v>0</v>
      </c>
      <c r="E8272" s="107" t="str">
        <f>CONCATENATE("Количество ошибок в разделе 2.6.4: ",H8272)</f>
        <v>Количество ошибок в разделе 2.6.4: 0</v>
      </c>
      <c r="F8272" s="107"/>
      <c r="G8272" s="107"/>
      <c r="H8272" s="107">
        <f>SUM(H8273:H9042)</f>
        <v>0</v>
      </c>
    </row>
    <row r="8273" spans="1:8" x14ac:dyDescent="0.2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9" t="s">
        <v>9878</v>
      </c>
      <c r="H8273" s="6">
        <f>IF('Раздел 2.6.4'!P21=SUM('Раздел 2.6.4'!P22,'Раздел 2.6.4'!P24:P25),0,1)</f>
        <v>0</v>
      </c>
    </row>
    <row r="8274" spans="1:8" x14ac:dyDescent="0.2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9" t="s">
        <v>8981</v>
      </c>
      <c r="H8274" s="6">
        <f>IF('Раздел 2.6.4'!Q21=SUM('Раздел 2.6.4'!Q22,'Раздел 2.6.4'!Q24:Q25),0,1)</f>
        <v>0</v>
      </c>
    </row>
    <row r="8275" spans="1:8" x14ac:dyDescent="0.2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9" t="s">
        <v>8982</v>
      </c>
      <c r="H8275" s="6">
        <f>IF('Раздел 2.6.4'!R21=SUM('Раздел 2.6.4'!R22,'Раздел 2.6.4'!R24:R25),0,1)</f>
        <v>0</v>
      </c>
    </row>
    <row r="8276" spans="1:8" x14ac:dyDescent="0.2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9" t="s">
        <v>8983</v>
      </c>
      <c r="H8276" s="6">
        <f>IF('Раздел 2.6.4'!S21=SUM('Раздел 2.6.4'!S22,'Раздел 2.6.4'!S24:S25),0,1)</f>
        <v>0</v>
      </c>
    </row>
    <row r="8277" spans="1:8" x14ac:dyDescent="0.2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9" t="s">
        <v>8984</v>
      </c>
      <c r="H8277" s="6">
        <f>IF('Раздел 2.6.4'!T21=SUM('Раздел 2.6.4'!T22,'Раздел 2.6.4'!T24:T25),0,1)</f>
        <v>0</v>
      </c>
    </row>
    <row r="8278" spans="1:8" x14ac:dyDescent="0.2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9" t="s">
        <v>8985</v>
      </c>
      <c r="H8278" s="6">
        <f>IF('Раздел 2.6.4'!U21=SUM('Раздел 2.6.4'!U22,'Раздел 2.6.4'!U24:U25),0,1)</f>
        <v>0</v>
      </c>
    </row>
    <row r="8279" spans="1:8" x14ac:dyDescent="0.2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9" t="s">
        <v>8986</v>
      </c>
      <c r="H8279" s="6">
        <f>IF('Раздел 2.6.4'!V21=SUM('Раздел 2.6.4'!V22,'Раздел 2.6.4'!V24:V25),0,1)</f>
        <v>0</v>
      </c>
    </row>
    <row r="8280" spans="1:8" x14ac:dyDescent="0.2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9" t="s">
        <v>8153</v>
      </c>
      <c r="H8280" s="6">
        <f>IF('Раздел 2.6.4'!W21=SUM('Раздел 2.6.4'!W22,'Раздел 2.6.4'!W24:W25),0,1)</f>
        <v>0</v>
      </c>
    </row>
    <row r="8281" spans="1:8" x14ac:dyDescent="0.2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9" t="s">
        <v>8972</v>
      </c>
      <c r="H8281" s="6">
        <f>IF('Раздел 2.6.4'!X21=SUM('Раздел 2.6.4'!X22,'Раздел 2.6.4'!X24:X25),0,1)</f>
        <v>0</v>
      </c>
    </row>
    <row r="8282" spans="1:8" x14ac:dyDescent="0.2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9" t="s">
        <v>8973</v>
      </c>
      <c r="H8282" s="6">
        <f>IF('Раздел 2.6.4'!Y21=SUM('Раздел 2.6.4'!Y22,'Раздел 2.6.4'!Y24:Y25),0,1)</f>
        <v>0</v>
      </c>
    </row>
    <row r="8283" spans="1:8" x14ac:dyDescent="0.2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9" t="s">
        <v>8974</v>
      </c>
      <c r="H8283" s="6">
        <f>IF('Раздел 2.6.4'!Z21=SUM('Раздел 2.6.4'!Z22,'Раздел 2.6.4'!Z24:Z25),0,1)</f>
        <v>0</v>
      </c>
    </row>
    <row r="8284" spans="1:8" x14ac:dyDescent="0.2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9" t="s">
        <v>8975</v>
      </c>
      <c r="H8284" s="6">
        <f>IF('Раздел 2.6.4'!AA21=SUM('Раздел 2.6.4'!AA22,'Раздел 2.6.4'!AA24:AA25),0,1)</f>
        <v>0</v>
      </c>
    </row>
    <row r="8285" spans="1:8" x14ac:dyDescent="0.2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9" t="s">
        <v>8976</v>
      </c>
      <c r="H8285" s="6">
        <f>IF('Раздел 2.6.4'!AB21=SUM('Раздел 2.6.4'!AB22,'Раздел 2.6.4'!AB24:AB25),0,1)</f>
        <v>0</v>
      </c>
    </row>
    <row r="8286" spans="1:8" x14ac:dyDescent="0.2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9" t="s">
        <v>8977</v>
      </c>
      <c r="H8286" s="6">
        <f>IF('Раздел 2.6.4'!AC21=SUM('Раздел 2.6.4'!AC22,'Раздел 2.6.4'!AC24:AC25),0,1)</f>
        <v>0</v>
      </c>
    </row>
    <row r="8287" spans="1:8" x14ac:dyDescent="0.2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9" t="s">
        <v>8978</v>
      </c>
      <c r="H8287" s="6">
        <f>IF('Раздел 2.6.4'!AD21=SUM('Раздел 2.6.4'!AD22,'Раздел 2.6.4'!AD24:AD25),0,1)</f>
        <v>0</v>
      </c>
    </row>
    <row r="8288" spans="1:8" x14ac:dyDescent="0.2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9" t="s">
        <v>8979</v>
      </c>
      <c r="H8288" s="6">
        <f>IF('Раздел 2.6.4'!AE21=SUM('Раздел 2.6.4'!AE22,'Раздел 2.6.4'!AE24:AE25),0,1)</f>
        <v>0</v>
      </c>
    </row>
    <row r="8289" spans="1:8" x14ac:dyDescent="0.2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9" t="s">
        <v>8980</v>
      </c>
      <c r="H8289" s="6">
        <f>IF('Раздел 2.6.4'!AF21=SUM('Раздел 2.6.4'!AF22,'Раздел 2.6.4'!AF24:AF25),0,1)</f>
        <v>0</v>
      </c>
    </row>
    <row r="8290" spans="1:8" x14ac:dyDescent="0.2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9" t="s">
        <v>8145</v>
      </c>
      <c r="H8290" s="6">
        <f>IF('Раздел 2.6.4'!AG21=SUM('Раздел 2.6.4'!AG22,'Раздел 2.6.4'!AG24:AG25),0,1)</f>
        <v>0</v>
      </c>
    </row>
    <row r="8291" spans="1:8" x14ac:dyDescent="0.2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9" t="s">
        <v>8146</v>
      </c>
      <c r="H8291" s="6">
        <f>IF('Раздел 2.6.4'!AH21=SUM('Раздел 2.6.4'!AH22,'Раздел 2.6.4'!AH24:AH25),0,1)</f>
        <v>0</v>
      </c>
    </row>
    <row r="8292" spans="1:8" x14ac:dyDescent="0.2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9" t="s">
        <v>8147</v>
      </c>
      <c r="H8292" s="6">
        <f>IF('Раздел 2.6.4'!AI21=SUM('Раздел 2.6.4'!AI22,'Раздел 2.6.4'!AI24:AI25),0,1)</f>
        <v>0</v>
      </c>
    </row>
    <row r="8293" spans="1:8" x14ac:dyDescent="0.2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9" t="s">
        <v>8148</v>
      </c>
      <c r="H8293" s="6">
        <f>IF('Раздел 2.6.4'!AJ21=SUM('Раздел 2.6.4'!AJ22,'Раздел 2.6.4'!AJ24:AJ25),0,1)</f>
        <v>0</v>
      </c>
    </row>
    <row r="8294" spans="1:8" x14ac:dyDescent="0.2">
      <c r="A8294" s="6">
        <f t="shared" si="115"/>
        <v>609562</v>
      </c>
      <c r="B8294" s="6">
        <v>36</v>
      </c>
      <c r="C8294" s="109">
        <v>1</v>
      </c>
      <c r="D8294" s="109">
        <v>22</v>
      </c>
      <c r="E8294" s="120" t="s">
        <v>8223</v>
      </c>
      <c r="F8294" s="109"/>
      <c r="G8294" s="109"/>
      <c r="H8294" s="109">
        <f>IF('Раздел 2.6.4'!AK21=SUM('Раздел 2.6.4'!AK22,'Раздел 2.6.4'!AK24:AK25),0,1)</f>
        <v>0</v>
      </c>
    </row>
    <row r="8295" spans="1:8" x14ac:dyDescent="0.2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9" t="s">
        <v>8224</v>
      </c>
      <c r="H8295" s="6">
        <f>IF('Раздел 2.6.4'!P29=SUM('Раздел 2.6.4'!P30:P32),0,1)</f>
        <v>0</v>
      </c>
    </row>
    <row r="8296" spans="1:8" x14ac:dyDescent="0.2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9" t="s">
        <v>8225</v>
      </c>
      <c r="H8296" s="6">
        <f>IF('Раздел 2.6.4'!Q29=SUM('Раздел 2.6.4'!Q30:Q32),0,1)</f>
        <v>0</v>
      </c>
    </row>
    <row r="8297" spans="1:8" x14ac:dyDescent="0.2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9" t="s">
        <v>8226</v>
      </c>
      <c r="H8297" s="6">
        <f>IF('Раздел 2.6.4'!R29=SUM('Раздел 2.6.4'!R30:R32),0,1)</f>
        <v>0</v>
      </c>
    </row>
    <row r="8298" spans="1:8" x14ac:dyDescent="0.2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9" t="s">
        <v>8227</v>
      </c>
      <c r="H8298" s="6">
        <f>IF('Раздел 2.6.4'!S29=SUM('Раздел 2.6.4'!S30:S32),0,1)</f>
        <v>0</v>
      </c>
    </row>
    <row r="8299" spans="1:8" x14ac:dyDescent="0.2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9" t="s">
        <v>8228</v>
      </c>
      <c r="H8299" s="6">
        <f>IF('Раздел 2.6.4'!T29=SUM('Раздел 2.6.4'!T30:T32),0,1)</f>
        <v>0</v>
      </c>
    </row>
    <row r="8300" spans="1:8" x14ac:dyDescent="0.2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9" t="s">
        <v>8229</v>
      </c>
      <c r="H8300" s="6">
        <f>IF('Раздел 2.6.4'!U29=SUM('Раздел 2.6.4'!U30:U32),0,1)</f>
        <v>0</v>
      </c>
    </row>
    <row r="8301" spans="1:8" x14ac:dyDescent="0.2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9" t="s">
        <v>8230</v>
      </c>
      <c r="H8301" s="6">
        <f>IF('Раздел 2.6.4'!V29=SUM('Раздел 2.6.4'!V30:V32),0,1)</f>
        <v>0</v>
      </c>
    </row>
    <row r="8302" spans="1:8" x14ac:dyDescent="0.2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9" t="s">
        <v>8231</v>
      </c>
      <c r="H8302" s="6">
        <f>IF('Раздел 2.6.4'!W29=SUM('Раздел 2.6.4'!W30:W32),0,1)</f>
        <v>0</v>
      </c>
    </row>
    <row r="8303" spans="1:8" x14ac:dyDescent="0.2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9" t="s">
        <v>8232</v>
      </c>
      <c r="H8303" s="6">
        <f>IF('Раздел 2.6.4'!X29=SUM('Раздел 2.6.4'!X30:X32),0,1)</f>
        <v>0</v>
      </c>
    </row>
    <row r="8304" spans="1:8" x14ac:dyDescent="0.2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9" t="s">
        <v>8233</v>
      </c>
      <c r="H8304" s="6">
        <f>IF('Раздел 2.6.4'!Y29=SUM('Раздел 2.6.4'!Y30:Y32),0,1)</f>
        <v>0</v>
      </c>
    </row>
    <row r="8305" spans="1:8" x14ac:dyDescent="0.2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9" t="s">
        <v>8234</v>
      </c>
      <c r="H8305" s="6">
        <f>IF('Раздел 2.6.4'!Z29=SUM('Раздел 2.6.4'!Z30:Z32),0,1)</f>
        <v>0</v>
      </c>
    </row>
    <row r="8306" spans="1:8" x14ac:dyDescent="0.2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9" t="s">
        <v>8235</v>
      </c>
      <c r="H8306" s="6">
        <f>IF('Раздел 2.6.4'!AA29=SUM('Раздел 2.6.4'!AA30:AA32),0,1)</f>
        <v>0</v>
      </c>
    </row>
    <row r="8307" spans="1:8" x14ac:dyDescent="0.2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9" t="s">
        <v>8236</v>
      </c>
      <c r="H8307" s="6">
        <f>IF('Раздел 2.6.4'!AB29=SUM('Раздел 2.6.4'!AB30:AB32),0,1)</f>
        <v>0</v>
      </c>
    </row>
    <row r="8308" spans="1:8" x14ac:dyDescent="0.2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9" t="s">
        <v>8237</v>
      </c>
      <c r="H8308" s="6">
        <f>IF('Раздел 2.6.4'!AC29=SUM('Раздел 2.6.4'!AC30:AC32),0,1)</f>
        <v>0</v>
      </c>
    </row>
    <row r="8309" spans="1:8" x14ac:dyDescent="0.2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9" t="s">
        <v>8238</v>
      </c>
      <c r="H8309" s="6">
        <f>IF('Раздел 2.6.4'!AD29=SUM('Раздел 2.6.4'!AD30:AD32),0,1)</f>
        <v>0</v>
      </c>
    </row>
    <row r="8310" spans="1:8" x14ac:dyDescent="0.2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9" t="s">
        <v>8239</v>
      </c>
      <c r="H8310" s="6">
        <f>IF('Раздел 2.6.4'!AE29=SUM('Раздел 2.6.4'!AE30:AE32),0,1)</f>
        <v>0</v>
      </c>
    </row>
    <row r="8311" spans="1:8" x14ac:dyDescent="0.2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9" t="s">
        <v>8240</v>
      </c>
      <c r="H8311" s="6">
        <f>IF('Раздел 2.6.4'!AF29=SUM('Раздел 2.6.4'!AF30:AF32),0,1)</f>
        <v>0</v>
      </c>
    </row>
    <row r="8312" spans="1:8" x14ac:dyDescent="0.2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9" t="s">
        <v>8241</v>
      </c>
      <c r="H8312" s="6">
        <f>IF('Раздел 2.6.4'!AG29=SUM('Раздел 2.6.4'!AG30:AG32),0,1)</f>
        <v>0</v>
      </c>
    </row>
    <row r="8313" spans="1:8" x14ac:dyDescent="0.2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9" t="s">
        <v>8242</v>
      </c>
      <c r="H8313" s="6">
        <f>IF('Раздел 2.6.4'!AH29=SUM('Раздел 2.6.4'!AH30:AH32),0,1)</f>
        <v>0</v>
      </c>
    </row>
    <row r="8314" spans="1:8" x14ac:dyDescent="0.2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9" t="s">
        <v>8243</v>
      </c>
      <c r="H8314" s="6">
        <f>IF('Раздел 2.6.4'!AI29=SUM('Раздел 2.6.4'!AI30:AI32),0,1)</f>
        <v>0</v>
      </c>
    </row>
    <row r="8315" spans="1:8" x14ac:dyDescent="0.2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9" t="s">
        <v>8244</v>
      </c>
      <c r="H8315" s="6">
        <f>IF('Раздел 2.6.4'!AJ29=SUM('Раздел 2.6.4'!AJ30:AJ32),0,1)</f>
        <v>0</v>
      </c>
    </row>
    <row r="8316" spans="1:8" x14ac:dyDescent="0.2">
      <c r="A8316" s="6">
        <f t="shared" si="119"/>
        <v>609562</v>
      </c>
      <c r="B8316" s="6">
        <v>36</v>
      </c>
      <c r="C8316" s="109">
        <v>2</v>
      </c>
      <c r="D8316" s="109">
        <v>44</v>
      </c>
      <c r="E8316" s="120" t="s">
        <v>8245</v>
      </c>
      <c r="F8316" s="109"/>
      <c r="G8316" s="109"/>
      <c r="H8316" s="109">
        <f>IF('Раздел 2.6.4'!AK29=SUM('Раздел 2.6.4'!AK30:AK32),0,1)</f>
        <v>0</v>
      </c>
    </row>
    <row r="8317" spans="1:8" x14ac:dyDescent="0.2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8178</v>
      </c>
      <c r="H8317" s="6">
        <f>IF(SUM('Раздел 2.6.4'!P30:P31)=SUM('Раздел 2.6.4'!P36,'Раздел 2.6.4'!P41),0,1)</f>
        <v>0</v>
      </c>
    </row>
    <row r="8318" spans="1:8" x14ac:dyDescent="0.2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9" t="s">
        <v>8179</v>
      </c>
      <c r="H8318" s="6">
        <f>IF(SUM('Раздел 2.6.4'!Q30:Q31)=SUM('Раздел 2.6.4'!Q36,'Раздел 2.6.4'!Q41),0,1)</f>
        <v>0</v>
      </c>
    </row>
    <row r="8319" spans="1:8" x14ac:dyDescent="0.2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9" t="s">
        <v>8180</v>
      </c>
      <c r="H8319" s="6">
        <f>IF(SUM('Раздел 2.6.4'!R30:R31)=SUM('Раздел 2.6.4'!R36,'Раздел 2.6.4'!R41),0,1)</f>
        <v>0</v>
      </c>
    </row>
    <row r="8320" spans="1:8" x14ac:dyDescent="0.2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9" t="s">
        <v>8181</v>
      </c>
      <c r="H8320" s="6">
        <f>IF(SUM('Раздел 2.6.4'!S30:S31)=SUM('Раздел 2.6.4'!S36,'Раздел 2.6.4'!S41),0,1)</f>
        <v>0</v>
      </c>
    </row>
    <row r="8321" spans="1:8" x14ac:dyDescent="0.2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9" t="s">
        <v>8182</v>
      </c>
      <c r="H8321" s="6">
        <f>IF(SUM('Раздел 2.6.4'!T30:T31)=SUM('Раздел 2.6.4'!T36,'Раздел 2.6.4'!T41),0,1)</f>
        <v>0</v>
      </c>
    </row>
    <row r="8322" spans="1:8" x14ac:dyDescent="0.2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9" t="s">
        <v>7727</v>
      </c>
      <c r="H8322" s="6">
        <f>IF(SUM('Раздел 2.6.4'!U30:U31)=SUM('Раздел 2.6.4'!U36,'Раздел 2.6.4'!U41),0,1)</f>
        <v>0</v>
      </c>
    </row>
    <row r="8323" spans="1:8" x14ac:dyDescent="0.2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9" t="s">
        <v>7728</v>
      </c>
      <c r="H8323" s="6">
        <f>IF(SUM('Раздел 2.6.4'!V30:V31)=SUM('Раздел 2.6.4'!V36,'Раздел 2.6.4'!V41),0,1)</f>
        <v>0</v>
      </c>
    </row>
    <row r="8324" spans="1:8" x14ac:dyDescent="0.2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9" t="s">
        <v>7729</v>
      </c>
      <c r="H8324" s="6">
        <f>IF(SUM('Раздел 2.6.4'!W30:W31)=SUM('Раздел 2.6.4'!W36,'Раздел 2.6.4'!W41),0,1)</f>
        <v>0</v>
      </c>
    </row>
    <row r="8325" spans="1:8" x14ac:dyDescent="0.2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9" t="s">
        <v>6105</v>
      </c>
      <c r="H8325" s="6">
        <f>IF(SUM('Раздел 2.6.4'!X30:X31)=SUM('Раздел 2.6.4'!X36,'Раздел 2.6.4'!X41),0,1)</f>
        <v>0</v>
      </c>
    </row>
    <row r="8326" spans="1:8" x14ac:dyDescent="0.2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9" t="s">
        <v>6904</v>
      </c>
      <c r="H8326" s="6">
        <f>IF(SUM('Раздел 2.6.4'!Y30:Y31)=SUM('Раздел 2.6.4'!Y36,'Раздел 2.6.4'!Y41),0,1)</f>
        <v>0</v>
      </c>
    </row>
    <row r="8327" spans="1:8" x14ac:dyDescent="0.2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9" t="s">
        <v>6905</v>
      </c>
      <c r="H8327" s="6">
        <f>IF(SUM('Раздел 2.6.4'!Z30:Z31)=SUM('Раздел 2.6.4'!Z36,'Раздел 2.6.4'!Z41),0,1)</f>
        <v>0</v>
      </c>
    </row>
    <row r="8328" spans="1:8" x14ac:dyDescent="0.2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9" t="s">
        <v>6906</v>
      </c>
      <c r="H8328" s="6">
        <f>IF(SUM('Раздел 2.6.4'!AA30:AA31)=SUM('Раздел 2.6.4'!AA36,'Раздел 2.6.4'!AA41),0,1)</f>
        <v>0</v>
      </c>
    </row>
    <row r="8329" spans="1:8" x14ac:dyDescent="0.2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9" t="s">
        <v>6907</v>
      </c>
      <c r="H8329" s="6">
        <f>IF(SUM('Раздел 2.6.4'!AB30:AB31)=SUM('Раздел 2.6.4'!AB36,'Раздел 2.6.4'!AB41),0,1)</f>
        <v>0</v>
      </c>
    </row>
    <row r="8330" spans="1:8" x14ac:dyDescent="0.2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9" t="s">
        <v>6908</v>
      </c>
      <c r="H8330" s="6">
        <f>IF(SUM('Раздел 2.6.4'!AC30:AC31)=SUM('Раздел 2.6.4'!AC36,'Раздел 2.6.4'!AC41),0,1)</f>
        <v>0</v>
      </c>
    </row>
    <row r="8331" spans="1:8" x14ac:dyDescent="0.2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9" t="s">
        <v>6909</v>
      </c>
      <c r="H8331" s="6">
        <f>IF(SUM('Раздел 2.6.4'!AD30:AD31)=SUM('Раздел 2.6.4'!AD36,'Раздел 2.6.4'!AD41),0,1)</f>
        <v>0</v>
      </c>
    </row>
    <row r="8332" spans="1:8" x14ac:dyDescent="0.2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9" t="s">
        <v>7738</v>
      </c>
      <c r="H8332" s="6">
        <f>IF(SUM('Раздел 2.6.4'!AE30:AE31)=SUM('Раздел 2.6.4'!AE36,'Раздел 2.6.4'!AE41),0,1)</f>
        <v>0</v>
      </c>
    </row>
    <row r="8333" spans="1:8" x14ac:dyDescent="0.2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9" t="s">
        <v>7739</v>
      </c>
      <c r="H8333" s="6">
        <f>IF(SUM('Раздел 2.6.4'!AF30:AF31)=SUM('Раздел 2.6.4'!AF36,'Раздел 2.6.4'!AF41),0,1)</f>
        <v>0</v>
      </c>
    </row>
    <row r="8334" spans="1:8" x14ac:dyDescent="0.2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9" t="s">
        <v>7740</v>
      </c>
      <c r="H8334" s="6">
        <f>IF(SUM('Раздел 2.6.4'!AG30:AG31)=SUM('Раздел 2.6.4'!AG36,'Раздел 2.6.4'!AG41),0,1)</f>
        <v>0</v>
      </c>
    </row>
    <row r="8335" spans="1:8" x14ac:dyDescent="0.2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9" t="s">
        <v>7741</v>
      </c>
      <c r="H8335" s="6">
        <f>IF(SUM('Раздел 2.6.4'!AH30:AH31)=SUM('Раздел 2.6.4'!AH36,'Раздел 2.6.4'!AH41),0,1)</f>
        <v>0</v>
      </c>
    </row>
    <row r="8336" spans="1:8" x14ac:dyDescent="0.2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9" t="s">
        <v>7742</v>
      </c>
      <c r="H8336" s="6">
        <f>IF(SUM('Раздел 2.6.4'!AI30:AI31)=SUM('Раздел 2.6.4'!AI36,'Раздел 2.6.4'!AI41),0,1)</f>
        <v>0</v>
      </c>
    </row>
    <row r="8337" spans="1:8" x14ac:dyDescent="0.2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9" t="s">
        <v>7743</v>
      </c>
      <c r="H8337" s="6">
        <f>IF(SUM('Раздел 2.6.4'!AJ30:AJ31)=SUM('Раздел 2.6.4'!AJ36,'Раздел 2.6.4'!AJ41),0,1)</f>
        <v>0</v>
      </c>
    </row>
    <row r="8338" spans="1:8" x14ac:dyDescent="0.2">
      <c r="A8338" s="6">
        <f t="shared" si="119"/>
        <v>609562</v>
      </c>
      <c r="B8338" s="6">
        <v>36</v>
      </c>
      <c r="C8338" s="109">
        <v>3</v>
      </c>
      <c r="D8338" s="109">
        <v>66</v>
      </c>
      <c r="E8338" s="120" t="s">
        <v>7744</v>
      </c>
      <c r="F8338" s="109"/>
      <c r="G8338" s="109"/>
      <c r="H8338" s="109">
        <f>IF(SUM('Раздел 2.6.4'!AK30:AK31)=SUM('Раздел 2.6.4'!AK36,'Раздел 2.6.4'!AK41),0,1)</f>
        <v>0</v>
      </c>
    </row>
    <row r="8339" spans="1:8" x14ac:dyDescent="0.2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7745</v>
      </c>
      <c r="H8339" s="6">
        <f>IF('Раздел 2.6.4'!P21=SUM('Раздел 2.6.4'!V21:X21),0,1)</f>
        <v>0</v>
      </c>
    </row>
    <row r="8340" spans="1:8" x14ac:dyDescent="0.2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7746</v>
      </c>
      <c r="H8340" s="6">
        <f>IF('Раздел 2.6.4'!P22=SUM('Раздел 2.6.4'!V22:X22),0,1)</f>
        <v>0</v>
      </c>
    </row>
    <row r="8341" spans="1:8" x14ac:dyDescent="0.2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7747</v>
      </c>
      <c r="H8341" s="6">
        <f>IF('Раздел 2.6.4'!P23=SUM('Раздел 2.6.4'!V23:X23),0,1)</f>
        <v>0</v>
      </c>
    </row>
    <row r="8342" spans="1:8" x14ac:dyDescent="0.2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7748</v>
      </c>
      <c r="H8342" s="6">
        <f>IF('Раздел 2.6.4'!P24=SUM('Раздел 2.6.4'!V24:X24),0,1)</f>
        <v>0</v>
      </c>
    </row>
    <row r="8343" spans="1:8" x14ac:dyDescent="0.2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7749</v>
      </c>
      <c r="H8343" s="6">
        <f>IF('Раздел 2.6.4'!P25=SUM('Раздел 2.6.4'!V25:X25),0,1)</f>
        <v>0</v>
      </c>
    </row>
    <row r="8344" spans="1:8" x14ac:dyDescent="0.2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7750</v>
      </c>
      <c r="H8344" s="6">
        <f>IF('Раздел 2.6.4'!P26=SUM('Раздел 2.6.4'!V26:X26),0,1)</f>
        <v>0</v>
      </c>
    </row>
    <row r="8345" spans="1:8" x14ac:dyDescent="0.2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7751</v>
      </c>
      <c r="H8345" s="6">
        <f>IF('Раздел 2.6.4'!P27=SUM('Раздел 2.6.4'!V27:X27),0,1)</f>
        <v>0</v>
      </c>
    </row>
    <row r="8346" spans="1:8" x14ac:dyDescent="0.2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7752</v>
      </c>
      <c r="H8346" s="6">
        <f>IF('Раздел 2.6.4'!P28=SUM('Раздел 2.6.4'!V28:X28),0,1)</f>
        <v>0</v>
      </c>
    </row>
    <row r="8347" spans="1:8" x14ac:dyDescent="0.2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7019</v>
      </c>
      <c r="H8347" s="6">
        <f>IF('Раздел 2.6.4'!P29=SUM('Раздел 2.6.4'!V29:X29),0,1)</f>
        <v>0</v>
      </c>
    </row>
    <row r="8348" spans="1:8" x14ac:dyDescent="0.2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7020</v>
      </c>
      <c r="H8348" s="6">
        <f>IF('Раздел 2.6.4'!P30=SUM('Раздел 2.6.4'!V30:X30),0,1)</f>
        <v>0</v>
      </c>
    </row>
    <row r="8349" spans="1:8" x14ac:dyDescent="0.2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7855</v>
      </c>
      <c r="H8349" s="6">
        <f>IF('Раздел 2.6.4'!P31=SUM('Раздел 2.6.4'!V31:X31),0,1)</f>
        <v>0</v>
      </c>
    </row>
    <row r="8350" spans="1:8" x14ac:dyDescent="0.2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7856</v>
      </c>
      <c r="H8350" s="6">
        <f>IF('Раздел 2.6.4'!P32=SUM('Раздел 2.6.4'!V32:X32),0,1)</f>
        <v>0</v>
      </c>
    </row>
    <row r="8351" spans="1:8" x14ac:dyDescent="0.2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7857</v>
      </c>
      <c r="H8351" s="6">
        <f>IF('Раздел 2.6.4'!P33=SUM('Раздел 2.6.4'!V33:X33),0,1)</f>
        <v>0</v>
      </c>
    </row>
    <row r="8352" spans="1:8" x14ac:dyDescent="0.2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7858</v>
      </c>
      <c r="H8352" s="6">
        <f>IF('Раздел 2.6.4'!P34=SUM('Раздел 2.6.4'!V34:X34),0,1)</f>
        <v>0</v>
      </c>
    </row>
    <row r="8353" spans="1:8" x14ac:dyDescent="0.2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7859</v>
      </c>
      <c r="H8353" s="6">
        <f>IF('Раздел 2.6.4'!P35=SUM('Раздел 2.6.4'!V35:X35),0,1)</f>
        <v>0</v>
      </c>
    </row>
    <row r="8354" spans="1:8" x14ac:dyDescent="0.2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7860</v>
      </c>
      <c r="H8354" s="6">
        <f>IF('Раздел 2.6.4'!P36=SUM('Раздел 2.6.4'!V36:X36),0,1)</f>
        <v>0</v>
      </c>
    </row>
    <row r="8355" spans="1:8" x14ac:dyDescent="0.2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7861</v>
      </c>
      <c r="H8355" s="6">
        <f>IF('Раздел 2.6.4'!P37=SUM('Раздел 2.6.4'!V37:X37),0,1)</f>
        <v>0</v>
      </c>
    </row>
    <row r="8356" spans="1:8" x14ac:dyDescent="0.2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7862</v>
      </c>
      <c r="H8356" s="6">
        <f>IF('Раздел 2.6.4'!P38=SUM('Раздел 2.6.4'!V38:X38),0,1)</f>
        <v>0</v>
      </c>
    </row>
    <row r="8357" spans="1:8" x14ac:dyDescent="0.2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7863</v>
      </c>
      <c r="H8357" s="6">
        <f>IF('Раздел 2.6.4'!P39=SUM('Раздел 2.6.4'!V39:X39),0,1)</f>
        <v>0</v>
      </c>
    </row>
    <row r="8358" spans="1:8" x14ac:dyDescent="0.2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7864</v>
      </c>
      <c r="H8358" s="6">
        <f>IF('Раздел 2.6.4'!P40=SUM('Раздел 2.6.4'!V40:X40),0,1)</f>
        <v>0</v>
      </c>
    </row>
    <row r="8359" spans="1:8" x14ac:dyDescent="0.2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7865</v>
      </c>
      <c r="H8359" s="6">
        <f>IF('Раздел 2.6.4'!P41=SUM('Раздел 2.6.4'!V41:X41),0,1)</f>
        <v>0</v>
      </c>
    </row>
    <row r="8360" spans="1:8" x14ac:dyDescent="0.2">
      <c r="A8360" s="6">
        <f t="shared" si="120"/>
        <v>609562</v>
      </c>
      <c r="B8360" s="6">
        <v>36</v>
      </c>
      <c r="C8360" s="109">
        <v>4</v>
      </c>
      <c r="D8360" s="109">
        <v>88</v>
      </c>
      <c r="E8360" s="109" t="s">
        <v>7866</v>
      </c>
      <c r="F8360" s="109"/>
      <c r="G8360" s="109"/>
      <c r="H8360" s="109">
        <f>IF('Раздел 2.6.4'!P42=SUM('Раздел 2.6.4'!V42:X42),0,1)</f>
        <v>0</v>
      </c>
    </row>
    <row r="8361" spans="1:8" x14ac:dyDescent="0.2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7780</v>
      </c>
      <c r="H8361" s="6">
        <f>IF('Раздел 2.6.4'!AE21=SUM('Раздел 2.6.4'!P21,'Раздел 2.6.4'!Y21),0,1)</f>
        <v>0</v>
      </c>
    </row>
    <row r="8362" spans="1:8" x14ac:dyDescent="0.2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7781</v>
      </c>
      <c r="H8362" s="6">
        <f>IF('Раздел 2.6.4'!AE22=SUM('Раздел 2.6.4'!P22,'Раздел 2.6.4'!Y22),0,1)</f>
        <v>0</v>
      </c>
    </row>
    <row r="8363" spans="1:8" x14ac:dyDescent="0.2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7782</v>
      </c>
      <c r="H8363" s="6">
        <f>IF('Раздел 2.6.4'!AE23=SUM('Раздел 2.6.4'!P23,'Раздел 2.6.4'!Y23),0,1)</f>
        <v>0</v>
      </c>
    </row>
    <row r="8364" spans="1:8" x14ac:dyDescent="0.2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7783</v>
      </c>
      <c r="H8364" s="6">
        <f>IF('Раздел 2.6.4'!AE24=SUM('Раздел 2.6.4'!P24,'Раздел 2.6.4'!Y24),0,1)</f>
        <v>0</v>
      </c>
    </row>
    <row r="8365" spans="1:8" x14ac:dyDescent="0.2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7784</v>
      </c>
      <c r="H8365" s="6">
        <f>IF('Раздел 2.6.4'!AE25=SUM('Раздел 2.6.4'!P25,'Раздел 2.6.4'!Y25),0,1)</f>
        <v>0</v>
      </c>
    </row>
    <row r="8366" spans="1:8" x14ac:dyDescent="0.2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8615</v>
      </c>
      <c r="H8366" s="6">
        <f>IF('Раздел 2.6.4'!AE26=SUM('Раздел 2.6.4'!P26,'Раздел 2.6.4'!Y26),0,1)</f>
        <v>0</v>
      </c>
    </row>
    <row r="8367" spans="1:8" x14ac:dyDescent="0.2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8616</v>
      </c>
      <c r="H8367" s="6">
        <f>IF('Раздел 2.6.4'!AE27=SUM('Раздел 2.6.4'!P27,'Раздел 2.6.4'!Y27),0,1)</f>
        <v>0</v>
      </c>
    </row>
    <row r="8368" spans="1:8" x14ac:dyDescent="0.2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8617</v>
      </c>
      <c r="H8368" s="6">
        <f>IF('Раздел 2.6.4'!AE28=SUM('Раздел 2.6.4'!P28,'Раздел 2.6.4'!Y28),0,1)</f>
        <v>0</v>
      </c>
    </row>
    <row r="8369" spans="1:8" x14ac:dyDescent="0.2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8618</v>
      </c>
      <c r="H8369" s="6">
        <f>IF('Раздел 2.6.4'!AE29=SUM('Раздел 2.6.4'!P29,'Раздел 2.6.4'!Y29),0,1)</f>
        <v>0</v>
      </c>
    </row>
    <row r="8370" spans="1:8" x14ac:dyDescent="0.2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9495</v>
      </c>
      <c r="H8370" s="6">
        <f>IF('Раздел 2.6.4'!AE30=SUM('Раздел 2.6.4'!P30,'Раздел 2.6.4'!Y30),0,1)</f>
        <v>0</v>
      </c>
    </row>
    <row r="8371" spans="1:8" x14ac:dyDescent="0.2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7730</v>
      </c>
      <c r="H8371" s="6">
        <f>IF('Раздел 2.6.4'!AE31=SUM('Раздел 2.6.4'!P31,'Раздел 2.6.4'!Y31),0,1)</f>
        <v>0</v>
      </c>
    </row>
    <row r="8372" spans="1:8" x14ac:dyDescent="0.2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7731</v>
      </c>
      <c r="H8372" s="6">
        <f>IF('Раздел 2.6.4'!AE32=SUM('Раздел 2.6.4'!P32,'Раздел 2.6.4'!Y32),0,1)</f>
        <v>0</v>
      </c>
    </row>
    <row r="8373" spans="1:8" x14ac:dyDescent="0.2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7732</v>
      </c>
      <c r="H8373" s="6">
        <f>IF('Раздел 2.6.4'!AE33=SUM('Раздел 2.6.4'!P33,'Раздел 2.6.4'!Y33),0,1)</f>
        <v>0</v>
      </c>
    </row>
    <row r="8374" spans="1:8" x14ac:dyDescent="0.2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7733</v>
      </c>
      <c r="H8374" s="6">
        <f>IF('Раздел 2.6.4'!AE34=SUM('Раздел 2.6.4'!P34,'Раздел 2.6.4'!Y34),0,1)</f>
        <v>0</v>
      </c>
    </row>
    <row r="8375" spans="1:8" x14ac:dyDescent="0.2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7734</v>
      </c>
      <c r="H8375" s="6">
        <f>IF('Раздел 2.6.4'!AE35=SUM('Раздел 2.6.4'!P35,'Раздел 2.6.4'!Y35),0,1)</f>
        <v>0</v>
      </c>
    </row>
    <row r="8376" spans="1:8" x14ac:dyDescent="0.2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7735</v>
      </c>
      <c r="H8376" s="6">
        <f>IF('Раздел 2.6.4'!AE36=SUM('Раздел 2.6.4'!P36,'Раздел 2.6.4'!Y36),0,1)</f>
        <v>0</v>
      </c>
    </row>
    <row r="8377" spans="1:8" x14ac:dyDescent="0.2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6903</v>
      </c>
      <c r="H8377" s="6">
        <f>IF('Раздел 2.6.4'!AE37=SUM('Раздел 2.6.4'!P37,'Раздел 2.6.4'!Y37),0,1)</f>
        <v>0</v>
      </c>
    </row>
    <row r="8378" spans="1:8" x14ac:dyDescent="0.2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8563</v>
      </c>
      <c r="H8378" s="6">
        <f>IF('Раздел 2.6.4'!AE38=SUM('Раздел 2.6.4'!P38,'Раздел 2.6.4'!Y38),0,1)</f>
        <v>0</v>
      </c>
    </row>
    <row r="8379" spans="1:8" x14ac:dyDescent="0.2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8564</v>
      </c>
      <c r="H8379" s="6">
        <f>IF('Раздел 2.6.4'!AE39=SUM('Раздел 2.6.4'!P39,'Раздел 2.6.4'!Y39),0,1)</f>
        <v>0</v>
      </c>
    </row>
    <row r="8380" spans="1:8" x14ac:dyDescent="0.2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7736</v>
      </c>
      <c r="H8380" s="6">
        <f>IF('Раздел 2.6.4'!AE40=SUM('Раздел 2.6.4'!P40,'Раздел 2.6.4'!Y40),0,1)</f>
        <v>0</v>
      </c>
    </row>
    <row r="8381" spans="1:8" x14ac:dyDescent="0.2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7737</v>
      </c>
      <c r="H8381" s="6">
        <f>IF('Раздел 2.6.4'!AE41=SUM('Раздел 2.6.4'!P41,'Раздел 2.6.4'!Y41),0,1)</f>
        <v>0</v>
      </c>
    </row>
    <row r="8382" spans="1:8" x14ac:dyDescent="0.2">
      <c r="A8382" s="6">
        <f t="shared" si="120"/>
        <v>609562</v>
      </c>
      <c r="B8382" s="6">
        <v>36</v>
      </c>
      <c r="C8382" s="109">
        <v>5</v>
      </c>
      <c r="D8382" s="109">
        <v>110</v>
      </c>
      <c r="E8382" s="109" t="s">
        <v>8575</v>
      </c>
      <c r="F8382" s="109"/>
      <c r="G8382" s="109"/>
      <c r="H8382" s="109">
        <f>IF('Раздел 2.6.4'!AE42=SUM('Раздел 2.6.4'!P42,'Раздел 2.6.4'!Y42),0,1)</f>
        <v>0</v>
      </c>
    </row>
    <row r="8383" spans="1:8" x14ac:dyDescent="0.2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8576</v>
      </c>
      <c r="H8383" s="6">
        <f>IF('Раздел 2.6.4'!P21&gt;='Раздел 2.6.4'!Q21,0,1)</f>
        <v>0</v>
      </c>
    </row>
    <row r="8384" spans="1:8" x14ac:dyDescent="0.2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8632</v>
      </c>
      <c r="H8384" s="6">
        <f>IF('Раздел 2.6.4'!P22&gt;='Раздел 2.6.4'!Q22,0,1)</f>
        <v>0</v>
      </c>
    </row>
    <row r="8385" spans="1:8" x14ac:dyDescent="0.2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8633</v>
      </c>
      <c r="H8385" s="6">
        <f>IF('Раздел 2.6.4'!P23&gt;='Раздел 2.6.4'!Q23,0,1)</f>
        <v>0</v>
      </c>
    </row>
    <row r="8386" spans="1:8" x14ac:dyDescent="0.2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8634</v>
      </c>
      <c r="H8386" s="6">
        <f>IF('Раздел 2.6.4'!P24&gt;='Раздел 2.6.4'!Q24,0,1)</f>
        <v>0</v>
      </c>
    </row>
    <row r="8387" spans="1:8" x14ac:dyDescent="0.2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8635</v>
      </c>
      <c r="H8387" s="6">
        <f>IF('Раздел 2.6.4'!P25&gt;='Раздел 2.6.4'!Q25,0,1)</f>
        <v>0</v>
      </c>
    </row>
    <row r="8388" spans="1:8" x14ac:dyDescent="0.2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8636</v>
      </c>
      <c r="H8388" s="6">
        <f>IF('Раздел 2.6.4'!P26&gt;='Раздел 2.6.4'!Q26,0,1)</f>
        <v>0</v>
      </c>
    </row>
    <row r="8389" spans="1:8" x14ac:dyDescent="0.2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8637</v>
      </c>
      <c r="H8389" s="6">
        <f>IF('Раздел 2.6.4'!P27&gt;='Раздел 2.6.4'!Q27,0,1)</f>
        <v>0</v>
      </c>
    </row>
    <row r="8390" spans="1:8" x14ac:dyDescent="0.2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8638</v>
      </c>
      <c r="H8390" s="6">
        <f>IF('Раздел 2.6.4'!P28&gt;='Раздел 2.6.4'!Q28,0,1)</f>
        <v>0</v>
      </c>
    </row>
    <row r="8391" spans="1:8" x14ac:dyDescent="0.2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8639</v>
      </c>
      <c r="H8391" s="6">
        <f>IF('Раздел 2.6.4'!P29&gt;='Раздел 2.6.4'!Q29,0,1)</f>
        <v>0</v>
      </c>
    </row>
    <row r="8392" spans="1:8" x14ac:dyDescent="0.2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8640</v>
      </c>
      <c r="H8392" s="6">
        <f>IF('Раздел 2.6.4'!P30&gt;='Раздел 2.6.4'!Q30,0,1)</f>
        <v>0</v>
      </c>
    </row>
    <row r="8393" spans="1:8" x14ac:dyDescent="0.2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8641</v>
      </c>
      <c r="H8393" s="6">
        <f>IF('Раздел 2.6.4'!P31&gt;='Раздел 2.6.4'!Q31,0,1)</f>
        <v>0</v>
      </c>
    </row>
    <row r="8394" spans="1:8" x14ac:dyDescent="0.2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8642</v>
      </c>
      <c r="H8394" s="6">
        <f>IF('Раздел 2.6.4'!P32&gt;='Раздел 2.6.4'!Q32,0,1)</f>
        <v>0</v>
      </c>
    </row>
    <row r="8395" spans="1:8" x14ac:dyDescent="0.2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8587</v>
      </c>
      <c r="H8395" s="6">
        <f>IF('Раздел 2.6.4'!P33&gt;='Раздел 2.6.4'!Q33,0,1)</f>
        <v>0</v>
      </c>
    </row>
    <row r="8396" spans="1:8" x14ac:dyDescent="0.2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8588</v>
      </c>
      <c r="H8396" s="6">
        <f>IF('Раздел 2.6.4'!P34&gt;='Раздел 2.6.4'!Q34,0,1)</f>
        <v>0</v>
      </c>
    </row>
    <row r="8397" spans="1:8" x14ac:dyDescent="0.2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8589</v>
      </c>
      <c r="H8397" s="6">
        <f>IF('Раздел 2.6.4'!P35&gt;='Раздел 2.6.4'!Q35,0,1)</f>
        <v>0</v>
      </c>
    </row>
    <row r="8398" spans="1:8" x14ac:dyDescent="0.2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8590</v>
      </c>
      <c r="H8398" s="6">
        <f>IF('Раздел 2.6.4'!P36&gt;='Раздел 2.6.4'!Q36,0,1)</f>
        <v>0</v>
      </c>
    </row>
    <row r="8399" spans="1:8" x14ac:dyDescent="0.2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8591</v>
      </c>
      <c r="H8399" s="6">
        <f>IF('Раздел 2.6.4'!P37&gt;='Раздел 2.6.4'!Q37,0,1)</f>
        <v>0</v>
      </c>
    </row>
    <row r="8400" spans="1:8" x14ac:dyDescent="0.2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8592</v>
      </c>
      <c r="H8400" s="6">
        <f>IF('Раздел 2.6.4'!P38&gt;='Раздел 2.6.4'!Q38,0,1)</f>
        <v>0</v>
      </c>
    </row>
    <row r="8401" spans="1:8" x14ac:dyDescent="0.2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8593</v>
      </c>
      <c r="H8401" s="6">
        <f>IF('Раздел 2.6.4'!P39&gt;='Раздел 2.6.4'!Q39,0,1)</f>
        <v>0</v>
      </c>
    </row>
    <row r="8402" spans="1:8" x14ac:dyDescent="0.2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8594</v>
      </c>
      <c r="H8402" s="6">
        <f>IF('Раздел 2.6.4'!P40&gt;='Раздел 2.6.4'!Q40,0,1)</f>
        <v>0</v>
      </c>
    </row>
    <row r="8403" spans="1:8" x14ac:dyDescent="0.2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8595</v>
      </c>
      <c r="H8403" s="6">
        <f>IF('Раздел 2.6.4'!P41&gt;='Раздел 2.6.4'!Q41,0,1)</f>
        <v>0</v>
      </c>
    </row>
    <row r="8404" spans="1:8" x14ac:dyDescent="0.2">
      <c r="A8404" s="6">
        <f t="shared" si="121"/>
        <v>609562</v>
      </c>
      <c r="B8404" s="6">
        <v>36</v>
      </c>
      <c r="C8404" s="109">
        <v>6</v>
      </c>
      <c r="D8404" s="109">
        <v>132</v>
      </c>
      <c r="E8404" s="109" t="s">
        <v>8652</v>
      </c>
      <c r="F8404" s="109"/>
      <c r="G8404" s="109"/>
      <c r="H8404" s="109">
        <f>IF('Раздел 2.6.4'!P42&gt;='Раздел 2.6.4'!Q42,0,1)</f>
        <v>0</v>
      </c>
    </row>
    <row r="8405" spans="1:8" x14ac:dyDescent="0.2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8653</v>
      </c>
      <c r="H8405" s="6">
        <f>IF('Раздел 2.6.4'!P21&gt;='Раздел 2.6.4'!T21,0,1)</f>
        <v>0</v>
      </c>
    </row>
    <row r="8406" spans="1:8" x14ac:dyDescent="0.2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8654</v>
      </c>
      <c r="H8406" s="6">
        <f>IF('Раздел 2.6.4'!P22&gt;='Раздел 2.6.4'!T22,0,1)</f>
        <v>0</v>
      </c>
    </row>
    <row r="8407" spans="1:8" x14ac:dyDescent="0.2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8655</v>
      </c>
      <c r="H8407" s="6">
        <f>IF('Раздел 2.6.4'!P23&gt;='Раздел 2.6.4'!T23,0,1)</f>
        <v>0</v>
      </c>
    </row>
    <row r="8408" spans="1:8" x14ac:dyDescent="0.2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8656</v>
      </c>
      <c r="H8408" s="6">
        <f>IF('Раздел 2.6.4'!P24&gt;='Раздел 2.6.4'!T24,0,1)</f>
        <v>0</v>
      </c>
    </row>
    <row r="8409" spans="1:8" x14ac:dyDescent="0.2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8657</v>
      </c>
      <c r="H8409" s="6">
        <f>IF('Раздел 2.6.4'!P25&gt;='Раздел 2.6.4'!T25,0,1)</f>
        <v>0</v>
      </c>
    </row>
    <row r="8410" spans="1:8" x14ac:dyDescent="0.2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8658</v>
      </c>
      <c r="H8410" s="6">
        <f>IF('Раздел 2.6.4'!P26&gt;='Раздел 2.6.4'!T26,0,1)</f>
        <v>0</v>
      </c>
    </row>
    <row r="8411" spans="1:8" x14ac:dyDescent="0.2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8659</v>
      </c>
      <c r="H8411" s="6">
        <f>IF('Раздел 2.6.4'!P27&gt;='Раздел 2.6.4'!T27,0,1)</f>
        <v>0</v>
      </c>
    </row>
    <row r="8412" spans="1:8" x14ac:dyDescent="0.2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8660</v>
      </c>
      <c r="H8412" s="6">
        <f>IF('Раздел 2.6.4'!P28&gt;='Раздел 2.6.4'!T28,0,1)</f>
        <v>0</v>
      </c>
    </row>
    <row r="8413" spans="1:8" x14ac:dyDescent="0.2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8661</v>
      </c>
      <c r="H8413" s="6">
        <f>IF('Раздел 2.6.4'!P29&gt;='Раздел 2.6.4'!T29,0,1)</f>
        <v>0</v>
      </c>
    </row>
    <row r="8414" spans="1:8" x14ac:dyDescent="0.2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8662</v>
      </c>
      <c r="H8414" s="6">
        <f>IF('Раздел 2.6.4'!P30&gt;='Раздел 2.6.4'!T30,0,1)</f>
        <v>0</v>
      </c>
    </row>
    <row r="8415" spans="1:8" x14ac:dyDescent="0.2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8663</v>
      </c>
      <c r="H8415" s="6">
        <f>IF('Раздел 2.6.4'!P31&gt;='Раздел 2.6.4'!T31,0,1)</f>
        <v>0</v>
      </c>
    </row>
    <row r="8416" spans="1:8" x14ac:dyDescent="0.2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8664</v>
      </c>
      <c r="H8416" s="6">
        <f>IF('Раздел 2.6.4'!P32&gt;='Раздел 2.6.4'!T32,0,1)</f>
        <v>0</v>
      </c>
    </row>
    <row r="8417" spans="1:8" x14ac:dyDescent="0.2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8665</v>
      </c>
      <c r="H8417" s="6">
        <f>IF('Раздел 2.6.4'!P33&gt;='Раздел 2.6.4'!T33,0,1)</f>
        <v>0</v>
      </c>
    </row>
    <row r="8418" spans="1:8" x14ac:dyDescent="0.2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8666</v>
      </c>
      <c r="H8418" s="6">
        <f>IF('Раздел 2.6.4'!P34&gt;='Раздел 2.6.4'!T34,0,1)</f>
        <v>0</v>
      </c>
    </row>
    <row r="8419" spans="1:8" x14ac:dyDescent="0.2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8667</v>
      </c>
      <c r="H8419" s="6">
        <f>IF('Раздел 2.6.4'!P35&gt;='Раздел 2.6.4'!T35,0,1)</f>
        <v>0</v>
      </c>
    </row>
    <row r="8420" spans="1:8" x14ac:dyDescent="0.2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8668</v>
      </c>
      <c r="H8420" s="6">
        <f>IF('Раздел 2.6.4'!P36&gt;='Раздел 2.6.4'!T36,0,1)</f>
        <v>0</v>
      </c>
    </row>
    <row r="8421" spans="1:8" x14ac:dyDescent="0.2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8669</v>
      </c>
      <c r="H8421" s="6">
        <f>IF('Раздел 2.6.4'!P37&gt;='Раздел 2.6.4'!T37,0,1)</f>
        <v>0</v>
      </c>
    </row>
    <row r="8422" spans="1:8" x14ac:dyDescent="0.2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7843</v>
      </c>
      <c r="H8422" s="6">
        <f>IF('Раздел 2.6.4'!P38&gt;='Раздел 2.6.4'!T38,0,1)</f>
        <v>0</v>
      </c>
    </row>
    <row r="8423" spans="1:8" x14ac:dyDescent="0.2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7844</v>
      </c>
      <c r="H8423" s="6">
        <f>IF('Раздел 2.6.4'!P39&gt;='Раздел 2.6.4'!T39,0,1)</f>
        <v>0</v>
      </c>
    </row>
    <row r="8424" spans="1:8" x14ac:dyDescent="0.2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7845</v>
      </c>
      <c r="H8424" s="6">
        <f>IF('Раздел 2.6.4'!P40&gt;='Раздел 2.6.4'!T40,0,1)</f>
        <v>0</v>
      </c>
    </row>
    <row r="8425" spans="1:8" x14ac:dyDescent="0.2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7846</v>
      </c>
      <c r="H8425" s="6">
        <f>IF('Раздел 2.6.4'!P41&gt;='Раздел 2.6.4'!T41,0,1)</f>
        <v>0</v>
      </c>
    </row>
    <row r="8426" spans="1:8" x14ac:dyDescent="0.2">
      <c r="A8426" s="6">
        <f t="shared" si="121"/>
        <v>609562</v>
      </c>
      <c r="B8426" s="6">
        <v>36</v>
      </c>
      <c r="C8426" s="109">
        <v>7</v>
      </c>
      <c r="D8426" s="109">
        <v>154</v>
      </c>
      <c r="E8426" s="109" t="s">
        <v>7847</v>
      </c>
      <c r="F8426" s="109"/>
      <c r="G8426" s="109"/>
      <c r="H8426" s="109">
        <f>IF('Раздел 2.6.4'!P42&gt;='Раздел 2.6.4'!T42,0,1)</f>
        <v>0</v>
      </c>
    </row>
    <row r="8427" spans="1:8" x14ac:dyDescent="0.2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7848</v>
      </c>
      <c r="H8427" s="6">
        <f>IF('Раздел 2.6.4'!P21&gt;='Раздел 2.6.4'!U21,0,1)</f>
        <v>0</v>
      </c>
    </row>
    <row r="8428" spans="1:8" x14ac:dyDescent="0.2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7849</v>
      </c>
      <c r="H8428" s="6">
        <f>IF('Раздел 2.6.4'!P22&gt;='Раздел 2.6.4'!U22,0,1)</f>
        <v>0</v>
      </c>
    </row>
    <row r="8429" spans="1:8" x14ac:dyDescent="0.2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7850</v>
      </c>
      <c r="H8429" s="6">
        <f>IF('Раздел 2.6.4'!P23&gt;='Раздел 2.6.4'!U23,0,1)</f>
        <v>0</v>
      </c>
    </row>
    <row r="8430" spans="1:8" x14ac:dyDescent="0.2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7851</v>
      </c>
      <c r="H8430" s="6">
        <f>IF('Раздел 2.6.4'!P24&gt;='Раздел 2.6.4'!U24,0,1)</f>
        <v>0</v>
      </c>
    </row>
    <row r="8431" spans="1:8" x14ac:dyDescent="0.2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7951</v>
      </c>
      <c r="H8431" s="6">
        <f>IF('Раздел 2.6.4'!P25&gt;='Раздел 2.6.4'!U25,0,1)</f>
        <v>0</v>
      </c>
    </row>
    <row r="8432" spans="1:8" x14ac:dyDescent="0.2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7952</v>
      </c>
      <c r="H8432" s="6">
        <f>IF('Раздел 2.6.4'!P26&gt;='Раздел 2.6.4'!U26,0,1)</f>
        <v>0</v>
      </c>
    </row>
    <row r="8433" spans="1:8" x14ac:dyDescent="0.2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7953</v>
      </c>
      <c r="H8433" s="6">
        <f>IF('Раздел 2.6.4'!P27&gt;='Раздел 2.6.4'!U27,0,1)</f>
        <v>0</v>
      </c>
    </row>
    <row r="8434" spans="1:8" x14ac:dyDescent="0.2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7954</v>
      </c>
      <c r="H8434" s="6">
        <f>IF('Раздел 2.6.4'!P28&gt;='Раздел 2.6.4'!U28,0,1)</f>
        <v>0</v>
      </c>
    </row>
    <row r="8435" spans="1:8" x14ac:dyDescent="0.2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7955</v>
      </c>
      <c r="H8435" s="6">
        <f>IF('Раздел 2.6.4'!P29&gt;='Раздел 2.6.4'!U29,0,1)</f>
        <v>0</v>
      </c>
    </row>
    <row r="8436" spans="1:8" x14ac:dyDescent="0.2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7956</v>
      </c>
      <c r="H8436" s="6">
        <f>IF('Раздел 2.6.4'!P30&gt;='Раздел 2.6.4'!U30,0,1)</f>
        <v>0</v>
      </c>
    </row>
    <row r="8437" spans="1:8" x14ac:dyDescent="0.2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7957</v>
      </c>
      <c r="H8437" s="6">
        <f>IF('Раздел 2.6.4'!P31&gt;='Раздел 2.6.4'!U31,0,1)</f>
        <v>0</v>
      </c>
    </row>
    <row r="8438" spans="1:8" x14ac:dyDescent="0.2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7958</v>
      </c>
      <c r="H8438" s="6">
        <f>IF('Раздел 2.6.4'!P32&gt;='Раздел 2.6.4'!U32,0,1)</f>
        <v>0</v>
      </c>
    </row>
    <row r="8439" spans="1:8" x14ac:dyDescent="0.2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7959</v>
      </c>
      <c r="H8439" s="6">
        <f>IF('Раздел 2.6.4'!P33&gt;='Раздел 2.6.4'!U33,0,1)</f>
        <v>0</v>
      </c>
    </row>
    <row r="8440" spans="1:8" x14ac:dyDescent="0.2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7960</v>
      </c>
      <c r="H8440" s="6">
        <f>IF('Раздел 2.6.4'!P34&gt;='Раздел 2.6.4'!U34,0,1)</f>
        <v>0</v>
      </c>
    </row>
    <row r="8441" spans="1:8" x14ac:dyDescent="0.2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7961</v>
      </c>
      <c r="H8441" s="6">
        <f>IF('Раздел 2.6.4'!P35&gt;='Раздел 2.6.4'!U35,0,1)</f>
        <v>0</v>
      </c>
    </row>
    <row r="8442" spans="1:8" x14ac:dyDescent="0.2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7962</v>
      </c>
      <c r="H8442" s="6">
        <f>IF('Раздел 2.6.4'!P36&gt;='Раздел 2.6.4'!U36,0,1)</f>
        <v>0</v>
      </c>
    </row>
    <row r="8443" spans="1:8" x14ac:dyDescent="0.2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7963</v>
      </c>
      <c r="H8443" s="6">
        <f>IF('Раздел 2.6.4'!P37&gt;='Раздел 2.6.4'!U37,0,1)</f>
        <v>0</v>
      </c>
    </row>
    <row r="8444" spans="1:8" x14ac:dyDescent="0.2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7964</v>
      </c>
      <c r="H8444" s="6">
        <f>IF('Раздел 2.6.4'!P38&gt;='Раздел 2.6.4'!U38,0,1)</f>
        <v>0</v>
      </c>
    </row>
    <row r="8445" spans="1:8" x14ac:dyDescent="0.2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7965</v>
      </c>
      <c r="H8445" s="6">
        <f>IF('Раздел 2.6.4'!P39&gt;='Раздел 2.6.4'!U39,0,1)</f>
        <v>0</v>
      </c>
    </row>
    <row r="8446" spans="1:8" x14ac:dyDescent="0.2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7966</v>
      </c>
      <c r="H8446" s="6">
        <f>IF('Раздел 2.6.4'!P40&gt;='Раздел 2.6.4'!U40,0,1)</f>
        <v>0</v>
      </c>
    </row>
    <row r="8447" spans="1:8" x14ac:dyDescent="0.2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7988</v>
      </c>
      <c r="H8447" s="6">
        <f>IF('Раздел 2.6.4'!P41&gt;='Раздел 2.6.4'!U41,0,1)</f>
        <v>0</v>
      </c>
    </row>
    <row r="8448" spans="1:8" x14ac:dyDescent="0.2">
      <c r="A8448" s="6">
        <f t="shared" si="121"/>
        <v>609562</v>
      </c>
      <c r="B8448" s="6">
        <v>36</v>
      </c>
      <c r="C8448" s="109">
        <v>8</v>
      </c>
      <c r="D8448" s="109">
        <v>176</v>
      </c>
      <c r="E8448" s="109" t="s">
        <v>7989</v>
      </c>
      <c r="F8448" s="109"/>
      <c r="G8448" s="109"/>
      <c r="H8448" s="109">
        <f>IF('Раздел 2.6.4'!P42&gt;='Раздел 2.6.4'!U42,0,1)</f>
        <v>0</v>
      </c>
    </row>
    <row r="8449" spans="1:8" x14ac:dyDescent="0.2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7990</v>
      </c>
      <c r="H8449" s="6">
        <f>IF('Раздел 2.6.4'!Q21&gt;='Раздел 2.6.4'!R21,0,1)</f>
        <v>0</v>
      </c>
    </row>
    <row r="8450" spans="1:8" x14ac:dyDescent="0.2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7991</v>
      </c>
      <c r="H8450" s="6">
        <f>IF('Раздел 2.6.4'!Q22&gt;='Раздел 2.6.4'!R22,0,1)</f>
        <v>0</v>
      </c>
    </row>
    <row r="8451" spans="1:8" x14ac:dyDescent="0.2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7970</v>
      </c>
      <c r="H8451" s="6">
        <f>IF('Раздел 2.6.4'!Q23&gt;='Раздел 2.6.4'!R23,0,1)</f>
        <v>0</v>
      </c>
    </row>
    <row r="8452" spans="1:8" x14ac:dyDescent="0.2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7971</v>
      </c>
      <c r="H8452" s="6">
        <f>IF('Раздел 2.6.4'!Q24&gt;='Раздел 2.6.4'!R24,0,1)</f>
        <v>0</v>
      </c>
    </row>
    <row r="8453" spans="1:8" x14ac:dyDescent="0.2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7972</v>
      </c>
      <c r="H8453" s="6">
        <f>IF('Раздел 2.6.4'!Q25&gt;='Раздел 2.6.4'!R25,0,1)</f>
        <v>0</v>
      </c>
    </row>
    <row r="8454" spans="1:8" x14ac:dyDescent="0.2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7973</v>
      </c>
      <c r="H8454" s="6">
        <f>IF('Раздел 2.6.4'!Q26&gt;='Раздел 2.6.4'!R26,0,1)</f>
        <v>0</v>
      </c>
    </row>
    <row r="8455" spans="1:8" x14ac:dyDescent="0.2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7974</v>
      </c>
      <c r="H8455" s="6">
        <f>IF('Раздел 2.6.4'!Q27&gt;='Раздел 2.6.4'!R27,0,1)</f>
        <v>0</v>
      </c>
    </row>
    <row r="8456" spans="1:8" x14ac:dyDescent="0.2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7975</v>
      </c>
      <c r="H8456" s="6">
        <f>IF('Раздел 2.6.4'!Q28&gt;='Раздел 2.6.4'!R28,0,1)</f>
        <v>0</v>
      </c>
    </row>
    <row r="8457" spans="1:8" x14ac:dyDescent="0.2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7976</v>
      </c>
      <c r="H8457" s="6">
        <f>IF('Раздел 2.6.4'!Q29&gt;='Раздел 2.6.4'!R29,0,1)</f>
        <v>0</v>
      </c>
    </row>
    <row r="8458" spans="1:8" x14ac:dyDescent="0.2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7977</v>
      </c>
      <c r="H8458" s="6">
        <f>IF('Раздел 2.6.4'!Q30&gt;='Раздел 2.6.4'!R30,0,1)</f>
        <v>0</v>
      </c>
    </row>
    <row r="8459" spans="1:8" x14ac:dyDescent="0.2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7978</v>
      </c>
      <c r="H8459" s="6">
        <f>IF('Раздел 2.6.4'!Q31&gt;='Раздел 2.6.4'!R31,0,1)</f>
        <v>0</v>
      </c>
    </row>
    <row r="8460" spans="1:8" x14ac:dyDescent="0.2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7142</v>
      </c>
      <c r="H8460" s="6">
        <f>IF('Раздел 2.6.4'!Q32&gt;='Раздел 2.6.4'!R32,0,1)</f>
        <v>0</v>
      </c>
    </row>
    <row r="8461" spans="1:8" x14ac:dyDescent="0.2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7143</v>
      </c>
      <c r="H8461" s="6">
        <f>IF('Раздел 2.6.4'!Q33&gt;='Раздел 2.6.4'!R33,0,1)</f>
        <v>0</v>
      </c>
    </row>
    <row r="8462" spans="1:8" x14ac:dyDescent="0.2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7144</v>
      </c>
      <c r="H8462" s="6">
        <f>IF('Раздел 2.6.4'!Q34&gt;='Раздел 2.6.4'!R34,0,1)</f>
        <v>0</v>
      </c>
    </row>
    <row r="8463" spans="1:8" x14ac:dyDescent="0.2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7169</v>
      </c>
      <c r="H8463" s="6">
        <f>IF('Раздел 2.6.4'!Q35&gt;='Раздел 2.6.4'!R35,0,1)</f>
        <v>0</v>
      </c>
    </row>
    <row r="8464" spans="1:8" x14ac:dyDescent="0.2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7170</v>
      </c>
      <c r="H8464" s="6">
        <f>IF('Раздел 2.6.4'!Q36&gt;='Раздел 2.6.4'!R36,0,1)</f>
        <v>0</v>
      </c>
    </row>
    <row r="8465" spans="1:8" x14ac:dyDescent="0.2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7171</v>
      </c>
      <c r="H8465" s="6">
        <f>IF('Раздел 2.6.4'!Q37&gt;='Раздел 2.6.4'!R37,0,1)</f>
        <v>0</v>
      </c>
    </row>
    <row r="8466" spans="1:8" x14ac:dyDescent="0.2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7172</v>
      </c>
      <c r="H8466" s="6">
        <f>IF('Раздел 2.6.4'!Q38&gt;='Раздел 2.6.4'!R38,0,1)</f>
        <v>0</v>
      </c>
    </row>
    <row r="8467" spans="1:8" x14ac:dyDescent="0.2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7173</v>
      </c>
      <c r="H8467" s="6">
        <f>IF('Раздел 2.6.4'!Q39&gt;='Раздел 2.6.4'!R39,0,1)</f>
        <v>0</v>
      </c>
    </row>
    <row r="8468" spans="1:8" x14ac:dyDescent="0.2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7174</v>
      </c>
      <c r="H8468" s="6">
        <f>IF('Раздел 2.6.4'!Q40&gt;='Раздел 2.6.4'!R40,0,1)</f>
        <v>0</v>
      </c>
    </row>
    <row r="8469" spans="1:8" x14ac:dyDescent="0.2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7175</v>
      </c>
      <c r="H8469" s="6">
        <f>IF('Раздел 2.6.4'!Q41&gt;='Раздел 2.6.4'!R41,0,1)</f>
        <v>0</v>
      </c>
    </row>
    <row r="8470" spans="1:8" x14ac:dyDescent="0.2">
      <c r="A8470" s="6">
        <f t="shared" si="122"/>
        <v>609562</v>
      </c>
      <c r="B8470" s="6">
        <v>36</v>
      </c>
      <c r="C8470" s="109">
        <v>9</v>
      </c>
      <c r="D8470" s="109">
        <v>198</v>
      </c>
      <c r="E8470" s="109" t="s">
        <v>7176</v>
      </c>
      <c r="F8470" s="109"/>
      <c r="G8470" s="109"/>
      <c r="H8470" s="109">
        <f>IF('Раздел 2.6.4'!Q42&gt;='Раздел 2.6.4'!R42,0,1)</f>
        <v>0</v>
      </c>
    </row>
    <row r="8471" spans="1:8" x14ac:dyDescent="0.2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6355</v>
      </c>
      <c r="H8471" s="6">
        <f>IF('Раздел 2.6.4'!Q21&gt;='Раздел 2.6.4'!S21,0,1)</f>
        <v>0</v>
      </c>
    </row>
    <row r="8472" spans="1:8" x14ac:dyDescent="0.2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6356</v>
      </c>
      <c r="H8472" s="6">
        <f>IF('Раздел 2.6.4'!Q22&gt;='Раздел 2.6.4'!S22,0,1)</f>
        <v>0</v>
      </c>
    </row>
    <row r="8473" spans="1:8" x14ac:dyDescent="0.2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6357</v>
      </c>
      <c r="H8473" s="6">
        <f>IF('Раздел 2.6.4'!Q23&gt;='Раздел 2.6.4'!S23,0,1)</f>
        <v>0</v>
      </c>
    </row>
    <row r="8474" spans="1:8" x14ac:dyDescent="0.2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6358</v>
      </c>
      <c r="H8474" s="6">
        <f>IF('Раздел 2.6.4'!Q24&gt;='Раздел 2.6.4'!S24,0,1)</f>
        <v>0</v>
      </c>
    </row>
    <row r="8475" spans="1:8" x14ac:dyDescent="0.2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6359</v>
      </c>
      <c r="H8475" s="6">
        <f>IF('Раздел 2.6.4'!Q25&gt;='Раздел 2.6.4'!S25,0,1)</f>
        <v>0</v>
      </c>
    </row>
    <row r="8476" spans="1:8" x14ac:dyDescent="0.2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6360</v>
      </c>
      <c r="H8476" s="6">
        <f>IF('Раздел 2.6.4'!Q26&gt;='Раздел 2.6.4'!S26,0,1)</f>
        <v>0</v>
      </c>
    </row>
    <row r="8477" spans="1:8" x14ac:dyDescent="0.2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6350</v>
      </c>
      <c r="H8477" s="6">
        <f>IF('Раздел 2.6.4'!Q27&gt;='Раздел 2.6.4'!S27,0,1)</f>
        <v>0</v>
      </c>
    </row>
    <row r="8478" spans="1:8" x14ac:dyDescent="0.2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6364</v>
      </c>
      <c r="H8478" s="6">
        <f>IF('Раздел 2.6.4'!Q28&gt;='Раздел 2.6.4'!S28,0,1)</f>
        <v>0</v>
      </c>
    </row>
    <row r="8479" spans="1:8" x14ac:dyDescent="0.2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7185</v>
      </c>
      <c r="H8479" s="6">
        <f>IF('Раздел 2.6.4'!Q29&gt;='Раздел 2.6.4'!S29,0,1)</f>
        <v>0</v>
      </c>
    </row>
    <row r="8480" spans="1:8" x14ac:dyDescent="0.2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7186</v>
      </c>
      <c r="H8480" s="6">
        <f>IF('Раздел 2.6.4'!Q30&gt;='Раздел 2.6.4'!S30,0,1)</f>
        <v>0</v>
      </c>
    </row>
    <row r="8481" spans="1:8" x14ac:dyDescent="0.2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7187</v>
      </c>
      <c r="H8481" s="6">
        <f>IF('Раздел 2.6.4'!Q31&gt;='Раздел 2.6.4'!S31,0,1)</f>
        <v>0</v>
      </c>
    </row>
    <row r="8482" spans="1:8" x14ac:dyDescent="0.2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7188</v>
      </c>
      <c r="H8482" s="6">
        <f>IF('Раздел 2.6.4'!Q32&gt;='Раздел 2.6.4'!S32,0,1)</f>
        <v>0</v>
      </c>
    </row>
    <row r="8483" spans="1:8" x14ac:dyDescent="0.2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7189</v>
      </c>
      <c r="H8483" s="6">
        <f>IF('Раздел 2.6.4'!Q33&gt;='Раздел 2.6.4'!S33,0,1)</f>
        <v>0</v>
      </c>
    </row>
    <row r="8484" spans="1:8" x14ac:dyDescent="0.2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7190</v>
      </c>
      <c r="H8484" s="6">
        <f>IF('Раздел 2.6.4'!Q34&gt;='Раздел 2.6.4'!S34,0,1)</f>
        <v>0</v>
      </c>
    </row>
    <row r="8485" spans="1:8" x14ac:dyDescent="0.2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7191</v>
      </c>
      <c r="H8485" s="6">
        <f>IF('Раздел 2.6.4'!Q35&gt;='Раздел 2.6.4'!S35,0,1)</f>
        <v>0</v>
      </c>
    </row>
    <row r="8486" spans="1:8" x14ac:dyDescent="0.2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7192</v>
      </c>
      <c r="H8486" s="6">
        <f>IF('Раздел 2.6.4'!Q36&gt;='Раздел 2.6.4'!S36,0,1)</f>
        <v>0</v>
      </c>
    </row>
    <row r="8487" spans="1:8" x14ac:dyDescent="0.2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7193</v>
      </c>
      <c r="H8487" s="6">
        <f>IF('Раздел 2.6.4'!Q37&gt;='Раздел 2.6.4'!S37,0,1)</f>
        <v>0</v>
      </c>
    </row>
    <row r="8488" spans="1:8" x14ac:dyDescent="0.2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7194</v>
      </c>
      <c r="H8488" s="6">
        <f>IF('Раздел 2.6.4'!Q38&gt;='Раздел 2.6.4'!S38,0,1)</f>
        <v>0</v>
      </c>
    </row>
    <row r="8489" spans="1:8" x14ac:dyDescent="0.2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7195</v>
      </c>
      <c r="H8489" s="6">
        <f>IF('Раздел 2.6.4'!Q39&gt;='Раздел 2.6.4'!S39,0,1)</f>
        <v>0</v>
      </c>
    </row>
    <row r="8490" spans="1:8" x14ac:dyDescent="0.2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7196</v>
      </c>
      <c r="H8490" s="6">
        <f>IF('Раздел 2.6.4'!Q40&gt;='Раздел 2.6.4'!S40,0,1)</f>
        <v>0</v>
      </c>
    </row>
    <row r="8491" spans="1:8" x14ac:dyDescent="0.2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7197</v>
      </c>
      <c r="H8491" s="6">
        <f>IF('Раздел 2.6.4'!Q41&gt;='Раздел 2.6.4'!S41,0,1)</f>
        <v>0</v>
      </c>
    </row>
    <row r="8492" spans="1:8" x14ac:dyDescent="0.2">
      <c r="A8492" s="6">
        <f t="shared" si="122"/>
        <v>609562</v>
      </c>
      <c r="B8492" s="6">
        <v>36</v>
      </c>
      <c r="C8492" s="109">
        <v>10</v>
      </c>
      <c r="D8492" s="109">
        <v>220</v>
      </c>
      <c r="E8492" s="109" t="s">
        <v>7198</v>
      </c>
      <c r="F8492" s="109"/>
      <c r="G8492" s="109"/>
      <c r="H8492" s="109">
        <f>IF('Раздел 2.6.4'!Q42&gt;='Раздел 2.6.4'!S42,0,1)</f>
        <v>0</v>
      </c>
    </row>
    <row r="8493" spans="1:8" x14ac:dyDescent="0.2">
      <c r="A8493" s="6">
        <f t="shared" si="122"/>
        <v>609562</v>
      </c>
      <c r="B8493" s="6">
        <v>36</v>
      </c>
      <c r="C8493" s="115">
        <v>11</v>
      </c>
      <c r="D8493" s="6">
        <v>221</v>
      </c>
      <c r="E8493" s="6" t="s">
        <v>7199</v>
      </c>
      <c r="H8493" s="6">
        <f>IF('Раздел 2.6.4'!Y21&gt;='Раздел 2.6.4'!Z21,0,1)</f>
        <v>0</v>
      </c>
    </row>
    <row r="8494" spans="1:8" x14ac:dyDescent="0.2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6382</v>
      </c>
      <c r="H8494" s="6">
        <f>IF('Раздел 2.6.4'!Y22&gt;='Раздел 2.6.4'!Z22,0,1)</f>
        <v>0</v>
      </c>
    </row>
    <row r="8495" spans="1:8" x14ac:dyDescent="0.2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6383</v>
      </c>
      <c r="H8495" s="6">
        <f>IF('Раздел 2.6.4'!Y23&gt;='Раздел 2.6.4'!Z23,0,1)</f>
        <v>0</v>
      </c>
    </row>
    <row r="8496" spans="1:8" x14ac:dyDescent="0.2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6384</v>
      </c>
      <c r="H8496" s="6">
        <f>IF('Раздел 2.6.4'!Y24&gt;='Раздел 2.6.4'!Z24,0,1)</f>
        <v>0</v>
      </c>
    </row>
    <row r="8497" spans="1:8" x14ac:dyDescent="0.2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6385</v>
      </c>
      <c r="H8497" s="6">
        <f>IF('Раздел 2.6.4'!Y25&gt;='Раздел 2.6.4'!Z25,0,1)</f>
        <v>0</v>
      </c>
    </row>
    <row r="8498" spans="1:8" x14ac:dyDescent="0.2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6386</v>
      </c>
      <c r="H8498" s="6">
        <f>IF('Раздел 2.6.4'!Y26&gt;='Раздел 2.6.4'!Z26,0,1)</f>
        <v>0</v>
      </c>
    </row>
    <row r="8499" spans="1:8" x14ac:dyDescent="0.2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6387</v>
      </c>
      <c r="H8499" s="6">
        <f>IF('Раздел 2.6.4'!Y27&gt;='Раздел 2.6.4'!Z27,0,1)</f>
        <v>0</v>
      </c>
    </row>
    <row r="8500" spans="1:8" x14ac:dyDescent="0.2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6388</v>
      </c>
      <c r="H8500" s="6">
        <f>IF('Раздел 2.6.4'!Y28&gt;='Раздел 2.6.4'!Z28,0,1)</f>
        <v>0</v>
      </c>
    </row>
    <row r="8501" spans="1:8" x14ac:dyDescent="0.2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5604</v>
      </c>
      <c r="H8501" s="6">
        <f>IF('Раздел 2.6.4'!Y29&gt;='Раздел 2.6.4'!Z29,0,1)</f>
        <v>0</v>
      </c>
    </row>
    <row r="8502" spans="1:8" x14ac:dyDescent="0.2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5605</v>
      </c>
      <c r="H8502" s="6">
        <f>IF('Раздел 2.6.4'!Y30&gt;='Раздел 2.6.4'!Z30,0,1)</f>
        <v>0</v>
      </c>
    </row>
    <row r="8503" spans="1:8" x14ac:dyDescent="0.2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5606</v>
      </c>
      <c r="H8503" s="6">
        <f>IF('Раздел 2.6.4'!Y31&gt;='Раздел 2.6.4'!Z31,0,1)</f>
        <v>0</v>
      </c>
    </row>
    <row r="8504" spans="1:8" x14ac:dyDescent="0.2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5607</v>
      </c>
      <c r="H8504" s="6">
        <f>IF('Раздел 2.6.4'!Y32&gt;='Раздел 2.6.4'!Z32,0,1)</f>
        <v>0</v>
      </c>
    </row>
    <row r="8505" spans="1:8" x14ac:dyDescent="0.2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5608</v>
      </c>
      <c r="H8505" s="6">
        <f>IF('Раздел 2.6.4'!Y33&gt;='Раздел 2.6.4'!Z33,0,1)</f>
        <v>0</v>
      </c>
    </row>
    <row r="8506" spans="1:8" x14ac:dyDescent="0.2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5609</v>
      </c>
      <c r="H8506" s="6">
        <f>IF('Раздел 2.6.4'!Y34&gt;='Раздел 2.6.4'!Z34,0,1)</f>
        <v>0</v>
      </c>
    </row>
    <row r="8507" spans="1:8" x14ac:dyDescent="0.2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5610</v>
      </c>
      <c r="H8507" s="6">
        <f>IF('Раздел 2.6.4'!Y35&gt;='Раздел 2.6.4'!Z35,0,1)</f>
        <v>0</v>
      </c>
    </row>
    <row r="8508" spans="1:8" x14ac:dyDescent="0.2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5611</v>
      </c>
      <c r="H8508" s="6">
        <f>IF('Раздел 2.6.4'!Y36&gt;='Раздел 2.6.4'!Z36,0,1)</f>
        <v>0</v>
      </c>
    </row>
    <row r="8509" spans="1:8" x14ac:dyDescent="0.2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4800</v>
      </c>
      <c r="H8509" s="6">
        <f>IF('Раздел 2.6.4'!Y37&gt;='Раздел 2.6.4'!Z37,0,1)</f>
        <v>0</v>
      </c>
    </row>
    <row r="8510" spans="1:8" x14ac:dyDescent="0.2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4801</v>
      </c>
      <c r="H8510" s="6">
        <f>IF('Раздел 2.6.4'!Y38&gt;='Раздел 2.6.4'!Z38,0,1)</f>
        <v>0</v>
      </c>
    </row>
    <row r="8511" spans="1:8" x14ac:dyDescent="0.2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4802</v>
      </c>
      <c r="H8511" s="6">
        <f>IF('Раздел 2.6.4'!Y39&gt;='Раздел 2.6.4'!Z39,0,1)</f>
        <v>0</v>
      </c>
    </row>
    <row r="8512" spans="1:8" x14ac:dyDescent="0.2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4803</v>
      </c>
      <c r="H8512" s="6">
        <f>IF('Раздел 2.6.4'!Y40&gt;='Раздел 2.6.4'!Z40,0,1)</f>
        <v>0</v>
      </c>
    </row>
    <row r="8513" spans="1:8" x14ac:dyDescent="0.2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4804</v>
      </c>
      <c r="H8513" s="6">
        <f>IF('Раздел 2.6.4'!Y41&gt;='Раздел 2.6.4'!Z41,0,1)</f>
        <v>0</v>
      </c>
    </row>
    <row r="8514" spans="1:8" x14ac:dyDescent="0.2">
      <c r="A8514" s="6">
        <f t="shared" si="122"/>
        <v>609562</v>
      </c>
      <c r="B8514" s="6">
        <v>36</v>
      </c>
      <c r="C8514" s="109">
        <v>11</v>
      </c>
      <c r="D8514" s="109">
        <v>242</v>
      </c>
      <c r="E8514" s="109" t="s">
        <v>4805</v>
      </c>
      <c r="F8514" s="109"/>
      <c r="G8514" s="109"/>
      <c r="H8514" s="109">
        <f>IF('Раздел 2.6.4'!Y42&gt;='Раздел 2.6.4'!Z42,0,1)</f>
        <v>0</v>
      </c>
    </row>
    <row r="8515" spans="1:8" x14ac:dyDescent="0.2">
      <c r="A8515" s="6">
        <f t="shared" si="122"/>
        <v>609562</v>
      </c>
      <c r="B8515" s="6">
        <v>36</v>
      </c>
      <c r="C8515" s="115">
        <v>12</v>
      </c>
      <c r="D8515" s="6">
        <v>243</v>
      </c>
      <c r="E8515" s="6" t="s">
        <v>4806</v>
      </c>
      <c r="H8515" s="6">
        <f>IF('Раздел 2.6.4'!Y21&gt;='Раздел 2.6.4'!AC21,0,1)</f>
        <v>0</v>
      </c>
    </row>
    <row r="8516" spans="1:8" x14ac:dyDescent="0.2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4807</v>
      </c>
      <c r="H8516" s="6">
        <f>IF('Раздел 2.6.4'!Y22&gt;='Раздел 2.6.4'!AC22,0,1)</f>
        <v>0</v>
      </c>
    </row>
    <row r="8517" spans="1:8" x14ac:dyDescent="0.2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4808</v>
      </c>
      <c r="H8517" s="6">
        <f>IF('Раздел 2.6.4'!Y23&gt;='Раздел 2.6.4'!AC23,0,1)</f>
        <v>0</v>
      </c>
    </row>
    <row r="8518" spans="1:8" x14ac:dyDescent="0.2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4809</v>
      </c>
      <c r="H8518" s="6">
        <f>IF('Раздел 2.6.4'!Y24&gt;='Раздел 2.6.4'!AC24,0,1)</f>
        <v>0</v>
      </c>
    </row>
    <row r="8519" spans="1:8" x14ac:dyDescent="0.2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4810</v>
      </c>
      <c r="H8519" s="6">
        <f>IF('Раздел 2.6.4'!Y25&gt;='Раздел 2.6.4'!AC25,0,1)</f>
        <v>0</v>
      </c>
    </row>
    <row r="8520" spans="1:8" x14ac:dyDescent="0.2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4811</v>
      </c>
      <c r="H8520" s="6">
        <f>IF('Раздел 2.6.4'!Y26&gt;='Раздел 2.6.4'!AC26,0,1)</f>
        <v>0</v>
      </c>
    </row>
    <row r="8521" spans="1:8" x14ac:dyDescent="0.2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4812</v>
      </c>
      <c r="H8521" s="6">
        <f>IF('Раздел 2.6.4'!Y27&gt;='Раздел 2.6.4'!AC27,0,1)</f>
        <v>0</v>
      </c>
    </row>
    <row r="8522" spans="1:8" x14ac:dyDescent="0.2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5623</v>
      </c>
      <c r="H8522" s="6">
        <f>IF('Раздел 2.6.4'!Y28&gt;='Раздел 2.6.4'!AC28,0,1)</f>
        <v>0</v>
      </c>
    </row>
    <row r="8523" spans="1:8" x14ac:dyDescent="0.2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5624</v>
      </c>
      <c r="H8523" s="6">
        <f>IF('Раздел 2.6.4'!Y29&gt;='Раздел 2.6.4'!AC29,0,1)</f>
        <v>0</v>
      </c>
    </row>
    <row r="8524" spans="1:8" x14ac:dyDescent="0.2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5625</v>
      </c>
      <c r="H8524" s="6">
        <f>IF('Раздел 2.6.4'!Y30&gt;='Раздел 2.6.4'!AC30,0,1)</f>
        <v>0</v>
      </c>
    </row>
    <row r="8525" spans="1:8" x14ac:dyDescent="0.2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5626</v>
      </c>
      <c r="H8525" s="6">
        <f>IF('Раздел 2.6.4'!Y31&gt;='Раздел 2.6.4'!AC31,0,1)</f>
        <v>0</v>
      </c>
    </row>
    <row r="8526" spans="1:8" x14ac:dyDescent="0.2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5627</v>
      </c>
      <c r="H8526" s="6">
        <f>IF('Раздел 2.6.4'!Y32&gt;='Раздел 2.6.4'!AC32,0,1)</f>
        <v>0</v>
      </c>
    </row>
    <row r="8527" spans="1:8" x14ac:dyDescent="0.2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5628</v>
      </c>
      <c r="H8527" s="6">
        <f>IF('Раздел 2.6.4'!Y33&gt;='Раздел 2.6.4'!AC33,0,1)</f>
        <v>0</v>
      </c>
    </row>
    <row r="8528" spans="1:8" x14ac:dyDescent="0.2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5629</v>
      </c>
      <c r="H8528" s="6">
        <f>IF('Раздел 2.6.4'!Y34&gt;='Раздел 2.6.4'!AC34,0,1)</f>
        <v>0</v>
      </c>
    </row>
    <row r="8529" spans="1:8" x14ac:dyDescent="0.2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5630</v>
      </c>
      <c r="H8529" s="6">
        <f>IF('Раздел 2.6.4'!Y35&gt;='Раздел 2.6.4'!AC35,0,1)</f>
        <v>0</v>
      </c>
    </row>
    <row r="8530" spans="1:8" x14ac:dyDescent="0.2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5631</v>
      </c>
      <c r="H8530" s="6">
        <f>IF('Раздел 2.6.4'!Y36&gt;='Раздел 2.6.4'!AC36,0,1)</f>
        <v>0</v>
      </c>
    </row>
    <row r="8531" spans="1:8" x14ac:dyDescent="0.2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5632</v>
      </c>
      <c r="H8531" s="6">
        <f>IF('Раздел 2.6.4'!Y37&gt;='Раздел 2.6.4'!AC37,0,1)</f>
        <v>0</v>
      </c>
    </row>
    <row r="8532" spans="1:8" x14ac:dyDescent="0.2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5954</v>
      </c>
      <c r="H8532" s="6">
        <f>IF('Раздел 2.6.4'!Y38&gt;='Раздел 2.6.4'!AC38,0,1)</f>
        <v>0</v>
      </c>
    </row>
    <row r="8533" spans="1:8" x14ac:dyDescent="0.2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5955</v>
      </c>
      <c r="H8533" s="6">
        <f>IF('Раздел 2.6.4'!Y39&gt;='Раздел 2.6.4'!AC39,0,1)</f>
        <v>0</v>
      </c>
    </row>
    <row r="8534" spans="1:8" x14ac:dyDescent="0.2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5956</v>
      </c>
      <c r="H8534" s="6">
        <f>IF('Раздел 2.6.4'!Y40&gt;='Раздел 2.6.4'!AC40,0,1)</f>
        <v>0</v>
      </c>
    </row>
    <row r="8535" spans="1:8" x14ac:dyDescent="0.2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6743</v>
      </c>
      <c r="H8535" s="6">
        <f>IF('Раздел 2.6.4'!Y41&gt;='Раздел 2.6.4'!AC41,0,1)</f>
        <v>0</v>
      </c>
    </row>
    <row r="8536" spans="1:8" x14ac:dyDescent="0.2">
      <c r="A8536" s="6">
        <f t="shared" si="123"/>
        <v>609562</v>
      </c>
      <c r="B8536" s="6">
        <v>36</v>
      </c>
      <c r="C8536" s="109">
        <v>12</v>
      </c>
      <c r="D8536" s="109">
        <v>264</v>
      </c>
      <c r="E8536" s="109" t="s">
        <v>6744</v>
      </c>
      <c r="F8536" s="109"/>
      <c r="G8536" s="109"/>
      <c r="H8536" s="109">
        <f>IF('Раздел 2.6.4'!Y42&gt;='Раздел 2.6.4'!AC42,0,1)</f>
        <v>0</v>
      </c>
    </row>
    <row r="8537" spans="1:8" x14ac:dyDescent="0.2">
      <c r="A8537" s="6">
        <f t="shared" si="123"/>
        <v>609562</v>
      </c>
      <c r="B8537" s="6">
        <v>36</v>
      </c>
      <c r="C8537" s="115">
        <v>13</v>
      </c>
      <c r="D8537" s="6">
        <v>265</v>
      </c>
      <c r="E8537" s="6" t="s">
        <v>6745</v>
      </c>
      <c r="H8537" s="6">
        <f>IF('Раздел 2.6.4'!Y21&gt;='Раздел 2.6.4'!AD21,0,1)</f>
        <v>0</v>
      </c>
    </row>
    <row r="8538" spans="1:8" x14ac:dyDescent="0.2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6746</v>
      </c>
      <c r="H8538" s="6">
        <f>IF('Раздел 2.6.4'!Y22&gt;='Раздел 2.6.4'!AD22,0,1)</f>
        <v>0</v>
      </c>
    </row>
    <row r="8539" spans="1:8" x14ac:dyDescent="0.2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6747</v>
      </c>
      <c r="H8539" s="6">
        <f>IF('Раздел 2.6.4'!Y23&gt;='Раздел 2.6.4'!AD23,0,1)</f>
        <v>0</v>
      </c>
    </row>
    <row r="8540" spans="1:8" x14ac:dyDescent="0.2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6748</v>
      </c>
      <c r="H8540" s="6">
        <f>IF('Раздел 2.6.4'!Y24&gt;='Раздел 2.6.4'!AD24,0,1)</f>
        <v>0</v>
      </c>
    </row>
    <row r="8541" spans="1:8" x14ac:dyDescent="0.2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6749</v>
      </c>
      <c r="H8541" s="6">
        <f>IF('Раздел 2.6.4'!Y25&gt;='Раздел 2.6.4'!AD25,0,1)</f>
        <v>0</v>
      </c>
    </row>
    <row r="8542" spans="1:8" x14ac:dyDescent="0.2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6750</v>
      </c>
      <c r="H8542" s="6">
        <f>IF('Раздел 2.6.4'!Y26&gt;='Раздел 2.6.4'!AD26,0,1)</f>
        <v>0</v>
      </c>
    </row>
    <row r="8543" spans="1:8" x14ac:dyDescent="0.2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6751</v>
      </c>
      <c r="H8543" s="6">
        <f>IF('Раздел 2.6.4'!Y27&gt;='Раздел 2.6.4'!AD27,0,1)</f>
        <v>0</v>
      </c>
    </row>
    <row r="8544" spans="1:8" x14ac:dyDescent="0.2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6752</v>
      </c>
      <c r="H8544" s="6">
        <f>IF('Раздел 2.6.4'!Y28&gt;='Раздел 2.6.4'!AD28,0,1)</f>
        <v>0</v>
      </c>
    </row>
    <row r="8545" spans="1:8" x14ac:dyDescent="0.2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6753</v>
      </c>
      <c r="H8545" s="6">
        <f>IF('Раздел 2.6.4'!Y29&gt;='Раздел 2.6.4'!AD29,0,1)</f>
        <v>0</v>
      </c>
    </row>
    <row r="8546" spans="1:8" x14ac:dyDescent="0.2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6754</v>
      </c>
      <c r="H8546" s="6">
        <f>IF('Раздел 2.6.4'!Y30&gt;='Раздел 2.6.4'!AD30,0,1)</f>
        <v>0</v>
      </c>
    </row>
    <row r="8547" spans="1:8" x14ac:dyDescent="0.2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6755</v>
      </c>
      <c r="H8547" s="6">
        <f>IF('Раздел 2.6.4'!Y31&gt;='Раздел 2.6.4'!AD31,0,1)</f>
        <v>0</v>
      </c>
    </row>
    <row r="8548" spans="1:8" x14ac:dyDescent="0.2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6756</v>
      </c>
      <c r="H8548" s="6">
        <f>IF('Раздел 2.6.4'!Y32&gt;='Раздел 2.6.4'!AD32,0,1)</f>
        <v>0</v>
      </c>
    </row>
    <row r="8549" spans="1:8" x14ac:dyDescent="0.2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5972</v>
      </c>
      <c r="H8549" s="6">
        <f>IF('Раздел 2.6.4'!Y33&gt;='Раздел 2.6.4'!AD33,0,1)</f>
        <v>0</v>
      </c>
    </row>
    <row r="8550" spans="1:8" x14ac:dyDescent="0.2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5973</v>
      </c>
      <c r="H8550" s="6">
        <f>IF('Раздел 2.6.4'!Y34&gt;='Раздел 2.6.4'!AD34,0,1)</f>
        <v>0</v>
      </c>
    </row>
    <row r="8551" spans="1:8" x14ac:dyDescent="0.2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7595</v>
      </c>
      <c r="H8551" s="6">
        <f>IF('Раздел 2.6.4'!Y35&gt;='Раздел 2.6.4'!AD35,0,1)</f>
        <v>0</v>
      </c>
    </row>
    <row r="8552" spans="1:8" x14ac:dyDescent="0.2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6769</v>
      </c>
      <c r="H8552" s="6">
        <f>IF('Раздел 2.6.4'!Y36&gt;='Раздел 2.6.4'!AD36,0,1)</f>
        <v>0</v>
      </c>
    </row>
    <row r="8553" spans="1:8" x14ac:dyDescent="0.2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6770</v>
      </c>
      <c r="H8553" s="6">
        <f>IF('Раздел 2.6.4'!Y37&gt;='Раздел 2.6.4'!AD37,0,1)</f>
        <v>0</v>
      </c>
    </row>
    <row r="8554" spans="1:8" x14ac:dyDescent="0.2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6771</v>
      </c>
      <c r="H8554" s="6">
        <f>IF('Раздел 2.6.4'!Y38&gt;='Раздел 2.6.4'!AD38,0,1)</f>
        <v>0</v>
      </c>
    </row>
    <row r="8555" spans="1:8" x14ac:dyDescent="0.2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6772</v>
      </c>
      <c r="H8555" s="6">
        <f>IF('Раздел 2.6.4'!Y39&gt;='Раздел 2.6.4'!AD39,0,1)</f>
        <v>0</v>
      </c>
    </row>
    <row r="8556" spans="1:8" x14ac:dyDescent="0.2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6773</v>
      </c>
      <c r="H8556" s="6">
        <f>IF('Раздел 2.6.4'!Y40&gt;='Раздел 2.6.4'!AD40,0,1)</f>
        <v>0</v>
      </c>
    </row>
    <row r="8557" spans="1:8" x14ac:dyDescent="0.2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6774</v>
      </c>
      <c r="H8557" s="6">
        <f>IF('Раздел 2.6.4'!Y41&gt;='Раздел 2.6.4'!AD41,0,1)</f>
        <v>0</v>
      </c>
    </row>
    <row r="8558" spans="1:8" x14ac:dyDescent="0.2">
      <c r="A8558" s="6">
        <f t="shared" si="123"/>
        <v>609562</v>
      </c>
      <c r="B8558" s="6">
        <v>36</v>
      </c>
      <c r="C8558" s="109">
        <v>13</v>
      </c>
      <c r="D8558" s="109">
        <v>286</v>
      </c>
      <c r="E8558" s="109" t="s">
        <v>6775</v>
      </c>
      <c r="F8558" s="109"/>
      <c r="G8558" s="109"/>
      <c r="H8558" s="109">
        <f>IF('Раздел 2.6.4'!Y42&gt;='Раздел 2.6.4'!AD42,0,1)</f>
        <v>0</v>
      </c>
    </row>
    <row r="8559" spans="1:8" x14ac:dyDescent="0.2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6776</v>
      </c>
      <c r="H8559" s="6">
        <f>IF('Раздел 2.6.4'!AF21&gt;='Раздел 2.6.4'!AG21,0,1)</f>
        <v>0</v>
      </c>
    </row>
    <row r="8560" spans="1:8" x14ac:dyDescent="0.2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6777</v>
      </c>
      <c r="H8560" s="6">
        <f>IF('Раздел 2.6.4'!AF22&gt;='Раздел 2.6.4'!AG22,0,1)</f>
        <v>0</v>
      </c>
    </row>
    <row r="8561" spans="1:8" x14ac:dyDescent="0.2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6778</v>
      </c>
      <c r="H8561" s="6">
        <f>IF('Раздел 2.6.4'!AF23&gt;='Раздел 2.6.4'!AG23,0,1)</f>
        <v>0</v>
      </c>
    </row>
    <row r="8562" spans="1:8" x14ac:dyDescent="0.2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6779</v>
      </c>
      <c r="H8562" s="6">
        <f>IF('Раздел 2.6.4'!AF24&gt;='Раздел 2.6.4'!AG24,0,1)</f>
        <v>0</v>
      </c>
    </row>
    <row r="8563" spans="1:8" x14ac:dyDescent="0.2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6780</v>
      </c>
      <c r="H8563" s="6">
        <f>IF('Раздел 2.6.4'!AF25&gt;='Раздел 2.6.4'!AG25,0,1)</f>
        <v>0</v>
      </c>
    </row>
    <row r="8564" spans="1:8" x14ac:dyDescent="0.2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6781</v>
      </c>
      <c r="H8564" s="6">
        <f>IF('Раздел 2.6.4'!AF26&gt;='Раздел 2.6.4'!AG26,0,1)</f>
        <v>0</v>
      </c>
    </row>
    <row r="8565" spans="1:8" x14ac:dyDescent="0.2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6782</v>
      </c>
      <c r="H8565" s="6">
        <f>IF('Раздел 2.6.4'!AF27&gt;='Раздел 2.6.4'!AG27,0,1)</f>
        <v>0</v>
      </c>
    </row>
    <row r="8566" spans="1:8" x14ac:dyDescent="0.2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6783</v>
      </c>
      <c r="H8566" s="6">
        <f>IF('Раздел 2.6.4'!AF28&gt;='Раздел 2.6.4'!AG28,0,1)</f>
        <v>0</v>
      </c>
    </row>
    <row r="8567" spans="1:8" x14ac:dyDescent="0.2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6784</v>
      </c>
      <c r="H8567" s="6">
        <f>IF('Раздел 2.6.4'!AF29&gt;='Раздел 2.6.4'!AG29,0,1)</f>
        <v>0</v>
      </c>
    </row>
    <row r="8568" spans="1:8" x14ac:dyDescent="0.2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6785</v>
      </c>
      <c r="H8568" s="6">
        <f>IF('Раздел 2.6.4'!AF30&gt;='Раздел 2.6.4'!AG30,0,1)</f>
        <v>0</v>
      </c>
    </row>
    <row r="8569" spans="1:8" x14ac:dyDescent="0.2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6786</v>
      </c>
      <c r="H8569" s="6">
        <f>IF('Раздел 2.6.4'!AF31&gt;='Раздел 2.6.4'!AG31,0,1)</f>
        <v>0</v>
      </c>
    </row>
    <row r="8570" spans="1:8" x14ac:dyDescent="0.2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3599</v>
      </c>
      <c r="H8570" s="6">
        <f>IF('Раздел 2.6.4'!AF32&gt;='Раздел 2.6.4'!AG32,0,1)</f>
        <v>0</v>
      </c>
    </row>
    <row r="8571" spans="1:8" x14ac:dyDescent="0.2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6787</v>
      </c>
      <c r="H8571" s="6">
        <f>IF('Раздел 2.6.4'!AF33&gt;='Раздел 2.6.4'!AG33,0,1)</f>
        <v>0</v>
      </c>
    </row>
    <row r="8572" spans="1:8" x14ac:dyDescent="0.2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6788</v>
      </c>
      <c r="H8572" s="6">
        <f>IF('Раздел 2.6.4'!AF34&gt;='Раздел 2.6.4'!AG34,0,1)</f>
        <v>0</v>
      </c>
    </row>
    <row r="8573" spans="1:8" x14ac:dyDescent="0.2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6000</v>
      </c>
      <c r="H8573" s="6">
        <f>IF('Раздел 2.6.4'!AF35&gt;='Раздел 2.6.4'!AG35,0,1)</f>
        <v>0</v>
      </c>
    </row>
    <row r="8574" spans="1:8" x14ac:dyDescent="0.2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6001</v>
      </c>
      <c r="H8574" s="6">
        <f>IF('Раздел 2.6.4'!AF36&gt;='Раздел 2.6.4'!AG36,0,1)</f>
        <v>0</v>
      </c>
    </row>
    <row r="8575" spans="1:8" x14ac:dyDescent="0.2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6002</v>
      </c>
      <c r="H8575" s="6">
        <f>IF('Раздел 2.6.4'!AF37&gt;='Раздел 2.6.4'!AG37,0,1)</f>
        <v>0</v>
      </c>
    </row>
    <row r="8576" spans="1:8" x14ac:dyDescent="0.2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6003</v>
      </c>
      <c r="H8576" s="6">
        <f>IF('Раздел 2.6.4'!AF38&gt;='Раздел 2.6.4'!AG38,0,1)</f>
        <v>0</v>
      </c>
    </row>
    <row r="8577" spans="1:8" x14ac:dyDescent="0.2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6004</v>
      </c>
      <c r="H8577" s="6">
        <f>IF('Раздел 2.6.4'!AF39&gt;='Раздел 2.6.4'!AG39,0,1)</f>
        <v>0</v>
      </c>
    </row>
    <row r="8578" spans="1:8" x14ac:dyDescent="0.2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6005</v>
      </c>
      <c r="H8578" s="6">
        <f>IF('Раздел 2.6.4'!AF40&gt;='Раздел 2.6.4'!AG40,0,1)</f>
        <v>0</v>
      </c>
    </row>
    <row r="8579" spans="1:8" x14ac:dyDescent="0.2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5203</v>
      </c>
      <c r="H8579" s="6">
        <f>IF('Раздел 2.6.4'!AF41&gt;='Раздел 2.6.4'!AG41,0,1)</f>
        <v>0</v>
      </c>
    </row>
    <row r="8580" spans="1:8" x14ac:dyDescent="0.2">
      <c r="A8580" s="6">
        <f t="shared" si="123"/>
        <v>609562</v>
      </c>
      <c r="B8580" s="6">
        <v>36</v>
      </c>
      <c r="C8580" s="109">
        <v>14</v>
      </c>
      <c r="D8580" s="109">
        <v>308</v>
      </c>
      <c r="E8580" s="109" t="s">
        <v>5204</v>
      </c>
      <c r="F8580" s="109"/>
      <c r="G8580" s="109"/>
      <c r="H8580" s="109">
        <f>IF('Раздел 2.6.4'!AF42&gt;='Раздел 2.6.4'!AG42,0,1)</f>
        <v>0</v>
      </c>
    </row>
    <row r="8581" spans="1:8" x14ac:dyDescent="0.2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5205</v>
      </c>
      <c r="H8581" s="6">
        <f>IF('Раздел 2.6.4'!AF21&gt;='Раздел 2.6.4'!AJ21,0,1)</f>
        <v>0</v>
      </c>
    </row>
    <row r="8582" spans="1:8" x14ac:dyDescent="0.2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5206</v>
      </c>
      <c r="H8582" s="6">
        <f>IF('Раздел 2.6.4'!AF22&gt;='Раздел 2.6.4'!AJ22,0,1)</f>
        <v>0</v>
      </c>
    </row>
    <row r="8583" spans="1:8" x14ac:dyDescent="0.2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5207</v>
      </c>
      <c r="H8583" s="6">
        <f>IF('Раздел 2.6.4'!AF23&gt;='Раздел 2.6.4'!AJ23,0,1)</f>
        <v>0</v>
      </c>
    </row>
    <row r="8584" spans="1:8" x14ac:dyDescent="0.2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5208</v>
      </c>
      <c r="H8584" s="6">
        <f>IF('Раздел 2.6.4'!AF24&gt;='Раздел 2.6.4'!AJ24,0,1)</f>
        <v>0</v>
      </c>
    </row>
    <row r="8585" spans="1:8" x14ac:dyDescent="0.2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4396</v>
      </c>
      <c r="H8585" s="6">
        <f>IF('Раздел 2.6.4'!AF25&gt;='Раздел 2.6.4'!AJ25,0,1)</f>
        <v>0</v>
      </c>
    </row>
    <row r="8586" spans="1:8" x14ac:dyDescent="0.2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4397</v>
      </c>
      <c r="H8586" s="6">
        <f>IF('Раздел 2.6.4'!AF26&gt;='Раздел 2.6.4'!AJ26,0,1)</f>
        <v>0</v>
      </c>
    </row>
    <row r="8587" spans="1:8" x14ac:dyDescent="0.2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4398</v>
      </c>
      <c r="H8587" s="6">
        <f>IF('Раздел 2.6.4'!AF27&gt;='Раздел 2.6.4'!AJ27,0,1)</f>
        <v>0</v>
      </c>
    </row>
    <row r="8588" spans="1:8" x14ac:dyDescent="0.2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4399</v>
      </c>
      <c r="H8588" s="6">
        <f>IF('Раздел 2.6.4'!AF28&gt;='Раздел 2.6.4'!AJ28,0,1)</f>
        <v>0</v>
      </c>
    </row>
    <row r="8589" spans="1:8" x14ac:dyDescent="0.2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4400</v>
      </c>
      <c r="H8589" s="6">
        <f>IF('Раздел 2.6.4'!AF29&gt;='Раздел 2.6.4'!AJ29,0,1)</f>
        <v>0</v>
      </c>
    </row>
    <row r="8590" spans="1:8" x14ac:dyDescent="0.2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4401</v>
      </c>
      <c r="H8590" s="6">
        <f>IF('Раздел 2.6.4'!AF30&gt;='Раздел 2.6.4'!AJ30,0,1)</f>
        <v>0</v>
      </c>
    </row>
    <row r="8591" spans="1:8" x14ac:dyDescent="0.2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4402</v>
      </c>
      <c r="H8591" s="6">
        <f>IF('Раздел 2.6.4'!AF31&gt;='Раздел 2.6.4'!AJ31,0,1)</f>
        <v>0</v>
      </c>
    </row>
    <row r="8592" spans="1:8" x14ac:dyDescent="0.2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4403</v>
      </c>
      <c r="H8592" s="6">
        <f>IF('Раздел 2.6.4'!AF32&gt;='Раздел 2.6.4'!AJ32,0,1)</f>
        <v>0</v>
      </c>
    </row>
    <row r="8593" spans="1:8" x14ac:dyDescent="0.2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4404</v>
      </c>
      <c r="H8593" s="6">
        <f>IF('Раздел 2.6.4'!AF33&gt;='Раздел 2.6.4'!AJ33,0,1)</f>
        <v>0</v>
      </c>
    </row>
    <row r="8594" spans="1:8" x14ac:dyDescent="0.2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4405</v>
      </c>
      <c r="H8594" s="6">
        <f>IF('Раздел 2.6.4'!AF34&gt;='Раздел 2.6.4'!AJ34,0,1)</f>
        <v>0</v>
      </c>
    </row>
    <row r="8595" spans="1:8" x14ac:dyDescent="0.2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4406</v>
      </c>
      <c r="H8595" s="6">
        <f>IF('Раздел 2.6.4'!AF35&gt;='Раздел 2.6.4'!AJ35,0,1)</f>
        <v>0</v>
      </c>
    </row>
    <row r="8596" spans="1:8" x14ac:dyDescent="0.2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4407</v>
      </c>
      <c r="H8596" s="6">
        <f>IF('Раздел 2.6.4'!AF36&gt;='Раздел 2.6.4'!AJ36,0,1)</f>
        <v>0</v>
      </c>
    </row>
    <row r="8597" spans="1:8" x14ac:dyDescent="0.2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4408</v>
      </c>
      <c r="H8597" s="6">
        <f>IF('Раздел 2.6.4'!AF37&gt;='Раздел 2.6.4'!AJ37,0,1)</f>
        <v>0</v>
      </c>
    </row>
    <row r="8598" spans="1:8" x14ac:dyDescent="0.2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4409</v>
      </c>
      <c r="H8598" s="6">
        <f>IF('Раздел 2.6.4'!AF38&gt;='Раздел 2.6.4'!AJ38,0,1)</f>
        <v>0</v>
      </c>
    </row>
    <row r="8599" spans="1:8" x14ac:dyDescent="0.2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4410</v>
      </c>
      <c r="H8599" s="6">
        <f>IF('Раздел 2.6.4'!AF39&gt;='Раздел 2.6.4'!AJ39,0,1)</f>
        <v>0</v>
      </c>
    </row>
    <row r="8600" spans="1:8" x14ac:dyDescent="0.2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4411</v>
      </c>
      <c r="H8600" s="6">
        <f>IF('Раздел 2.6.4'!AF40&gt;='Раздел 2.6.4'!AJ40,0,1)</f>
        <v>0</v>
      </c>
    </row>
    <row r="8601" spans="1:8" x14ac:dyDescent="0.2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4412</v>
      </c>
      <c r="H8601" s="6">
        <f>IF('Раздел 2.6.4'!AF41&gt;='Раздел 2.6.4'!AJ41,0,1)</f>
        <v>0</v>
      </c>
    </row>
    <row r="8602" spans="1:8" x14ac:dyDescent="0.2">
      <c r="A8602" s="6">
        <f t="shared" si="124"/>
        <v>609562</v>
      </c>
      <c r="B8602" s="6">
        <v>36</v>
      </c>
      <c r="C8602" s="109">
        <v>15</v>
      </c>
      <c r="D8602" s="109">
        <v>330</v>
      </c>
      <c r="E8602" s="109" t="s">
        <v>5221</v>
      </c>
      <c r="F8602" s="109"/>
      <c r="G8602" s="109"/>
      <c r="H8602" s="109">
        <f>IF('Раздел 2.6.4'!AF42&gt;='Раздел 2.6.4'!AJ42,0,1)</f>
        <v>0</v>
      </c>
    </row>
    <row r="8603" spans="1:8" x14ac:dyDescent="0.2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5222</v>
      </c>
      <c r="H8603" s="6">
        <f>IF('Раздел 2.6.4'!AF21&gt;='Раздел 2.6.4'!AK21,0,1)</f>
        <v>0</v>
      </c>
    </row>
    <row r="8604" spans="1:8" x14ac:dyDescent="0.2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5223</v>
      </c>
      <c r="H8604" s="6">
        <f>IF('Раздел 2.6.4'!AF22&gt;='Раздел 2.6.4'!AK22,0,1)</f>
        <v>0</v>
      </c>
    </row>
    <row r="8605" spans="1:8" x14ac:dyDescent="0.2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5224</v>
      </c>
      <c r="H8605" s="6">
        <f>IF('Раздел 2.6.4'!AF23&gt;='Раздел 2.6.4'!AK23,0,1)</f>
        <v>0</v>
      </c>
    </row>
    <row r="8606" spans="1:8" x14ac:dyDescent="0.2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5225</v>
      </c>
      <c r="H8606" s="6">
        <f>IF('Раздел 2.6.4'!AF24&gt;='Раздел 2.6.4'!AK24,0,1)</f>
        <v>0</v>
      </c>
    </row>
    <row r="8607" spans="1:8" x14ac:dyDescent="0.2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5226</v>
      </c>
      <c r="H8607" s="6">
        <f>IF('Раздел 2.6.4'!AF25&gt;='Раздел 2.6.4'!AK25,0,1)</f>
        <v>0</v>
      </c>
    </row>
    <row r="8608" spans="1:8" x14ac:dyDescent="0.2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5227</v>
      </c>
      <c r="H8608" s="6">
        <f>IF('Раздел 2.6.4'!AF26&gt;='Раздел 2.6.4'!AK26,0,1)</f>
        <v>0</v>
      </c>
    </row>
    <row r="8609" spans="1:8" x14ac:dyDescent="0.2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5228</v>
      </c>
      <c r="H8609" s="6">
        <f>IF('Раздел 2.6.4'!AF27&gt;='Раздел 2.6.4'!AK27,0,1)</f>
        <v>0</v>
      </c>
    </row>
    <row r="8610" spans="1:8" x14ac:dyDescent="0.2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5229</v>
      </c>
      <c r="H8610" s="6">
        <f>IF('Раздел 2.6.4'!AF28&gt;='Раздел 2.6.4'!AK28,0,1)</f>
        <v>0</v>
      </c>
    </row>
    <row r="8611" spans="1:8" x14ac:dyDescent="0.2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5230</v>
      </c>
      <c r="H8611" s="6">
        <f>IF('Раздел 2.6.4'!AF29&gt;='Раздел 2.6.4'!AK29,0,1)</f>
        <v>0</v>
      </c>
    </row>
    <row r="8612" spans="1:8" x14ac:dyDescent="0.2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5231</v>
      </c>
      <c r="H8612" s="6">
        <f>IF('Раздел 2.6.4'!AF30&gt;='Раздел 2.6.4'!AK30,0,1)</f>
        <v>0</v>
      </c>
    </row>
    <row r="8613" spans="1:8" x14ac:dyDescent="0.2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5232</v>
      </c>
      <c r="H8613" s="6">
        <f>IF('Раздел 2.6.4'!AF31&gt;='Раздел 2.6.4'!AK31,0,1)</f>
        <v>0</v>
      </c>
    </row>
    <row r="8614" spans="1:8" x14ac:dyDescent="0.2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5233</v>
      </c>
      <c r="H8614" s="6">
        <f>IF('Раздел 2.6.4'!AF32&gt;='Раздел 2.6.4'!AK32,0,1)</f>
        <v>0</v>
      </c>
    </row>
    <row r="8615" spans="1:8" x14ac:dyDescent="0.2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6813</v>
      </c>
      <c r="H8615" s="6">
        <f>IF('Раздел 2.6.4'!AF33&gt;='Раздел 2.6.4'!AK33,0,1)</f>
        <v>0</v>
      </c>
    </row>
    <row r="8616" spans="1:8" x14ac:dyDescent="0.2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6814</v>
      </c>
      <c r="H8616" s="6">
        <f>IF('Раздел 2.6.4'!AF34&gt;='Раздел 2.6.4'!AK34,0,1)</f>
        <v>0</v>
      </c>
    </row>
    <row r="8617" spans="1:8" x14ac:dyDescent="0.2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6815</v>
      </c>
      <c r="H8617" s="6">
        <f>IF('Раздел 2.6.4'!AF35&gt;='Раздел 2.6.4'!AK35,0,1)</f>
        <v>0</v>
      </c>
    </row>
    <row r="8618" spans="1:8" x14ac:dyDescent="0.2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6816</v>
      </c>
      <c r="H8618" s="6">
        <f>IF('Раздел 2.6.4'!AF36&gt;='Раздел 2.6.4'!AK36,0,1)</f>
        <v>0</v>
      </c>
    </row>
    <row r="8619" spans="1:8" x14ac:dyDescent="0.2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6817</v>
      </c>
      <c r="H8619" s="6">
        <f>IF('Раздел 2.6.4'!AF37&gt;='Раздел 2.6.4'!AK37,0,1)</f>
        <v>0</v>
      </c>
    </row>
    <row r="8620" spans="1:8" x14ac:dyDescent="0.2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6818</v>
      </c>
      <c r="H8620" s="6">
        <f>IF('Раздел 2.6.4'!AF38&gt;='Раздел 2.6.4'!AK38,0,1)</f>
        <v>0</v>
      </c>
    </row>
    <row r="8621" spans="1:8" x14ac:dyDescent="0.2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6819</v>
      </c>
      <c r="H8621" s="6">
        <f>IF('Раздел 2.6.4'!AF39&gt;='Раздел 2.6.4'!AK39,0,1)</f>
        <v>0</v>
      </c>
    </row>
    <row r="8622" spans="1:8" x14ac:dyDescent="0.2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6820</v>
      </c>
      <c r="H8622" s="6">
        <f>IF('Раздел 2.6.4'!AF40&gt;='Раздел 2.6.4'!AK40,0,1)</f>
        <v>0</v>
      </c>
    </row>
    <row r="8623" spans="1:8" x14ac:dyDescent="0.2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6821</v>
      </c>
      <c r="H8623" s="6">
        <f>IF('Раздел 2.6.4'!AF41&gt;='Раздел 2.6.4'!AK41,0,1)</f>
        <v>0</v>
      </c>
    </row>
    <row r="8624" spans="1:8" x14ac:dyDescent="0.2">
      <c r="A8624" s="6">
        <f t="shared" si="124"/>
        <v>609562</v>
      </c>
      <c r="B8624" s="6">
        <v>36</v>
      </c>
      <c r="C8624" s="109">
        <v>16</v>
      </c>
      <c r="D8624" s="109">
        <v>352</v>
      </c>
      <c r="E8624" s="109" t="s">
        <v>6822</v>
      </c>
      <c r="F8624" s="109"/>
      <c r="G8624" s="109"/>
      <c r="H8624" s="109">
        <f>IF('Раздел 2.6.4'!AF42&gt;='Раздел 2.6.4'!AK42,0,1)</f>
        <v>0</v>
      </c>
    </row>
    <row r="8625" spans="1:8" x14ac:dyDescent="0.2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6823</v>
      </c>
      <c r="H8625" s="6">
        <f>IF('Раздел 2.6.4'!AG21&gt;='Раздел 2.6.4'!AH21,0,1)</f>
        <v>0</v>
      </c>
    </row>
    <row r="8626" spans="1:8" x14ac:dyDescent="0.2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6824</v>
      </c>
      <c r="H8626" s="6">
        <f>IF('Раздел 2.6.4'!AG22&gt;='Раздел 2.6.4'!AH22,0,1)</f>
        <v>0</v>
      </c>
    </row>
    <row r="8627" spans="1:8" x14ac:dyDescent="0.2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6825</v>
      </c>
      <c r="H8627" s="6">
        <f>IF('Раздел 2.6.4'!AG23&gt;='Раздел 2.6.4'!AH23,0,1)</f>
        <v>0</v>
      </c>
    </row>
    <row r="8628" spans="1:8" x14ac:dyDescent="0.2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6826</v>
      </c>
      <c r="H8628" s="6">
        <f>IF('Раздел 2.6.4'!AG24&gt;='Раздел 2.6.4'!AH24,0,1)</f>
        <v>0</v>
      </c>
    </row>
    <row r="8629" spans="1:8" x14ac:dyDescent="0.2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6827</v>
      </c>
      <c r="H8629" s="6">
        <f>IF('Раздел 2.6.4'!AG25&gt;='Раздел 2.6.4'!AH25,0,1)</f>
        <v>0</v>
      </c>
    </row>
    <row r="8630" spans="1:8" x14ac:dyDescent="0.2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6828</v>
      </c>
      <c r="H8630" s="6">
        <f>IF('Раздел 2.6.4'!AG26&gt;='Раздел 2.6.4'!AH26,0,1)</f>
        <v>0</v>
      </c>
    </row>
    <row r="8631" spans="1:8" x14ac:dyDescent="0.2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6829</v>
      </c>
      <c r="H8631" s="6">
        <f>IF('Раздел 2.6.4'!AG27&gt;='Раздел 2.6.4'!AH27,0,1)</f>
        <v>0</v>
      </c>
    </row>
    <row r="8632" spans="1:8" x14ac:dyDescent="0.2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6830</v>
      </c>
      <c r="H8632" s="6">
        <f>IF('Раздел 2.6.4'!AG28&gt;='Раздел 2.6.4'!AH28,0,1)</f>
        <v>0</v>
      </c>
    </row>
    <row r="8633" spans="1:8" x14ac:dyDescent="0.2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6831</v>
      </c>
      <c r="H8633" s="6">
        <f>IF('Раздел 2.6.4'!AG29&gt;='Раздел 2.6.4'!AH29,0,1)</f>
        <v>0</v>
      </c>
    </row>
    <row r="8634" spans="1:8" x14ac:dyDescent="0.2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6832</v>
      </c>
      <c r="H8634" s="6">
        <f>IF('Раздел 2.6.4'!AG30&gt;='Раздел 2.6.4'!AH30,0,1)</f>
        <v>0</v>
      </c>
    </row>
    <row r="8635" spans="1:8" x14ac:dyDescent="0.2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6833</v>
      </c>
      <c r="H8635" s="6">
        <f>IF('Раздел 2.6.4'!AG31&gt;='Раздел 2.6.4'!AH31,0,1)</f>
        <v>0</v>
      </c>
    </row>
    <row r="8636" spans="1:8" x14ac:dyDescent="0.2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6834</v>
      </c>
      <c r="H8636" s="6">
        <f>IF('Раздел 2.6.4'!AG32&gt;='Раздел 2.6.4'!AH32,0,1)</f>
        <v>0</v>
      </c>
    </row>
    <row r="8637" spans="1:8" x14ac:dyDescent="0.2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6835</v>
      </c>
      <c r="H8637" s="6">
        <f>IF('Раздел 2.6.4'!AG33&gt;='Раздел 2.6.4'!AH33,0,1)</f>
        <v>0</v>
      </c>
    </row>
    <row r="8638" spans="1:8" x14ac:dyDescent="0.2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6836</v>
      </c>
      <c r="H8638" s="6">
        <f>IF('Раздел 2.6.4'!AG34&gt;='Раздел 2.6.4'!AH34,0,1)</f>
        <v>0</v>
      </c>
    </row>
    <row r="8639" spans="1:8" x14ac:dyDescent="0.2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6837</v>
      </c>
      <c r="H8639" s="6">
        <f>IF('Раздел 2.6.4'!AG35&gt;='Раздел 2.6.4'!AH35,0,1)</f>
        <v>0</v>
      </c>
    </row>
    <row r="8640" spans="1:8" x14ac:dyDescent="0.2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6838</v>
      </c>
      <c r="H8640" s="6">
        <f>IF('Раздел 2.6.4'!AG36&gt;='Раздел 2.6.4'!AH36,0,1)</f>
        <v>0</v>
      </c>
    </row>
    <row r="8641" spans="1:8" x14ac:dyDescent="0.2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6839</v>
      </c>
      <c r="H8641" s="6">
        <f>IF('Раздел 2.6.4'!AG37&gt;='Раздел 2.6.4'!AH37,0,1)</f>
        <v>0</v>
      </c>
    </row>
    <row r="8642" spans="1:8" x14ac:dyDescent="0.2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6840</v>
      </c>
      <c r="H8642" s="6">
        <f>IF('Раздел 2.6.4'!AG38&gt;='Раздел 2.6.4'!AH38,0,1)</f>
        <v>0</v>
      </c>
    </row>
    <row r="8643" spans="1:8" x14ac:dyDescent="0.2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6841</v>
      </c>
      <c r="H8643" s="6">
        <f>IF('Раздел 2.6.4'!AG39&gt;='Раздел 2.6.4'!AH39,0,1)</f>
        <v>0</v>
      </c>
    </row>
    <row r="8644" spans="1:8" x14ac:dyDescent="0.2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6842</v>
      </c>
      <c r="F8644" s="7"/>
      <c r="G8644" s="7"/>
      <c r="H8644" s="7">
        <f>IF('Раздел 2.6.4'!AG40&gt;='Раздел 2.6.4'!AH40,0,1)</f>
        <v>0</v>
      </c>
    </row>
    <row r="8645" spans="1:8" x14ac:dyDescent="0.2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6843</v>
      </c>
      <c r="F8645" s="7"/>
      <c r="G8645" s="7"/>
      <c r="H8645" s="7">
        <f>IF('Раздел 2.6.4'!AG41&gt;='Раздел 2.6.4'!AH41,0,1)</f>
        <v>0</v>
      </c>
    </row>
    <row r="8646" spans="1:8" x14ac:dyDescent="0.2">
      <c r="A8646" s="6">
        <f t="shared" si="124"/>
        <v>609562</v>
      </c>
      <c r="B8646" s="6">
        <v>36</v>
      </c>
      <c r="C8646" s="109">
        <v>17</v>
      </c>
      <c r="D8646" s="109">
        <v>374</v>
      </c>
      <c r="E8646" s="109" t="s">
        <v>6844</v>
      </c>
      <c r="F8646" s="109"/>
      <c r="G8646" s="109"/>
      <c r="H8646" s="109">
        <f>IF('Раздел 2.6.4'!AG42&gt;='Раздел 2.6.4'!AH42,0,1)</f>
        <v>0</v>
      </c>
    </row>
    <row r="8647" spans="1:8" x14ac:dyDescent="0.2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6845</v>
      </c>
      <c r="H8647" s="6">
        <f>IF('Раздел 2.6.4'!AG21&gt;='Раздел 2.6.4'!AI21,0,1)</f>
        <v>0</v>
      </c>
    </row>
    <row r="8648" spans="1:8" x14ac:dyDescent="0.2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6846</v>
      </c>
      <c r="H8648" s="6">
        <f>IF('Раздел 2.6.4'!AG22&gt;='Раздел 2.6.4'!AI22,0,1)</f>
        <v>0</v>
      </c>
    </row>
    <row r="8649" spans="1:8" x14ac:dyDescent="0.2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6847</v>
      </c>
      <c r="H8649" s="6">
        <f>IF('Раздел 2.6.4'!AG23&gt;='Раздел 2.6.4'!AI23,0,1)</f>
        <v>0</v>
      </c>
    </row>
    <row r="8650" spans="1:8" x14ac:dyDescent="0.2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6848</v>
      </c>
      <c r="H8650" s="6">
        <f>IF('Раздел 2.6.4'!AG24&gt;='Раздел 2.6.4'!AI24,0,1)</f>
        <v>0</v>
      </c>
    </row>
    <row r="8651" spans="1:8" x14ac:dyDescent="0.2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6849</v>
      </c>
      <c r="H8651" s="6">
        <f>IF('Раздел 2.6.4'!AG25&gt;='Раздел 2.6.4'!AI25,0,1)</f>
        <v>0</v>
      </c>
    </row>
    <row r="8652" spans="1:8" x14ac:dyDescent="0.2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6850</v>
      </c>
      <c r="H8652" s="6">
        <f>IF('Раздел 2.6.4'!AG26&gt;='Раздел 2.6.4'!AI26,0,1)</f>
        <v>0</v>
      </c>
    </row>
    <row r="8653" spans="1:8" x14ac:dyDescent="0.2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6851</v>
      </c>
      <c r="H8653" s="6">
        <f>IF('Раздел 2.6.4'!AG27&gt;='Раздел 2.6.4'!AI27,0,1)</f>
        <v>0</v>
      </c>
    </row>
    <row r="8654" spans="1:8" x14ac:dyDescent="0.2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6859</v>
      </c>
      <c r="H8654" s="6">
        <f>IF('Раздел 2.6.4'!AG28&gt;='Раздел 2.6.4'!AI28,0,1)</f>
        <v>0</v>
      </c>
    </row>
    <row r="8655" spans="1:8" x14ac:dyDescent="0.2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6860</v>
      </c>
      <c r="H8655" s="6">
        <f>IF('Раздел 2.6.4'!AG29&gt;='Раздел 2.6.4'!AI29,0,1)</f>
        <v>0</v>
      </c>
    </row>
    <row r="8656" spans="1:8" x14ac:dyDescent="0.2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6861</v>
      </c>
      <c r="H8656" s="6">
        <f>IF('Раздел 2.6.4'!AG30&gt;='Раздел 2.6.4'!AI30,0,1)</f>
        <v>0</v>
      </c>
    </row>
    <row r="8657" spans="1:8" x14ac:dyDescent="0.2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6862</v>
      </c>
      <c r="H8657" s="6">
        <f>IF('Раздел 2.6.4'!AG31&gt;='Раздел 2.6.4'!AI31,0,1)</f>
        <v>0</v>
      </c>
    </row>
    <row r="8658" spans="1:8" x14ac:dyDescent="0.2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6863</v>
      </c>
      <c r="H8658" s="6">
        <f>IF('Раздел 2.6.4'!AG32&gt;='Раздел 2.6.4'!AI32,0,1)</f>
        <v>0</v>
      </c>
    </row>
    <row r="8659" spans="1:8" x14ac:dyDescent="0.2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6864</v>
      </c>
      <c r="H8659" s="6">
        <f>IF('Раздел 2.6.4'!AG33&gt;='Раздел 2.6.4'!AI33,0,1)</f>
        <v>0</v>
      </c>
    </row>
    <row r="8660" spans="1:8" x14ac:dyDescent="0.2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6429</v>
      </c>
      <c r="H8660" s="6">
        <f>IF('Раздел 2.6.4'!AG34&gt;='Раздел 2.6.4'!AI34,0,1)</f>
        <v>0</v>
      </c>
    </row>
    <row r="8661" spans="1:8" x14ac:dyDescent="0.2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6430</v>
      </c>
      <c r="H8661" s="6">
        <f>IF('Раздел 2.6.4'!AG35&gt;='Раздел 2.6.4'!AI35,0,1)</f>
        <v>0</v>
      </c>
    </row>
    <row r="8662" spans="1:8" x14ac:dyDescent="0.2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6431</v>
      </c>
      <c r="H8662" s="6">
        <f>IF('Раздел 2.6.4'!AG36&gt;='Раздел 2.6.4'!AI36,0,1)</f>
        <v>0</v>
      </c>
    </row>
    <row r="8663" spans="1:8" x14ac:dyDescent="0.2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6432</v>
      </c>
      <c r="H8663" s="6">
        <f>IF('Раздел 2.6.4'!AG37&gt;='Раздел 2.6.4'!AI37,0,1)</f>
        <v>0</v>
      </c>
    </row>
    <row r="8664" spans="1:8" x14ac:dyDescent="0.2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6433</v>
      </c>
      <c r="H8664" s="6">
        <f>IF('Раздел 2.6.4'!AG38&gt;='Раздел 2.6.4'!AI38,0,1)</f>
        <v>0</v>
      </c>
    </row>
    <row r="8665" spans="1:8" x14ac:dyDescent="0.2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6434</v>
      </c>
      <c r="H8665" s="6">
        <f>IF('Раздел 2.6.4'!AG39&gt;='Раздел 2.6.4'!AI39,0,1)</f>
        <v>0</v>
      </c>
    </row>
    <row r="8666" spans="1:8" x14ac:dyDescent="0.2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6435</v>
      </c>
      <c r="H8666" s="6">
        <f>IF('Раздел 2.6.4'!AG40&gt;='Раздел 2.6.4'!AI40,0,1)</f>
        <v>0</v>
      </c>
    </row>
    <row r="8667" spans="1:8" x14ac:dyDescent="0.2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6436</v>
      </c>
      <c r="H8667" s="6">
        <f>IF('Раздел 2.6.4'!AG41&gt;='Раздел 2.6.4'!AI41,0,1)</f>
        <v>0</v>
      </c>
    </row>
    <row r="8668" spans="1:8" x14ac:dyDescent="0.2">
      <c r="A8668" s="6">
        <f t="shared" si="125"/>
        <v>609562</v>
      </c>
      <c r="B8668" s="109">
        <v>36</v>
      </c>
      <c r="C8668" s="109">
        <v>18</v>
      </c>
      <c r="D8668" s="109">
        <v>396</v>
      </c>
      <c r="E8668" s="109" t="s">
        <v>6437</v>
      </c>
      <c r="F8668" s="109"/>
      <c r="G8668" s="109"/>
      <c r="H8668" s="109">
        <f>IF('Раздел 2.6.4'!AG42&gt;='Раздел 2.6.4'!AI42,0,1)</f>
        <v>0</v>
      </c>
    </row>
    <row r="8669" spans="1:8" x14ac:dyDescent="0.2">
      <c r="A8669" s="122">
        <f t="shared" si="125"/>
        <v>609562</v>
      </c>
      <c r="B8669" s="122">
        <v>36</v>
      </c>
      <c r="C8669" s="123">
        <v>19</v>
      </c>
      <c r="D8669" s="122">
        <v>397</v>
      </c>
      <c r="E8669" s="127" t="s">
        <v>3556</v>
      </c>
      <c r="F8669" s="123"/>
      <c r="G8669" s="123"/>
      <c r="H8669" s="7">
        <f>IF('Раздел 2.6.4'!P22&gt;='Раздел 2.6.4'!P23,0,1)</f>
        <v>0</v>
      </c>
    </row>
    <row r="8670" spans="1:8" x14ac:dyDescent="0.2">
      <c r="A8670" s="122">
        <f t="shared" si="125"/>
        <v>609562</v>
      </c>
      <c r="B8670" s="122">
        <v>36</v>
      </c>
      <c r="C8670" s="123">
        <v>19</v>
      </c>
      <c r="D8670" s="122">
        <v>398</v>
      </c>
      <c r="E8670" s="127" t="s">
        <v>3557</v>
      </c>
      <c r="F8670" s="123"/>
      <c r="G8670" s="123"/>
      <c r="H8670" s="7">
        <f>IF('Раздел 2.6.4'!Q22&gt;='Раздел 2.6.4'!Q23,0,1)</f>
        <v>0</v>
      </c>
    </row>
    <row r="8671" spans="1:8" x14ac:dyDescent="0.2">
      <c r="A8671" s="122">
        <f t="shared" si="125"/>
        <v>609562</v>
      </c>
      <c r="B8671" s="122">
        <v>36</v>
      </c>
      <c r="C8671" s="123">
        <v>19</v>
      </c>
      <c r="D8671" s="122">
        <v>399</v>
      </c>
      <c r="E8671" s="127" t="s">
        <v>3558</v>
      </c>
      <c r="F8671" s="123"/>
      <c r="G8671" s="123"/>
      <c r="H8671" s="7">
        <f>IF('Раздел 2.6.4'!R22&gt;='Раздел 2.6.4'!R23,0,1)</f>
        <v>0</v>
      </c>
    </row>
    <row r="8672" spans="1:8" x14ac:dyDescent="0.2">
      <c r="A8672" s="122">
        <f t="shared" si="125"/>
        <v>609562</v>
      </c>
      <c r="B8672" s="122">
        <v>36</v>
      </c>
      <c r="C8672" s="123">
        <v>19</v>
      </c>
      <c r="D8672" s="122">
        <v>400</v>
      </c>
      <c r="E8672" s="127" t="s">
        <v>3559</v>
      </c>
      <c r="F8672" s="123"/>
      <c r="G8672" s="123"/>
      <c r="H8672" s="7">
        <f>IF('Раздел 2.6.4'!S22&gt;='Раздел 2.6.4'!S23,0,1)</f>
        <v>0</v>
      </c>
    </row>
    <row r="8673" spans="1:12" x14ac:dyDescent="0.2">
      <c r="A8673" s="122">
        <f t="shared" si="125"/>
        <v>609562</v>
      </c>
      <c r="B8673" s="122">
        <v>36</v>
      </c>
      <c r="C8673" s="123">
        <v>19</v>
      </c>
      <c r="D8673" s="122">
        <v>401</v>
      </c>
      <c r="E8673" s="127" t="s">
        <v>3560</v>
      </c>
      <c r="F8673" s="123"/>
      <c r="G8673" s="123"/>
      <c r="H8673" s="7">
        <f>IF('Раздел 2.6.4'!T22&gt;='Раздел 2.6.4'!T23,0,1)</f>
        <v>0</v>
      </c>
    </row>
    <row r="8674" spans="1:12" x14ac:dyDescent="0.2">
      <c r="A8674" s="122">
        <f t="shared" si="125"/>
        <v>609562</v>
      </c>
      <c r="B8674" s="122">
        <v>36</v>
      </c>
      <c r="C8674" s="123">
        <v>19</v>
      </c>
      <c r="D8674" s="122">
        <v>402</v>
      </c>
      <c r="E8674" s="127" t="s">
        <v>3561</v>
      </c>
      <c r="F8674" s="123"/>
      <c r="G8674" s="123"/>
      <c r="H8674" s="7">
        <f>IF('Раздел 2.6.4'!U22&gt;='Раздел 2.6.4'!U23,0,1)</f>
        <v>0</v>
      </c>
    </row>
    <row r="8675" spans="1:12" x14ac:dyDescent="0.2">
      <c r="A8675" s="122">
        <f t="shared" si="125"/>
        <v>609562</v>
      </c>
      <c r="B8675" s="122">
        <v>36</v>
      </c>
      <c r="C8675" s="123">
        <v>19</v>
      </c>
      <c r="D8675" s="122">
        <v>403</v>
      </c>
      <c r="E8675" s="127" t="s">
        <v>3562</v>
      </c>
      <c r="F8675" s="123"/>
      <c r="G8675" s="123"/>
      <c r="H8675" s="7">
        <f>IF('Раздел 2.6.4'!V22&gt;='Раздел 2.6.4'!V23,0,1)</f>
        <v>0</v>
      </c>
    </row>
    <row r="8676" spans="1:12" x14ac:dyDescent="0.2">
      <c r="A8676" s="122">
        <f t="shared" si="125"/>
        <v>609562</v>
      </c>
      <c r="B8676" s="122">
        <v>36</v>
      </c>
      <c r="C8676" s="123">
        <v>19</v>
      </c>
      <c r="D8676" s="122">
        <v>404</v>
      </c>
      <c r="E8676" s="127" t="s">
        <v>3563</v>
      </c>
      <c r="F8676" s="123"/>
      <c r="G8676" s="123"/>
      <c r="H8676" s="7">
        <f>IF('Раздел 2.6.4'!W22&gt;='Раздел 2.6.4'!W23,0,1)</f>
        <v>0</v>
      </c>
    </row>
    <row r="8677" spans="1:12" x14ac:dyDescent="0.2">
      <c r="A8677" s="122">
        <f t="shared" si="125"/>
        <v>609562</v>
      </c>
      <c r="B8677" s="122">
        <v>36</v>
      </c>
      <c r="C8677" s="123">
        <v>19</v>
      </c>
      <c r="D8677" s="122">
        <v>405</v>
      </c>
      <c r="E8677" s="127" t="s">
        <v>3564</v>
      </c>
      <c r="F8677" s="123"/>
      <c r="G8677" s="123"/>
      <c r="H8677" s="7">
        <f>IF('Раздел 2.6.4'!X22&gt;='Раздел 2.6.4'!X23,0,1)</f>
        <v>0</v>
      </c>
    </row>
    <row r="8678" spans="1:12" x14ac:dyDescent="0.2">
      <c r="A8678" s="122">
        <f t="shared" si="125"/>
        <v>609562</v>
      </c>
      <c r="B8678" s="122">
        <v>36</v>
      </c>
      <c r="C8678" s="123">
        <v>19</v>
      </c>
      <c r="D8678" s="122">
        <v>406</v>
      </c>
      <c r="E8678" s="127" t="s">
        <v>3565</v>
      </c>
      <c r="F8678" s="123"/>
      <c r="G8678" s="123"/>
      <c r="H8678" s="7">
        <f>IF('Раздел 2.6.4'!Y22&gt;='Раздел 2.6.4'!Y23,0,1)</f>
        <v>0</v>
      </c>
    </row>
    <row r="8679" spans="1:12" x14ac:dyDescent="0.2">
      <c r="A8679" s="122">
        <f t="shared" si="125"/>
        <v>609562</v>
      </c>
      <c r="B8679" s="122">
        <v>36</v>
      </c>
      <c r="C8679" s="123">
        <v>19</v>
      </c>
      <c r="D8679" s="122">
        <v>407</v>
      </c>
      <c r="E8679" s="127" t="s">
        <v>3566</v>
      </c>
      <c r="F8679" s="123"/>
      <c r="G8679" s="123"/>
      <c r="H8679" s="7">
        <f>IF('Раздел 2.6.4'!Z22&gt;='Раздел 2.6.4'!Z23,0,1)</f>
        <v>0</v>
      </c>
    </row>
    <row r="8680" spans="1:12" x14ac:dyDescent="0.2">
      <c r="A8680" s="122">
        <f t="shared" si="125"/>
        <v>609562</v>
      </c>
      <c r="B8680" s="122">
        <v>36</v>
      </c>
      <c r="C8680" s="123">
        <v>19</v>
      </c>
      <c r="D8680" s="122">
        <v>408</v>
      </c>
      <c r="E8680" s="127" t="s">
        <v>3567</v>
      </c>
      <c r="F8680" s="123"/>
      <c r="G8680" s="123"/>
      <c r="H8680" s="7">
        <f>IF('Раздел 2.6.4'!AA22&gt;='Раздел 2.6.4'!AA23,0,1)</f>
        <v>0</v>
      </c>
    </row>
    <row r="8681" spans="1:12" x14ac:dyDescent="0.2">
      <c r="A8681" s="122">
        <f t="shared" si="125"/>
        <v>609562</v>
      </c>
      <c r="B8681" s="122">
        <v>36</v>
      </c>
      <c r="C8681" s="123">
        <v>19</v>
      </c>
      <c r="D8681" s="122">
        <v>409</v>
      </c>
      <c r="E8681" s="127" t="s">
        <v>3568</v>
      </c>
      <c r="F8681" s="123"/>
      <c r="G8681" s="123"/>
      <c r="H8681" s="7">
        <f>IF('Раздел 2.6.4'!AB22&gt;='Раздел 2.6.4'!AB23,0,1)</f>
        <v>0</v>
      </c>
    </row>
    <row r="8682" spans="1:12" x14ac:dyDescent="0.2">
      <c r="A8682" s="122">
        <f t="shared" si="125"/>
        <v>609562</v>
      </c>
      <c r="B8682" s="122">
        <v>36</v>
      </c>
      <c r="C8682" s="123">
        <v>19</v>
      </c>
      <c r="D8682" s="122">
        <v>410</v>
      </c>
      <c r="E8682" s="127" t="s">
        <v>3569</v>
      </c>
      <c r="F8682" s="123"/>
      <c r="G8682" s="123"/>
      <c r="H8682" s="7">
        <f>IF('Раздел 2.6.4'!AC22&gt;='Раздел 2.6.4'!AC23,0,1)</f>
        <v>0</v>
      </c>
    </row>
    <row r="8683" spans="1:12" x14ac:dyDescent="0.2">
      <c r="A8683" s="122">
        <f t="shared" si="125"/>
        <v>609562</v>
      </c>
      <c r="B8683" s="122">
        <v>36</v>
      </c>
      <c r="C8683" s="123">
        <v>19</v>
      </c>
      <c r="D8683" s="122">
        <v>411</v>
      </c>
      <c r="E8683" s="127" t="s">
        <v>3570</v>
      </c>
      <c r="F8683" s="123"/>
      <c r="G8683" s="123"/>
      <c r="H8683" s="7">
        <f>IF('Раздел 2.6.4'!AD22&gt;='Раздел 2.6.4'!AD23,0,1)</f>
        <v>0</v>
      </c>
    </row>
    <row r="8684" spans="1:12" x14ac:dyDescent="0.2">
      <c r="A8684" s="122">
        <f t="shared" si="125"/>
        <v>609562</v>
      </c>
      <c r="B8684" s="122">
        <v>36</v>
      </c>
      <c r="C8684" s="123">
        <v>19</v>
      </c>
      <c r="D8684" s="122">
        <v>412</v>
      </c>
      <c r="E8684" s="127" t="s">
        <v>3571</v>
      </c>
      <c r="F8684" s="123"/>
      <c r="G8684" s="123"/>
      <c r="H8684" s="7">
        <f>IF('Раздел 2.6.4'!AE22&gt;='Раздел 2.6.4'!AE23,0,1)</f>
        <v>0</v>
      </c>
    </row>
    <row r="8685" spans="1:12" x14ac:dyDescent="0.2">
      <c r="A8685" s="122">
        <f t="shared" si="125"/>
        <v>609562</v>
      </c>
      <c r="B8685" s="122">
        <v>36</v>
      </c>
      <c r="C8685" s="123">
        <v>19</v>
      </c>
      <c r="D8685" s="122">
        <v>413</v>
      </c>
      <c r="E8685" s="127" t="s">
        <v>3572</v>
      </c>
      <c r="F8685" s="123"/>
      <c r="G8685" s="123"/>
      <c r="H8685" s="7">
        <f>IF('Раздел 2.6.4'!AF22&gt;='Раздел 2.6.4'!AF23,0,1)</f>
        <v>0</v>
      </c>
    </row>
    <row r="8686" spans="1:12" x14ac:dyDescent="0.2">
      <c r="A8686" s="122">
        <f t="shared" si="125"/>
        <v>609562</v>
      </c>
      <c r="B8686" s="122">
        <v>36</v>
      </c>
      <c r="C8686" s="123">
        <v>19</v>
      </c>
      <c r="D8686" s="122">
        <v>414</v>
      </c>
      <c r="E8686" s="127" t="s">
        <v>3573</v>
      </c>
      <c r="F8686" s="123"/>
      <c r="G8686" s="123"/>
      <c r="H8686" s="7">
        <f>IF('Раздел 2.6.4'!AG22&gt;='Раздел 2.6.4'!AG23,0,1)</f>
        <v>0</v>
      </c>
    </row>
    <row r="8687" spans="1:12" x14ac:dyDescent="0.2">
      <c r="A8687" s="122">
        <f t="shared" si="125"/>
        <v>609562</v>
      </c>
      <c r="B8687" s="122">
        <v>36</v>
      </c>
      <c r="C8687" s="123">
        <v>19</v>
      </c>
      <c r="D8687" s="122">
        <v>415</v>
      </c>
      <c r="E8687" s="127" t="s">
        <v>2776</v>
      </c>
      <c r="F8687" s="123"/>
      <c r="G8687" s="123"/>
      <c r="H8687" s="7">
        <f>IF('Раздел 2.6.4'!AH22&gt;='Раздел 2.6.4'!AH23,0,1)</f>
        <v>0</v>
      </c>
      <c r="L8687" s="7"/>
    </row>
    <row r="8688" spans="1:12" x14ac:dyDescent="0.2">
      <c r="A8688" s="122">
        <f t="shared" si="125"/>
        <v>609562</v>
      </c>
      <c r="B8688" s="122">
        <v>36</v>
      </c>
      <c r="C8688" s="123">
        <v>19</v>
      </c>
      <c r="D8688" s="122">
        <v>416</v>
      </c>
      <c r="E8688" s="127" t="s">
        <v>2777</v>
      </c>
      <c r="F8688" s="123"/>
      <c r="G8688" s="123"/>
      <c r="H8688" s="7">
        <f>IF('Раздел 2.6.4'!AI22&gt;='Раздел 2.6.4'!AI23,0,1)</f>
        <v>0</v>
      </c>
    </row>
    <row r="8689" spans="1:8" x14ac:dyDescent="0.2">
      <c r="A8689" s="122">
        <f t="shared" si="125"/>
        <v>609562</v>
      </c>
      <c r="B8689" s="122">
        <v>36</v>
      </c>
      <c r="C8689" s="123">
        <v>19</v>
      </c>
      <c r="D8689" s="122">
        <v>417</v>
      </c>
      <c r="E8689" s="127" t="s">
        <v>2778</v>
      </c>
      <c r="F8689" s="123"/>
      <c r="G8689" s="123"/>
      <c r="H8689" s="7">
        <f>IF('Раздел 2.6.4'!AJ22&gt;='Раздел 2.6.4'!AJ23,0,1)</f>
        <v>0</v>
      </c>
    </row>
    <row r="8690" spans="1:8" x14ac:dyDescent="0.2">
      <c r="A8690" s="122">
        <f t="shared" si="125"/>
        <v>609562</v>
      </c>
      <c r="B8690" s="122">
        <v>36</v>
      </c>
      <c r="C8690" s="124">
        <v>19</v>
      </c>
      <c r="D8690" s="124">
        <v>418</v>
      </c>
      <c r="E8690" s="128" t="s">
        <v>2779</v>
      </c>
      <c r="F8690" s="124"/>
      <c r="G8690" s="124"/>
      <c r="H8690" s="109">
        <f>IF('Раздел 2.6.4'!AK22&gt;='Раздел 2.6.4'!AK23,0,1)</f>
        <v>0</v>
      </c>
    </row>
    <row r="8691" spans="1:8" x14ac:dyDescent="0.2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9" t="s">
        <v>2780</v>
      </c>
      <c r="F8691" s="7"/>
      <c r="G8691" s="7"/>
      <c r="H8691" s="7">
        <f>IF('Раздел 2.6.4'!P22&gt;='Раздел 2.6.4'!P26,0,1)</f>
        <v>0</v>
      </c>
    </row>
    <row r="8692" spans="1:8" x14ac:dyDescent="0.2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9" t="s">
        <v>2781</v>
      </c>
      <c r="F8692" s="7"/>
      <c r="G8692" s="7"/>
      <c r="H8692" s="7">
        <f>IF('Раздел 2.6.4'!Q22&gt;='Раздел 2.6.4'!Q26,0,1)</f>
        <v>0</v>
      </c>
    </row>
    <row r="8693" spans="1:8" x14ac:dyDescent="0.2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9" t="s">
        <v>2782</v>
      </c>
      <c r="F8693" s="7"/>
      <c r="G8693" s="7"/>
      <c r="H8693" s="7">
        <f>IF('Раздел 2.6.4'!R22&gt;='Раздел 2.6.4'!R26,0,1)</f>
        <v>0</v>
      </c>
    </row>
    <row r="8694" spans="1:8" x14ac:dyDescent="0.2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9" t="s">
        <v>2783</v>
      </c>
      <c r="F8694" s="7"/>
      <c r="G8694" s="7"/>
      <c r="H8694" s="7">
        <f>IF('Раздел 2.6.4'!S22&gt;='Раздел 2.6.4'!S26,0,1)</f>
        <v>0</v>
      </c>
    </row>
    <row r="8695" spans="1:8" x14ac:dyDescent="0.2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9" t="s">
        <v>2784</v>
      </c>
      <c r="F8695" s="7"/>
      <c r="G8695" s="7"/>
      <c r="H8695" s="7">
        <f>IF('Раздел 2.6.4'!T22&gt;='Раздел 2.6.4'!T26,0,1)</f>
        <v>0</v>
      </c>
    </row>
    <row r="8696" spans="1:8" x14ac:dyDescent="0.2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9" t="s">
        <v>2785</v>
      </c>
      <c r="F8696" s="7"/>
      <c r="G8696" s="7"/>
      <c r="H8696" s="7">
        <f>IF('Раздел 2.6.4'!U22&gt;='Раздел 2.6.4'!U26,0,1)</f>
        <v>0</v>
      </c>
    </row>
    <row r="8697" spans="1:8" x14ac:dyDescent="0.2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9" t="s">
        <v>1275</v>
      </c>
      <c r="F8697" s="7"/>
      <c r="G8697" s="7"/>
      <c r="H8697" s="7">
        <f>IF('Раздел 2.6.4'!V22&gt;='Раздел 2.6.4'!V26,0,1)</f>
        <v>0</v>
      </c>
    </row>
    <row r="8698" spans="1:8" x14ac:dyDescent="0.2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9" t="s">
        <v>1276</v>
      </c>
      <c r="F8698" s="7"/>
      <c r="G8698" s="7"/>
      <c r="H8698" s="7">
        <f>IF('Раздел 2.6.4'!W22&gt;='Раздел 2.6.4'!W26,0,1)</f>
        <v>0</v>
      </c>
    </row>
    <row r="8699" spans="1:8" x14ac:dyDescent="0.2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9" t="s">
        <v>1277</v>
      </c>
      <c r="F8699" s="7"/>
      <c r="G8699" s="7"/>
      <c r="H8699" s="7">
        <f>IF('Раздел 2.6.4'!X22&gt;='Раздел 2.6.4'!X26,0,1)</f>
        <v>0</v>
      </c>
    </row>
    <row r="8700" spans="1:8" x14ac:dyDescent="0.2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9" t="s">
        <v>1278</v>
      </c>
      <c r="F8700" s="7"/>
      <c r="G8700" s="7"/>
      <c r="H8700" s="7">
        <f>IF('Раздел 2.6.4'!Y22&gt;='Раздел 2.6.4'!Y26,0,1)</f>
        <v>0</v>
      </c>
    </row>
    <row r="8701" spans="1:8" x14ac:dyDescent="0.2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9" t="s">
        <v>1279</v>
      </c>
      <c r="F8701" s="7"/>
      <c r="G8701" s="7"/>
      <c r="H8701" s="7">
        <f>IF('Раздел 2.6.4'!Z22&gt;='Раздел 2.6.4'!Z26,0,1)</f>
        <v>0</v>
      </c>
    </row>
    <row r="8702" spans="1:8" x14ac:dyDescent="0.2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9" t="s">
        <v>1280</v>
      </c>
      <c r="F8702" s="7"/>
      <c r="G8702" s="7"/>
      <c r="H8702" s="7">
        <f>IF('Раздел 2.6.4'!AA22&gt;='Раздел 2.6.4'!AA26,0,1)</f>
        <v>0</v>
      </c>
    </row>
    <row r="8703" spans="1:8" x14ac:dyDescent="0.2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9" t="s">
        <v>1281</v>
      </c>
      <c r="F8703" s="7"/>
      <c r="G8703" s="7"/>
      <c r="H8703" s="7">
        <f>IF('Раздел 2.6.4'!AB22&gt;='Раздел 2.6.4'!AB26,0,1)</f>
        <v>0</v>
      </c>
    </row>
    <row r="8704" spans="1:8" x14ac:dyDescent="0.2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9" t="s">
        <v>1282</v>
      </c>
      <c r="F8704" s="7"/>
      <c r="G8704" s="7"/>
      <c r="H8704" s="7">
        <f>IF('Раздел 2.6.4'!AC22&gt;='Раздел 2.6.4'!AC26,0,1)</f>
        <v>0</v>
      </c>
    </row>
    <row r="8705" spans="1:8" x14ac:dyDescent="0.2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9" t="s">
        <v>1283</v>
      </c>
      <c r="F8705" s="7"/>
      <c r="G8705" s="7"/>
      <c r="H8705" s="7">
        <f>IF('Раздел 2.6.4'!AD22&gt;='Раздел 2.6.4'!AD26,0,1)</f>
        <v>0</v>
      </c>
    </row>
    <row r="8706" spans="1:8" x14ac:dyDescent="0.2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9" t="s">
        <v>1284</v>
      </c>
      <c r="F8706" s="7"/>
      <c r="G8706" s="7"/>
      <c r="H8706" s="7">
        <f>IF('Раздел 2.6.4'!AE22&gt;='Раздел 2.6.4'!AE26,0,1)</f>
        <v>0</v>
      </c>
    </row>
    <row r="8707" spans="1:8" x14ac:dyDescent="0.2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9" t="s">
        <v>1285</v>
      </c>
      <c r="F8707" s="7"/>
      <c r="G8707" s="7"/>
      <c r="H8707" s="7">
        <f>IF('Раздел 2.6.4'!AF22&gt;='Раздел 2.6.4'!AF26,0,1)</f>
        <v>0</v>
      </c>
    </row>
    <row r="8708" spans="1:8" x14ac:dyDescent="0.2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9" t="s">
        <v>1286</v>
      </c>
      <c r="F8708" s="7"/>
      <c r="G8708" s="7"/>
      <c r="H8708" s="7">
        <f>IF('Раздел 2.6.4'!AG22&gt;='Раздел 2.6.4'!AG26,0,1)</f>
        <v>0</v>
      </c>
    </row>
    <row r="8709" spans="1:8" x14ac:dyDescent="0.2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9" t="s">
        <v>1287</v>
      </c>
      <c r="F8709" s="7"/>
      <c r="G8709" s="7"/>
      <c r="H8709" s="7">
        <f>IF('Раздел 2.6.4'!AH22&gt;='Раздел 2.6.4'!AH26,0,1)</f>
        <v>0</v>
      </c>
    </row>
    <row r="8710" spans="1:8" x14ac:dyDescent="0.2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9" t="s">
        <v>1288</v>
      </c>
      <c r="F8710" s="7"/>
      <c r="G8710" s="7"/>
      <c r="H8710" s="7">
        <f>IF('Раздел 2.6.4'!AI22&gt;='Раздел 2.6.4'!AI26,0,1)</f>
        <v>0</v>
      </c>
    </row>
    <row r="8711" spans="1:8" x14ac:dyDescent="0.2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9" t="s">
        <v>1289</v>
      </c>
      <c r="F8711" s="7"/>
      <c r="G8711" s="7"/>
      <c r="H8711" s="7">
        <f>IF('Раздел 2.6.4'!AJ22&gt;='Раздел 2.6.4'!AJ26,0,1)</f>
        <v>0</v>
      </c>
    </row>
    <row r="8712" spans="1:8" x14ac:dyDescent="0.2">
      <c r="A8712" s="6">
        <f t="shared" si="125"/>
        <v>609562</v>
      </c>
      <c r="B8712" s="6">
        <v>36</v>
      </c>
      <c r="C8712" s="109">
        <v>20</v>
      </c>
      <c r="D8712" s="109">
        <v>440</v>
      </c>
      <c r="E8712" s="130" t="s">
        <v>1290</v>
      </c>
      <c r="F8712" s="109"/>
      <c r="G8712" s="109"/>
      <c r="H8712" s="109">
        <f>IF('Раздел 2.6.4'!AK22&gt;='Раздел 2.6.4'!AK26,0,1)</f>
        <v>0</v>
      </c>
    </row>
    <row r="8713" spans="1:8" x14ac:dyDescent="0.2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9" t="s">
        <v>1291</v>
      </c>
      <c r="F8713" s="7"/>
      <c r="G8713" s="7"/>
      <c r="H8713" s="7">
        <f>IF('Раздел 2.6.4'!P22&gt;='Раздел 2.6.4'!P27,0,1)</f>
        <v>0</v>
      </c>
    </row>
    <row r="8714" spans="1:8" x14ac:dyDescent="0.2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9" t="s">
        <v>1292</v>
      </c>
      <c r="F8714" s="7"/>
      <c r="G8714" s="7"/>
      <c r="H8714" s="7">
        <f>IF('Раздел 2.6.4'!Q22&gt;='Раздел 2.6.4'!Q27,0,1)</f>
        <v>0</v>
      </c>
    </row>
    <row r="8715" spans="1:8" x14ac:dyDescent="0.2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9" t="s">
        <v>1293</v>
      </c>
      <c r="F8715" s="7"/>
      <c r="G8715" s="7"/>
      <c r="H8715" s="7">
        <f>IF('Раздел 2.6.4'!R22&gt;='Раздел 2.6.4'!R27,0,1)</f>
        <v>0</v>
      </c>
    </row>
    <row r="8716" spans="1:8" x14ac:dyDescent="0.2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9" t="s">
        <v>1294</v>
      </c>
      <c r="F8716" s="7"/>
      <c r="G8716" s="7"/>
      <c r="H8716" s="7">
        <f>IF('Раздел 2.6.4'!S22&gt;='Раздел 2.6.4'!S27,0,1)</f>
        <v>0</v>
      </c>
    </row>
    <row r="8717" spans="1:8" x14ac:dyDescent="0.2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9" t="s">
        <v>1295</v>
      </c>
      <c r="F8717" s="7"/>
      <c r="G8717" s="7"/>
      <c r="H8717" s="7">
        <f>IF('Раздел 2.6.4'!T22&gt;='Раздел 2.6.4'!T27,0,1)</f>
        <v>0</v>
      </c>
    </row>
    <row r="8718" spans="1:8" x14ac:dyDescent="0.2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9" t="s">
        <v>2054</v>
      </c>
      <c r="F8718" s="7"/>
      <c r="G8718" s="7"/>
      <c r="H8718" s="7">
        <f>IF('Раздел 2.6.4'!U22&gt;='Раздел 2.6.4'!U27,0,1)</f>
        <v>0</v>
      </c>
    </row>
    <row r="8719" spans="1:8" x14ac:dyDescent="0.2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9" t="s">
        <v>2055</v>
      </c>
      <c r="F8719" s="7"/>
      <c r="G8719" s="7"/>
      <c r="H8719" s="7">
        <f>IF('Раздел 2.6.4'!V22&gt;='Раздел 2.6.4'!V27,0,1)</f>
        <v>0</v>
      </c>
    </row>
    <row r="8720" spans="1:8" x14ac:dyDescent="0.2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9" t="s">
        <v>2056</v>
      </c>
      <c r="F8720" s="7"/>
      <c r="G8720" s="7"/>
      <c r="H8720" s="7">
        <f>IF('Раздел 2.6.4'!W22&gt;='Раздел 2.6.4'!W27,0,1)</f>
        <v>0</v>
      </c>
    </row>
    <row r="8721" spans="1:8" x14ac:dyDescent="0.2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9" t="s">
        <v>2057</v>
      </c>
      <c r="F8721" s="7"/>
      <c r="G8721" s="7"/>
      <c r="H8721" s="7">
        <f>IF('Раздел 2.6.4'!X22&gt;='Раздел 2.6.4'!X27,0,1)</f>
        <v>0</v>
      </c>
    </row>
    <row r="8722" spans="1:8" x14ac:dyDescent="0.2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9" t="s">
        <v>2058</v>
      </c>
      <c r="F8722" s="7"/>
      <c r="G8722" s="7"/>
      <c r="H8722" s="7">
        <f>IF('Раздел 2.6.4'!Y22&gt;='Раздел 2.6.4'!Y27,0,1)</f>
        <v>0</v>
      </c>
    </row>
    <row r="8723" spans="1:8" x14ac:dyDescent="0.2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9" t="s">
        <v>2059</v>
      </c>
      <c r="F8723" s="7"/>
      <c r="G8723" s="7"/>
      <c r="H8723" s="7">
        <f>IF('Раздел 2.6.4'!Z22&gt;='Раздел 2.6.4'!Z27,0,1)</f>
        <v>0</v>
      </c>
    </row>
    <row r="8724" spans="1:8" x14ac:dyDescent="0.2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9" t="s">
        <v>2060</v>
      </c>
      <c r="F8724" s="7"/>
      <c r="G8724" s="7"/>
      <c r="H8724" s="7">
        <f>IF('Раздел 2.6.4'!AA22&gt;='Раздел 2.6.4'!AA27,0,1)</f>
        <v>0</v>
      </c>
    </row>
    <row r="8725" spans="1:8" x14ac:dyDescent="0.2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9" t="s">
        <v>2061</v>
      </c>
      <c r="F8725" s="7"/>
      <c r="G8725" s="7"/>
      <c r="H8725" s="7">
        <f>IF('Раздел 2.6.4'!AB22&gt;='Раздел 2.6.4'!AB27,0,1)</f>
        <v>0</v>
      </c>
    </row>
    <row r="8726" spans="1:8" x14ac:dyDescent="0.2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9" t="s">
        <v>2062</v>
      </c>
      <c r="F8726" s="7"/>
      <c r="G8726" s="7"/>
      <c r="H8726" s="7">
        <f>IF('Раздел 2.6.4'!AC22&gt;='Раздел 2.6.4'!AC27,0,1)</f>
        <v>0</v>
      </c>
    </row>
    <row r="8727" spans="1:8" x14ac:dyDescent="0.2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9" t="s">
        <v>2063</v>
      </c>
      <c r="F8727" s="7"/>
      <c r="G8727" s="7"/>
      <c r="H8727" s="7">
        <f>IF('Раздел 2.6.4'!AD22&gt;='Раздел 2.6.4'!AD27,0,1)</f>
        <v>0</v>
      </c>
    </row>
    <row r="8728" spans="1:8" x14ac:dyDescent="0.2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9" t="s">
        <v>2809</v>
      </c>
      <c r="F8728" s="7"/>
      <c r="G8728" s="7"/>
      <c r="H8728" s="7">
        <f>IF('Раздел 2.6.4'!AE22&gt;='Раздел 2.6.4'!AE27,0,1)</f>
        <v>0</v>
      </c>
    </row>
    <row r="8729" spans="1:8" x14ac:dyDescent="0.2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9" t="s">
        <v>3614</v>
      </c>
      <c r="F8729" s="7"/>
      <c r="G8729" s="7"/>
      <c r="H8729" s="7">
        <f>IF('Раздел 2.6.4'!AF22&gt;='Раздел 2.6.4'!AF27,0,1)</f>
        <v>0</v>
      </c>
    </row>
    <row r="8730" spans="1:8" x14ac:dyDescent="0.2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9" t="s">
        <v>3615</v>
      </c>
      <c r="F8730" s="7"/>
      <c r="G8730" s="7"/>
      <c r="H8730" s="7">
        <f>IF('Раздел 2.6.4'!AG22&gt;='Раздел 2.6.4'!AG27,0,1)</f>
        <v>0</v>
      </c>
    </row>
    <row r="8731" spans="1:8" x14ac:dyDescent="0.2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9" t="s">
        <v>3616</v>
      </c>
      <c r="F8731" s="7"/>
      <c r="G8731" s="7"/>
      <c r="H8731" s="7">
        <f>IF('Раздел 2.6.4'!AH22&gt;='Раздел 2.6.4'!AH27,0,1)</f>
        <v>0</v>
      </c>
    </row>
    <row r="8732" spans="1:8" x14ac:dyDescent="0.2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9" t="s">
        <v>4066</v>
      </c>
      <c r="F8732" s="7"/>
      <c r="G8732" s="7"/>
      <c r="H8732" s="7">
        <f>IF('Раздел 2.6.4'!AI22&gt;='Раздел 2.6.4'!AI27,0,1)</f>
        <v>0</v>
      </c>
    </row>
    <row r="8733" spans="1:8" x14ac:dyDescent="0.2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9" t="s">
        <v>4067</v>
      </c>
      <c r="F8733" s="7"/>
      <c r="G8733" s="7"/>
      <c r="H8733" s="7">
        <f>IF('Раздел 2.6.4'!AJ22&gt;='Раздел 2.6.4'!AJ27,0,1)</f>
        <v>0</v>
      </c>
    </row>
    <row r="8734" spans="1:8" x14ac:dyDescent="0.2">
      <c r="A8734" s="6">
        <f t="shared" si="126"/>
        <v>609562</v>
      </c>
      <c r="B8734" s="6">
        <v>36</v>
      </c>
      <c r="C8734" s="109">
        <v>21</v>
      </c>
      <c r="D8734" s="109">
        <v>462</v>
      </c>
      <c r="E8734" s="130" t="s">
        <v>3286</v>
      </c>
      <c r="F8734" s="109"/>
      <c r="G8734" s="109"/>
      <c r="H8734" s="109">
        <f>IF('Раздел 2.6.4'!AK22&gt;='Раздел 2.6.4'!AK27,0,1)</f>
        <v>0</v>
      </c>
    </row>
    <row r="8735" spans="1:8" x14ac:dyDescent="0.2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9" t="s">
        <v>3287</v>
      </c>
      <c r="F8735" s="7"/>
      <c r="G8735" s="7"/>
      <c r="H8735" s="7">
        <f>IF('Раздел 2.6.4'!P22&gt;='Раздел 2.6.4'!P28,0,1)</f>
        <v>0</v>
      </c>
    </row>
    <row r="8736" spans="1:8" x14ac:dyDescent="0.2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9" t="s">
        <v>3288</v>
      </c>
      <c r="F8736" s="7"/>
      <c r="G8736" s="7"/>
      <c r="H8736" s="7">
        <f>IF('Раздел 2.6.4'!Q22&gt;='Раздел 2.6.4'!Q28,0,1)</f>
        <v>0</v>
      </c>
    </row>
    <row r="8737" spans="1:8" x14ac:dyDescent="0.2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9" t="s">
        <v>3285</v>
      </c>
      <c r="F8737" s="7"/>
      <c r="G8737" s="7"/>
      <c r="H8737" s="7">
        <f>IF('Раздел 2.6.4'!R22&gt;='Раздел 2.6.4'!R28,0,1)</f>
        <v>0</v>
      </c>
    </row>
    <row r="8738" spans="1:8" x14ac:dyDescent="0.2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9" t="s">
        <v>2477</v>
      </c>
      <c r="F8738" s="7"/>
      <c r="G8738" s="7"/>
      <c r="H8738" s="7">
        <f>IF('Раздел 2.6.4'!S22&gt;='Раздел 2.6.4'!S28,0,1)</f>
        <v>0</v>
      </c>
    </row>
    <row r="8739" spans="1:8" x14ac:dyDescent="0.2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9" t="s">
        <v>2478</v>
      </c>
      <c r="F8739" s="7"/>
      <c r="G8739" s="7"/>
      <c r="H8739" s="7">
        <f>IF('Раздел 2.6.4'!T22&gt;='Раздел 2.6.4'!T28,0,1)</f>
        <v>0</v>
      </c>
    </row>
    <row r="8740" spans="1:8" x14ac:dyDescent="0.2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9" t="s">
        <v>2479</v>
      </c>
      <c r="F8740" s="7"/>
      <c r="G8740" s="7"/>
      <c r="H8740" s="7">
        <f>IF('Раздел 2.6.4'!U22&gt;='Раздел 2.6.4'!U28,0,1)</f>
        <v>0</v>
      </c>
    </row>
    <row r="8741" spans="1:8" x14ac:dyDescent="0.2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9" t="s">
        <v>2480</v>
      </c>
      <c r="F8741" s="7"/>
      <c r="G8741" s="7"/>
      <c r="H8741" s="7">
        <f>IF('Раздел 2.6.4'!V22&gt;='Раздел 2.6.4'!V28,0,1)</f>
        <v>0</v>
      </c>
    </row>
    <row r="8742" spans="1:8" x14ac:dyDescent="0.2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9" t="s">
        <v>4167</v>
      </c>
      <c r="F8742" s="7"/>
      <c r="G8742" s="7"/>
      <c r="H8742" s="7">
        <f>IF('Раздел 2.6.4'!W22&gt;='Раздел 2.6.4'!W28,0,1)</f>
        <v>0</v>
      </c>
    </row>
    <row r="8743" spans="1:8" x14ac:dyDescent="0.2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9" t="s">
        <v>4168</v>
      </c>
      <c r="F8743" s="7"/>
      <c r="G8743" s="7"/>
      <c r="H8743" s="7">
        <f>IF('Раздел 2.6.4'!X22&gt;='Раздел 2.6.4'!X28,0,1)</f>
        <v>0</v>
      </c>
    </row>
    <row r="8744" spans="1:8" x14ac:dyDescent="0.2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9" t="s">
        <v>4169</v>
      </c>
      <c r="F8744" s="7"/>
      <c r="G8744" s="7"/>
      <c r="H8744" s="7">
        <f>IF('Раздел 2.6.4'!Y22&gt;='Раздел 2.6.4'!Y28,0,1)</f>
        <v>0</v>
      </c>
    </row>
    <row r="8745" spans="1:8" x14ac:dyDescent="0.2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9" t="s">
        <v>4170</v>
      </c>
      <c r="F8745" s="7"/>
      <c r="G8745" s="7"/>
      <c r="H8745" s="7">
        <f>IF('Раздел 2.6.4'!Z22&gt;='Раздел 2.6.4'!Z28,0,1)</f>
        <v>0</v>
      </c>
    </row>
    <row r="8746" spans="1:8" x14ac:dyDescent="0.2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9" t="s">
        <v>4171</v>
      </c>
      <c r="F8746" s="7"/>
      <c r="G8746" s="7"/>
      <c r="H8746" s="7">
        <f>IF('Раздел 2.6.4'!AA22&gt;='Раздел 2.6.4'!AA28,0,1)</f>
        <v>0</v>
      </c>
    </row>
    <row r="8747" spans="1:8" x14ac:dyDescent="0.2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9" t="s">
        <v>4172</v>
      </c>
      <c r="F8747" s="7"/>
      <c r="G8747" s="7"/>
      <c r="H8747" s="7">
        <f>IF('Раздел 2.6.4'!AB22&gt;='Раздел 2.6.4'!AB28,0,1)</f>
        <v>0</v>
      </c>
    </row>
    <row r="8748" spans="1:8" x14ac:dyDescent="0.2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9" t="s">
        <v>4173</v>
      </c>
      <c r="F8748" s="7"/>
      <c r="G8748" s="7"/>
      <c r="H8748" s="7">
        <f>IF('Раздел 2.6.4'!AC22&gt;='Раздел 2.6.4'!AC28,0,1)</f>
        <v>0</v>
      </c>
    </row>
    <row r="8749" spans="1:8" x14ac:dyDescent="0.2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9" t="s">
        <v>4174</v>
      </c>
      <c r="F8749" s="7"/>
      <c r="G8749" s="7"/>
      <c r="H8749" s="7">
        <f>IF('Раздел 2.6.4'!AD22&gt;='Раздел 2.6.4'!AD28,0,1)</f>
        <v>0</v>
      </c>
    </row>
    <row r="8750" spans="1:8" x14ac:dyDescent="0.2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9" t="s">
        <v>4175</v>
      </c>
      <c r="F8750" s="7"/>
      <c r="G8750" s="7"/>
      <c r="H8750" s="7">
        <f>IF('Раздел 2.6.4'!AE22&gt;='Раздел 2.6.4'!AE28,0,1)</f>
        <v>0</v>
      </c>
    </row>
    <row r="8751" spans="1:8" x14ac:dyDescent="0.2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9" t="s">
        <v>3385</v>
      </c>
      <c r="F8751" s="7"/>
      <c r="G8751" s="7"/>
      <c r="H8751" s="7">
        <f>IF('Раздел 2.6.4'!AF22&gt;='Раздел 2.6.4'!AF28,0,1)</f>
        <v>0</v>
      </c>
    </row>
    <row r="8752" spans="1:8" x14ac:dyDescent="0.2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9" t="s">
        <v>3386</v>
      </c>
      <c r="F8752" s="7"/>
      <c r="G8752" s="7"/>
      <c r="H8752" s="7">
        <f>IF('Раздел 2.6.4'!AG22&gt;='Раздел 2.6.4'!AG28,0,1)</f>
        <v>0</v>
      </c>
    </row>
    <row r="8753" spans="1:8" x14ac:dyDescent="0.2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9" t="s">
        <v>3387</v>
      </c>
      <c r="F8753" s="7"/>
      <c r="G8753" s="7"/>
      <c r="H8753" s="7">
        <f>IF('Раздел 2.6.4'!AH22&gt;='Раздел 2.6.4'!AH28,0,1)</f>
        <v>0</v>
      </c>
    </row>
    <row r="8754" spans="1:8" x14ac:dyDescent="0.2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9" t="s">
        <v>3388</v>
      </c>
      <c r="F8754" s="7"/>
      <c r="G8754" s="7"/>
      <c r="H8754" s="7">
        <f>IF('Раздел 2.6.4'!AI22&gt;='Раздел 2.6.4'!AI28,0,1)</f>
        <v>0</v>
      </c>
    </row>
    <row r="8755" spans="1:8" x14ac:dyDescent="0.2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9" t="s">
        <v>3389</v>
      </c>
      <c r="F8755" s="7"/>
      <c r="G8755" s="7"/>
      <c r="H8755" s="7">
        <f>IF('Раздел 2.6.4'!AJ22&gt;='Раздел 2.6.4'!AJ28,0,1)</f>
        <v>0</v>
      </c>
    </row>
    <row r="8756" spans="1:8" x14ac:dyDescent="0.2">
      <c r="A8756" s="6">
        <f t="shared" si="126"/>
        <v>609562</v>
      </c>
      <c r="B8756" s="6">
        <v>36</v>
      </c>
      <c r="C8756" s="109">
        <v>22</v>
      </c>
      <c r="D8756" s="109">
        <v>484</v>
      </c>
      <c r="E8756" s="130" t="s">
        <v>3390</v>
      </c>
      <c r="F8756" s="109"/>
      <c r="G8756" s="109"/>
      <c r="H8756" s="109">
        <f>IF('Раздел 2.6.4'!AK22&gt;='Раздел 2.6.4'!AK28,0,1)</f>
        <v>0</v>
      </c>
    </row>
    <row r="8757" spans="1:8" x14ac:dyDescent="0.2">
      <c r="A8757" s="6">
        <f t="shared" si="126"/>
        <v>609562</v>
      </c>
      <c r="B8757" s="6">
        <v>36</v>
      </c>
      <c r="C8757" s="115">
        <v>23</v>
      </c>
      <c r="D8757" s="6">
        <v>485</v>
      </c>
      <c r="E8757" s="129" t="s">
        <v>3391</v>
      </c>
      <c r="F8757" s="7"/>
      <c r="G8757" s="7"/>
      <c r="H8757" s="7">
        <f>IF('Раздел 2.6.4'!P30&gt;='Раздел 2.6.4'!P33,0,1)</f>
        <v>0</v>
      </c>
    </row>
    <row r="8758" spans="1:8" x14ac:dyDescent="0.2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9" t="s">
        <v>3392</v>
      </c>
      <c r="F8758" s="7"/>
      <c r="G8758" s="7"/>
      <c r="H8758" s="7">
        <f>IF('Раздел 2.6.4'!Q30&gt;='Раздел 2.6.4'!Q33,0,1)</f>
        <v>0</v>
      </c>
    </row>
    <row r="8759" spans="1:8" x14ac:dyDescent="0.2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9" t="s">
        <v>3393</v>
      </c>
      <c r="F8759" s="7"/>
      <c r="G8759" s="7"/>
      <c r="H8759" s="7">
        <f>IF('Раздел 2.6.4'!R30&gt;='Раздел 2.6.4'!R33,0,1)</f>
        <v>0</v>
      </c>
    </row>
    <row r="8760" spans="1:8" x14ac:dyDescent="0.2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9" t="s">
        <v>3394</v>
      </c>
      <c r="F8760" s="7"/>
      <c r="G8760" s="7"/>
      <c r="H8760" s="7">
        <f>IF('Раздел 2.6.4'!S30&gt;='Раздел 2.6.4'!S33,0,1)</f>
        <v>0</v>
      </c>
    </row>
    <row r="8761" spans="1:8" x14ac:dyDescent="0.2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9" t="s">
        <v>3395</v>
      </c>
      <c r="F8761" s="7"/>
      <c r="G8761" s="7"/>
      <c r="H8761" s="7">
        <f>IF('Раздел 2.6.4'!T30&gt;='Раздел 2.6.4'!T33,0,1)</f>
        <v>0</v>
      </c>
    </row>
    <row r="8762" spans="1:8" x14ac:dyDescent="0.2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9" t="s">
        <v>3396</v>
      </c>
      <c r="F8762" s="7"/>
      <c r="G8762" s="7"/>
      <c r="H8762" s="7">
        <f>IF('Раздел 2.6.4'!U30&gt;='Раздел 2.6.4'!U33,0,1)</f>
        <v>0</v>
      </c>
    </row>
    <row r="8763" spans="1:8" x14ac:dyDescent="0.2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9" t="s">
        <v>3397</v>
      </c>
      <c r="F8763" s="7"/>
      <c r="G8763" s="7"/>
      <c r="H8763" s="7">
        <f>IF('Раздел 2.6.4'!V30&gt;='Раздел 2.6.4'!V33,0,1)</f>
        <v>0</v>
      </c>
    </row>
    <row r="8764" spans="1:8" x14ac:dyDescent="0.2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9" t="s">
        <v>3398</v>
      </c>
      <c r="F8764" s="7"/>
      <c r="G8764" s="7"/>
      <c r="H8764" s="7">
        <f>IF('Раздел 2.6.4'!W30&gt;='Раздел 2.6.4'!W33,0,1)</f>
        <v>0</v>
      </c>
    </row>
    <row r="8765" spans="1:8" x14ac:dyDescent="0.2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9" t="s">
        <v>3399</v>
      </c>
      <c r="F8765" s="7"/>
      <c r="G8765" s="7"/>
      <c r="H8765" s="7">
        <f>IF('Раздел 2.6.4'!X30&gt;='Раздел 2.6.4'!X33,0,1)</f>
        <v>0</v>
      </c>
    </row>
    <row r="8766" spans="1:8" x14ac:dyDescent="0.2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9" t="s">
        <v>3400</v>
      </c>
      <c r="F8766" s="7"/>
      <c r="G8766" s="7"/>
      <c r="H8766" s="7">
        <f>IF('Раздел 2.6.4'!Y30&gt;='Раздел 2.6.4'!Y33,0,1)</f>
        <v>0</v>
      </c>
    </row>
    <row r="8767" spans="1:8" x14ac:dyDescent="0.2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9" t="s">
        <v>3401</v>
      </c>
      <c r="F8767" s="7"/>
      <c r="G8767" s="7"/>
      <c r="H8767" s="7">
        <f>IF('Раздел 2.6.4'!Z30&gt;='Раздел 2.6.4'!Z33,0,1)</f>
        <v>0</v>
      </c>
    </row>
    <row r="8768" spans="1:8" x14ac:dyDescent="0.2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9" t="s">
        <v>3402</v>
      </c>
      <c r="F8768" s="7"/>
      <c r="G8768" s="7"/>
      <c r="H8768" s="7">
        <f>IF('Раздел 2.6.4'!AA30&gt;='Раздел 2.6.4'!AA33,0,1)</f>
        <v>0</v>
      </c>
    </row>
    <row r="8769" spans="1:8" x14ac:dyDescent="0.2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9" t="s">
        <v>3403</v>
      </c>
      <c r="F8769" s="7"/>
      <c r="G8769" s="7"/>
      <c r="H8769" s="7">
        <f>IF('Раздел 2.6.4'!AB30&gt;='Раздел 2.6.4'!AB33,0,1)</f>
        <v>0</v>
      </c>
    </row>
    <row r="8770" spans="1:8" x14ac:dyDescent="0.2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9" t="s">
        <v>3404</v>
      </c>
      <c r="F8770" s="7"/>
      <c r="G8770" s="7"/>
      <c r="H8770" s="7">
        <f>IF('Раздел 2.6.4'!AC30&gt;='Раздел 2.6.4'!AC33,0,1)</f>
        <v>0</v>
      </c>
    </row>
    <row r="8771" spans="1:8" x14ac:dyDescent="0.2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9" t="s">
        <v>3405</v>
      </c>
      <c r="F8771" s="7"/>
      <c r="G8771" s="7"/>
      <c r="H8771" s="7">
        <f>IF('Раздел 2.6.4'!AD30&gt;='Раздел 2.6.4'!AD33,0,1)</f>
        <v>0</v>
      </c>
    </row>
    <row r="8772" spans="1:8" x14ac:dyDescent="0.2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9" t="s">
        <v>3406</v>
      </c>
      <c r="F8772" s="7"/>
      <c r="G8772" s="7"/>
      <c r="H8772" s="7">
        <f>IF('Раздел 2.6.4'!AE30&gt;='Раздел 2.6.4'!AE33,0,1)</f>
        <v>0</v>
      </c>
    </row>
    <row r="8773" spans="1:8" x14ac:dyDescent="0.2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9" t="s">
        <v>4193</v>
      </c>
      <c r="F8773" s="7"/>
      <c r="G8773" s="7"/>
      <c r="H8773" s="7">
        <f>IF('Раздел 2.6.4'!AF30&gt;='Раздел 2.6.4'!AF33,0,1)</f>
        <v>0</v>
      </c>
    </row>
    <row r="8774" spans="1:8" x14ac:dyDescent="0.2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9" t="s">
        <v>4194</v>
      </c>
      <c r="F8774" s="7"/>
      <c r="G8774" s="7"/>
      <c r="H8774" s="7">
        <f>IF('Раздел 2.6.4'!AG30&gt;='Раздел 2.6.4'!AG33,0,1)</f>
        <v>0</v>
      </c>
    </row>
    <row r="8775" spans="1:8" x14ac:dyDescent="0.2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9" t="s">
        <v>4195</v>
      </c>
      <c r="F8775" s="7"/>
      <c r="G8775" s="7"/>
      <c r="H8775" s="7">
        <f>IF('Раздел 2.6.4'!AH30&gt;='Раздел 2.6.4'!AH33,0,1)</f>
        <v>0</v>
      </c>
    </row>
    <row r="8776" spans="1:8" x14ac:dyDescent="0.2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9" t="s">
        <v>4196</v>
      </c>
      <c r="F8776" s="7"/>
      <c r="G8776" s="7"/>
      <c r="H8776" s="7">
        <f>IF('Раздел 2.6.4'!AI30&gt;='Раздел 2.6.4'!AI33,0,1)</f>
        <v>0</v>
      </c>
    </row>
    <row r="8777" spans="1:8" x14ac:dyDescent="0.2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9" t="s">
        <v>2593</v>
      </c>
      <c r="F8777" s="7"/>
      <c r="G8777" s="7"/>
      <c r="H8777" s="7">
        <f>IF('Раздел 2.6.4'!AJ30&gt;='Раздел 2.6.4'!AJ33,0,1)</f>
        <v>0</v>
      </c>
    </row>
    <row r="8778" spans="1:8" x14ac:dyDescent="0.2">
      <c r="A8778" s="6">
        <f t="shared" si="126"/>
        <v>609562</v>
      </c>
      <c r="B8778" s="6">
        <v>36</v>
      </c>
      <c r="C8778" s="109">
        <v>23</v>
      </c>
      <c r="D8778" s="109">
        <v>506</v>
      </c>
      <c r="E8778" s="130" t="s">
        <v>2594</v>
      </c>
      <c r="F8778" s="109"/>
      <c r="G8778" s="109"/>
      <c r="H8778" s="109">
        <f>IF('Раздел 2.6.4'!AK30&gt;='Раздел 2.6.4'!AK33,0,1)</f>
        <v>0</v>
      </c>
    </row>
    <row r="8779" spans="1:8" x14ac:dyDescent="0.2">
      <c r="A8779" s="6">
        <f t="shared" si="126"/>
        <v>609562</v>
      </c>
      <c r="B8779" s="6">
        <v>36</v>
      </c>
      <c r="C8779" s="115">
        <v>24</v>
      </c>
      <c r="D8779" s="6">
        <v>507</v>
      </c>
      <c r="E8779" s="129" t="s">
        <v>4199</v>
      </c>
      <c r="F8779" s="7"/>
      <c r="G8779" s="7"/>
      <c r="H8779" s="7">
        <f>IF('Раздел 2.6.4'!P30&gt;='Раздел 2.6.4'!P34,0,1)</f>
        <v>0</v>
      </c>
    </row>
    <row r="8780" spans="1:8" x14ac:dyDescent="0.2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9" t="s">
        <v>4200</v>
      </c>
      <c r="F8780" s="7"/>
      <c r="G8780" s="7"/>
      <c r="H8780" s="7">
        <f>IF('Раздел 2.6.4'!Q30&gt;='Раздел 2.6.4'!Q34,0,1)</f>
        <v>0</v>
      </c>
    </row>
    <row r="8781" spans="1:8" x14ac:dyDescent="0.2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9" t="s">
        <v>4201</v>
      </c>
      <c r="F8781" s="7"/>
      <c r="G8781" s="7"/>
      <c r="H8781" s="7">
        <f>IF('Раздел 2.6.4'!R30&gt;='Раздел 2.6.4'!R34,0,1)</f>
        <v>0</v>
      </c>
    </row>
    <row r="8782" spans="1:8" x14ac:dyDescent="0.2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9" t="s">
        <v>4202</v>
      </c>
      <c r="F8782" s="7"/>
      <c r="G8782" s="7"/>
      <c r="H8782" s="7">
        <f>IF('Раздел 2.6.4'!S30&gt;='Раздел 2.6.4'!S34,0,1)</f>
        <v>0</v>
      </c>
    </row>
    <row r="8783" spans="1:8" x14ac:dyDescent="0.2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9" t="s">
        <v>4203</v>
      </c>
      <c r="F8783" s="7"/>
      <c r="G8783" s="7"/>
      <c r="H8783" s="7">
        <f>IF('Раздел 2.6.4'!T30&gt;='Раздел 2.6.4'!T34,0,1)</f>
        <v>0</v>
      </c>
    </row>
    <row r="8784" spans="1:8" x14ac:dyDescent="0.2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9" t="s">
        <v>4204</v>
      </c>
      <c r="F8784" s="7"/>
      <c r="G8784" s="7"/>
      <c r="H8784" s="7">
        <f>IF('Раздел 2.6.4'!U30&gt;='Раздел 2.6.4'!U34,0,1)</f>
        <v>0</v>
      </c>
    </row>
    <row r="8785" spans="1:8" x14ac:dyDescent="0.2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9" t="s">
        <v>4205</v>
      </c>
      <c r="F8785" s="7"/>
      <c r="G8785" s="7"/>
      <c r="H8785" s="7">
        <f>IF('Раздел 2.6.4'!V30&gt;='Раздел 2.6.4'!V34,0,1)</f>
        <v>0</v>
      </c>
    </row>
    <row r="8786" spans="1:8" x14ac:dyDescent="0.2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9" t="s">
        <v>4206</v>
      </c>
      <c r="F8786" s="7"/>
      <c r="G8786" s="7"/>
      <c r="H8786" s="7">
        <f>IF('Раздел 2.6.4'!W30&gt;='Раздел 2.6.4'!W34,0,1)</f>
        <v>0</v>
      </c>
    </row>
    <row r="8787" spans="1:8" x14ac:dyDescent="0.2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9" t="s">
        <v>4207</v>
      </c>
      <c r="F8787" s="7"/>
      <c r="G8787" s="7"/>
      <c r="H8787" s="7">
        <f>IF('Раздел 2.6.4'!X30&gt;='Раздел 2.6.4'!X34,0,1)</f>
        <v>0</v>
      </c>
    </row>
    <row r="8788" spans="1:8" x14ac:dyDescent="0.2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9" t="s">
        <v>4208</v>
      </c>
      <c r="F8788" s="7"/>
      <c r="G8788" s="7"/>
      <c r="H8788" s="7">
        <f>IF('Раздел 2.6.4'!Y30&gt;='Раздел 2.6.4'!Y34,0,1)</f>
        <v>0</v>
      </c>
    </row>
    <row r="8789" spans="1:8" x14ac:dyDescent="0.2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9" t="s">
        <v>4209</v>
      </c>
      <c r="F8789" s="7"/>
      <c r="G8789" s="7"/>
      <c r="H8789" s="7">
        <f>IF('Раздел 2.6.4'!Z30&gt;='Раздел 2.6.4'!Z34,0,1)</f>
        <v>0</v>
      </c>
    </row>
    <row r="8790" spans="1:8" x14ac:dyDescent="0.2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9" t="s">
        <v>4210</v>
      </c>
      <c r="F8790" s="7"/>
      <c r="G8790" s="7"/>
      <c r="H8790" s="7">
        <f>IF('Раздел 2.6.4'!AA30&gt;='Раздел 2.6.4'!AA34,0,1)</f>
        <v>0</v>
      </c>
    </row>
    <row r="8791" spans="1:8" x14ac:dyDescent="0.2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9" t="s">
        <v>4211</v>
      </c>
      <c r="F8791" s="7"/>
      <c r="G8791" s="7"/>
      <c r="H8791" s="7">
        <f>IF('Раздел 2.6.4'!AB30&gt;='Раздел 2.6.4'!AB34,0,1)</f>
        <v>0</v>
      </c>
    </row>
    <row r="8792" spans="1:8" x14ac:dyDescent="0.2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9" t="s">
        <v>4212</v>
      </c>
      <c r="F8792" s="7"/>
      <c r="G8792" s="7"/>
      <c r="H8792" s="7">
        <f>IF('Раздел 2.6.4'!AC30&gt;='Раздел 2.6.4'!AC34,0,1)</f>
        <v>0</v>
      </c>
    </row>
    <row r="8793" spans="1:8" x14ac:dyDescent="0.2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9" t="s">
        <v>4213</v>
      </c>
      <c r="F8793" s="7"/>
      <c r="G8793" s="7"/>
      <c r="H8793" s="7">
        <f>IF('Раздел 2.6.4'!AD30&gt;='Раздел 2.6.4'!AD34,0,1)</f>
        <v>0</v>
      </c>
    </row>
    <row r="8794" spans="1:8" x14ac:dyDescent="0.2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9" t="s">
        <v>4214</v>
      </c>
      <c r="F8794" s="7"/>
      <c r="G8794" s="7"/>
      <c r="H8794" s="7">
        <f>IF('Раздел 2.6.4'!AE30&gt;='Раздел 2.6.4'!AE34,0,1)</f>
        <v>0</v>
      </c>
    </row>
    <row r="8795" spans="1:8" x14ac:dyDescent="0.2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9" t="s">
        <v>4215</v>
      </c>
      <c r="F8795" s="7"/>
      <c r="G8795" s="7"/>
      <c r="H8795" s="7">
        <f>IF('Раздел 2.6.4'!AF30&gt;='Раздел 2.6.4'!AF34,0,1)</f>
        <v>0</v>
      </c>
    </row>
    <row r="8796" spans="1:8" x14ac:dyDescent="0.2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9" t="s">
        <v>4216</v>
      </c>
      <c r="F8796" s="7"/>
      <c r="G8796" s="7"/>
      <c r="H8796" s="7">
        <f>IF('Раздел 2.6.4'!AG30&gt;='Раздел 2.6.4'!AG34,0,1)</f>
        <v>0</v>
      </c>
    </row>
    <row r="8797" spans="1:8" x14ac:dyDescent="0.2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9" t="s">
        <v>4217</v>
      </c>
      <c r="F8797" s="7"/>
      <c r="G8797" s="7"/>
      <c r="H8797" s="7">
        <f>IF('Раздел 2.6.4'!AH30&gt;='Раздел 2.6.4'!AH34,0,1)</f>
        <v>0</v>
      </c>
    </row>
    <row r="8798" spans="1:8" x14ac:dyDescent="0.2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9" t="s">
        <v>4218</v>
      </c>
      <c r="F8798" s="7"/>
      <c r="G8798" s="7"/>
      <c r="H8798" s="7">
        <f>IF('Раздел 2.6.4'!AI30&gt;='Раздел 2.6.4'!AI34,0,1)</f>
        <v>0</v>
      </c>
    </row>
    <row r="8799" spans="1:8" x14ac:dyDescent="0.2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9" t="s">
        <v>3420</v>
      </c>
      <c r="F8799" s="7"/>
      <c r="G8799" s="7"/>
      <c r="H8799" s="7">
        <f>IF('Раздел 2.6.4'!AJ30&gt;='Раздел 2.6.4'!AJ34,0,1)</f>
        <v>0</v>
      </c>
    </row>
    <row r="8800" spans="1:8" x14ac:dyDescent="0.2">
      <c r="A8800" s="6">
        <f t="shared" si="127"/>
        <v>609562</v>
      </c>
      <c r="B8800" s="6">
        <v>36</v>
      </c>
      <c r="C8800" s="109">
        <v>24</v>
      </c>
      <c r="D8800" s="109">
        <v>528</v>
      </c>
      <c r="E8800" s="130" t="s">
        <v>2617</v>
      </c>
      <c r="F8800" s="109"/>
      <c r="G8800" s="109"/>
      <c r="H8800" s="109">
        <f>IF('Раздел 2.6.4'!AK30&gt;='Раздел 2.6.4'!AK34,0,1)</f>
        <v>0</v>
      </c>
    </row>
    <row r="8801" spans="1:8" x14ac:dyDescent="0.2">
      <c r="A8801" s="6">
        <f t="shared" si="127"/>
        <v>609562</v>
      </c>
      <c r="B8801" s="6">
        <v>36</v>
      </c>
      <c r="C8801" s="115">
        <v>25</v>
      </c>
      <c r="D8801" s="6">
        <v>529</v>
      </c>
      <c r="E8801" s="129" t="s">
        <v>2618</v>
      </c>
      <c r="F8801" s="7"/>
      <c r="G8801" s="7"/>
      <c r="H8801" s="7">
        <f>IF('Раздел 2.6.4'!P30&gt;='Раздел 2.6.4'!P35,0,1)</f>
        <v>0</v>
      </c>
    </row>
    <row r="8802" spans="1:8" x14ac:dyDescent="0.2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9" t="s">
        <v>2619</v>
      </c>
      <c r="F8802" s="7"/>
      <c r="G8802" s="7"/>
      <c r="H8802" s="7">
        <f>IF('Раздел 2.6.4'!Q30&gt;='Раздел 2.6.4'!Q35,0,1)</f>
        <v>0</v>
      </c>
    </row>
    <row r="8803" spans="1:8" x14ac:dyDescent="0.2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9" t="s">
        <v>2620</v>
      </c>
      <c r="F8803" s="7"/>
      <c r="G8803" s="7"/>
      <c r="H8803" s="7">
        <f>IF('Раздел 2.6.4'!R30&gt;='Раздел 2.6.4'!R35,0,1)</f>
        <v>0</v>
      </c>
    </row>
    <row r="8804" spans="1:8" x14ac:dyDescent="0.2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9" t="s">
        <v>2621</v>
      </c>
      <c r="F8804" s="7"/>
      <c r="G8804" s="7"/>
      <c r="H8804" s="7">
        <f>IF('Раздел 2.6.4'!S30&gt;='Раздел 2.6.4'!S35,0,1)</f>
        <v>0</v>
      </c>
    </row>
    <row r="8805" spans="1:8" x14ac:dyDescent="0.2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9" t="s">
        <v>2622</v>
      </c>
      <c r="F8805" s="7"/>
      <c r="G8805" s="7"/>
      <c r="H8805" s="7">
        <f>IF('Раздел 2.6.4'!T30&gt;='Раздел 2.6.4'!T35,0,1)</f>
        <v>0</v>
      </c>
    </row>
    <row r="8806" spans="1:8" x14ac:dyDescent="0.2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9" t="s">
        <v>2623</v>
      </c>
      <c r="F8806" s="7"/>
      <c r="G8806" s="7"/>
      <c r="H8806" s="7">
        <f>IF('Раздел 2.6.4'!U30&gt;='Раздел 2.6.4'!U35,0,1)</f>
        <v>0</v>
      </c>
    </row>
    <row r="8807" spans="1:8" x14ac:dyDescent="0.2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9" t="s">
        <v>2624</v>
      </c>
      <c r="F8807" s="7"/>
      <c r="G8807" s="7"/>
      <c r="H8807" s="7">
        <f>IF('Раздел 2.6.4'!V30&gt;='Раздел 2.6.4'!V35,0,1)</f>
        <v>0</v>
      </c>
    </row>
    <row r="8808" spans="1:8" x14ac:dyDescent="0.2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9" t="s">
        <v>2625</v>
      </c>
      <c r="F8808" s="7"/>
      <c r="G8808" s="7"/>
      <c r="H8808" s="7">
        <f>IF('Раздел 2.6.4'!W30&gt;='Раздел 2.6.4'!W35,0,1)</f>
        <v>0</v>
      </c>
    </row>
    <row r="8809" spans="1:8" x14ac:dyDescent="0.2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9" t="s">
        <v>2626</v>
      </c>
      <c r="F8809" s="7"/>
      <c r="G8809" s="7"/>
      <c r="H8809" s="7">
        <f>IF('Раздел 2.6.4'!X30&gt;='Раздел 2.6.4'!X35,0,1)</f>
        <v>0</v>
      </c>
    </row>
    <row r="8810" spans="1:8" x14ac:dyDescent="0.2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9" t="s">
        <v>2627</v>
      </c>
      <c r="F8810" s="7"/>
      <c r="G8810" s="7"/>
      <c r="H8810" s="7">
        <f>IF('Раздел 2.6.4'!Y30&gt;='Раздел 2.6.4'!Y35,0,1)</f>
        <v>0</v>
      </c>
    </row>
    <row r="8811" spans="1:8" x14ac:dyDescent="0.2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9" t="s">
        <v>3427</v>
      </c>
      <c r="F8811" s="7"/>
      <c r="G8811" s="7"/>
      <c r="H8811" s="7">
        <f>IF('Раздел 2.6.4'!Z30&gt;='Раздел 2.6.4'!Z35,0,1)</f>
        <v>0</v>
      </c>
    </row>
    <row r="8812" spans="1:8" x14ac:dyDescent="0.2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9" t="s">
        <v>3428</v>
      </c>
      <c r="F8812" s="7"/>
      <c r="G8812" s="7"/>
      <c r="H8812" s="7">
        <f>IF('Раздел 2.6.4'!AA30&gt;='Раздел 2.6.4'!AA35,0,1)</f>
        <v>0</v>
      </c>
    </row>
    <row r="8813" spans="1:8" x14ac:dyDescent="0.2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9" t="s">
        <v>3429</v>
      </c>
      <c r="F8813" s="7"/>
      <c r="G8813" s="7"/>
      <c r="H8813" s="7">
        <f>IF('Раздел 2.6.4'!AB30&gt;='Раздел 2.6.4'!AB35,0,1)</f>
        <v>0</v>
      </c>
    </row>
    <row r="8814" spans="1:8" x14ac:dyDescent="0.2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9" t="s">
        <v>3430</v>
      </c>
      <c r="F8814" s="7"/>
      <c r="G8814" s="7"/>
      <c r="H8814" s="7">
        <f>IF('Раздел 2.6.4'!AC30&gt;='Раздел 2.6.4'!AC35,0,1)</f>
        <v>0</v>
      </c>
    </row>
    <row r="8815" spans="1:8" x14ac:dyDescent="0.2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9" t="s">
        <v>3431</v>
      </c>
      <c r="F8815" s="7"/>
      <c r="G8815" s="7"/>
      <c r="H8815" s="7">
        <f>IF('Раздел 2.6.4'!AD30&gt;='Раздел 2.6.4'!AD35,0,1)</f>
        <v>0</v>
      </c>
    </row>
    <row r="8816" spans="1:8" x14ac:dyDescent="0.2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9" t="s">
        <v>3432</v>
      </c>
      <c r="F8816" s="7"/>
      <c r="G8816" s="7"/>
      <c r="H8816" s="7">
        <f>IF('Раздел 2.6.4'!AE30&gt;='Раздел 2.6.4'!AE35,0,1)</f>
        <v>0</v>
      </c>
    </row>
    <row r="8817" spans="1:8" x14ac:dyDescent="0.2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9" t="s">
        <v>3433</v>
      </c>
      <c r="F8817" s="7"/>
      <c r="G8817" s="7"/>
      <c r="H8817" s="7">
        <f>IF('Раздел 2.6.4'!AF30&gt;='Раздел 2.6.4'!AF35,0,1)</f>
        <v>0</v>
      </c>
    </row>
    <row r="8818" spans="1:8" x14ac:dyDescent="0.2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9" t="s">
        <v>3434</v>
      </c>
      <c r="F8818" s="7"/>
      <c r="G8818" s="7"/>
      <c r="H8818" s="7">
        <f>IF('Раздел 2.6.4'!AG30&gt;='Раздел 2.6.4'!AG35,0,1)</f>
        <v>0</v>
      </c>
    </row>
    <row r="8819" spans="1:8" x14ac:dyDescent="0.2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9" t="s">
        <v>3435</v>
      </c>
      <c r="F8819" s="7"/>
      <c r="G8819" s="7"/>
      <c r="H8819" s="7">
        <f>IF('Раздел 2.6.4'!AH30&gt;='Раздел 2.6.4'!AH35,0,1)</f>
        <v>0</v>
      </c>
    </row>
    <row r="8820" spans="1:8" x14ac:dyDescent="0.2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9" t="s">
        <v>3436</v>
      </c>
      <c r="F8820" s="7"/>
      <c r="G8820" s="7"/>
      <c r="H8820" s="7">
        <f>IF('Раздел 2.6.4'!AI30&gt;='Раздел 2.6.4'!AI35,0,1)</f>
        <v>0</v>
      </c>
    </row>
    <row r="8821" spans="1:8" x14ac:dyDescent="0.2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9" t="s">
        <v>3437</v>
      </c>
      <c r="F8821" s="7"/>
      <c r="G8821" s="7"/>
      <c r="H8821" s="7">
        <f>IF('Раздел 2.6.4'!AJ30&gt;='Раздел 2.6.4'!AJ35,0,1)</f>
        <v>0</v>
      </c>
    </row>
    <row r="8822" spans="1:8" x14ac:dyDescent="0.2">
      <c r="A8822" s="6">
        <f t="shared" si="127"/>
        <v>609562</v>
      </c>
      <c r="B8822" s="6">
        <v>36</v>
      </c>
      <c r="C8822" s="109">
        <v>25</v>
      </c>
      <c r="D8822" s="109">
        <v>550</v>
      </c>
      <c r="E8822" s="130" t="s">
        <v>3438</v>
      </c>
      <c r="F8822" s="109"/>
      <c r="G8822" s="109"/>
      <c r="H8822" s="109">
        <f>IF('Раздел 2.6.4'!AK30&gt;='Раздел 2.6.4'!AK35,0,1)</f>
        <v>0</v>
      </c>
    </row>
    <row r="8823" spans="1:8" x14ac:dyDescent="0.2">
      <c r="A8823" s="6">
        <f t="shared" si="127"/>
        <v>609562</v>
      </c>
      <c r="B8823" s="6">
        <v>36</v>
      </c>
      <c r="C8823" s="115">
        <v>26</v>
      </c>
      <c r="D8823" s="6">
        <v>551</v>
      </c>
      <c r="E8823" s="129" t="s">
        <v>3439</v>
      </c>
      <c r="F8823" s="7"/>
      <c r="G8823" s="7"/>
      <c r="H8823" s="7">
        <f>IF('Раздел 2.6.4'!P36&gt;='Раздел 2.6.4'!P37,0,1)</f>
        <v>0</v>
      </c>
    </row>
    <row r="8824" spans="1:8" x14ac:dyDescent="0.2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9" t="s">
        <v>3440</v>
      </c>
      <c r="F8824" s="7"/>
      <c r="G8824" s="7"/>
      <c r="H8824" s="7">
        <f>IF('Раздел 2.6.4'!Q36&gt;='Раздел 2.6.4'!Q37,0,1)</f>
        <v>0</v>
      </c>
    </row>
    <row r="8825" spans="1:8" x14ac:dyDescent="0.2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9" t="s">
        <v>3441</v>
      </c>
      <c r="F8825" s="7"/>
      <c r="G8825" s="7"/>
      <c r="H8825" s="7">
        <f>IF('Раздел 2.6.4'!R36&gt;='Раздел 2.6.4'!R37,0,1)</f>
        <v>0</v>
      </c>
    </row>
    <row r="8826" spans="1:8" x14ac:dyDescent="0.2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9" t="s">
        <v>3442</v>
      </c>
      <c r="F8826" s="7"/>
      <c r="G8826" s="7"/>
      <c r="H8826" s="7">
        <f>IF('Раздел 2.6.4'!S36&gt;='Раздел 2.6.4'!S37,0,1)</f>
        <v>0</v>
      </c>
    </row>
    <row r="8827" spans="1:8" x14ac:dyDescent="0.2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9" t="s">
        <v>3443</v>
      </c>
      <c r="F8827" s="7"/>
      <c r="G8827" s="7"/>
      <c r="H8827" s="7">
        <f>IF('Раздел 2.6.4'!T36&gt;='Раздел 2.6.4'!T37,0,1)</f>
        <v>0</v>
      </c>
    </row>
    <row r="8828" spans="1:8" x14ac:dyDescent="0.2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9" t="s">
        <v>3444</v>
      </c>
      <c r="F8828" s="7"/>
      <c r="G8828" s="7"/>
      <c r="H8828" s="7">
        <f>IF('Раздел 2.6.4'!U36&gt;='Раздел 2.6.4'!U37,0,1)</f>
        <v>0</v>
      </c>
    </row>
    <row r="8829" spans="1:8" x14ac:dyDescent="0.2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9" t="s">
        <v>3445</v>
      </c>
      <c r="F8829" s="7"/>
      <c r="G8829" s="7"/>
      <c r="H8829" s="7">
        <f>IF('Раздел 2.6.4'!V36&gt;='Раздел 2.6.4'!V37,0,1)</f>
        <v>0</v>
      </c>
    </row>
    <row r="8830" spans="1:8" x14ac:dyDescent="0.2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9" t="s">
        <v>2635</v>
      </c>
      <c r="F8830" s="7"/>
      <c r="G8830" s="7"/>
      <c r="H8830" s="7">
        <f>IF('Раздел 2.6.4'!W36&gt;='Раздел 2.6.4'!W37,0,1)</f>
        <v>0</v>
      </c>
    </row>
    <row r="8831" spans="1:8" x14ac:dyDescent="0.2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9" t="s">
        <v>2636</v>
      </c>
      <c r="F8831" s="7"/>
      <c r="G8831" s="7"/>
      <c r="H8831" s="7">
        <f>IF('Раздел 2.6.4'!X36&gt;='Раздел 2.6.4'!X37,0,1)</f>
        <v>0</v>
      </c>
    </row>
    <row r="8832" spans="1:8" x14ac:dyDescent="0.2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9" t="s">
        <v>2637</v>
      </c>
      <c r="F8832" s="7"/>
      <c r="G8832" s="7"/>
      <c r="H8832" s="7">
        <f>IF('Раздел 2.6.4'!Y36&gt;='Раздел 2.6.4'!Y37,0,1)</f>
        <v>0</v>
      </c>
    </row>
    <row r="8833" spans="1:8" x14ac:dyDescent="0.2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9" t="s">
        <v>2638</v>
      </c>
      <c r="F8833" s="7"/>
      <c r="G8833" s="7"/>
      <c r="H8833" s="7">
        <f>IF('Раздел 2.6.4'!Z36&gt;='Раздел 2.6.4'!Z37,0,1)</f>
        <v>0</v>
      </c>
    </row>
    <row r="8834" spans="1:8" x14ac:dyDescent="0.2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9" t="s">
        <v>2639</v>
      </c>
      <c r="F8834" s="7"/>
      <c r="G8834" s="7"/>
      <c r="H8834" s="7">
        <f>IF('Раздел 2.6.4'!AA36&gt;='Раздел 2.6.4'!AA37,0,1)</f>
        <v>0</v>
      </c>
    </row>
    <row r="8835" spans="1:8" x14ac:dyDescent="0.2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9" t="s">
        <v>3448</v>
      </c>
      <c r="F8835" s="7"/>
      <c r="G8835" s="7"/>
      <c r="H8835" s="7">
        <f>IF('Раздел 2.6.4'!AB36&gt;='Раздел 2.6.4'!AB37,0,1)</f>
        <v>0</v>
      </c>
    </row>
    <row r="8836" spans="1:8" x14ac:dyDescent="0.2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9" t="s">
        <v>4252</v>
      </c>
      <c r="F8836" s="7"/>
      <c r="G8836" s="7"/>
      <c r="H8836" s="7">
        <f>IF('Раздел 2.6.4'!AC36&gt;='Раздел 2.6.4'!AC37,0,1)</f>
        <v>0</v>
      </c>
    </row>
    <row r="8837" spans="1:8" x14ac:dyDescent="0.2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9" t="s">
        <v>3449</v>
      </c>
      <c r="F8837" s="7"/>
      <c r="G8837" s="7"/>
      <c r="H8837" s="7">
        <f>IF('Раздел 2.6.4'!AD36&gt;='Раздел 2.6.4'!AD37,0,1)</f>
        <v>0</v>
      </c>
    </row>
    <row r="8838" spans="1:8" x14ac:dyDescent="0.2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9" t="s">
        <v>3450</v>
      </c>
      <c r="F8838" s="7"/>
      <c r="G8838" s="7"/>
      <c r="H8838" s="7">
        <f>IF('Раздел 2.6.4'!AE36&gt;='Раздел 2.6.4'!AE37,0,1)</f>
        <v>0</v>
      </c>
    </row>
    <row r="8839" spans="1:8" x14ac:dyDescent="0.2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9" t="s">
        <v>3451</v>
      </c>
      <c r="F8839" s="7"/>
      <c r="G8839" s="7"/>
      <c r="H8839" s="7">
        <f>IF('Раздел 2.6.4'!AF36&gt;='Раздел 2.6.4'!AF37,0,1)</f>
        <v>0</v>
      </c>
    </row>
    <row r="8840" spans="1:8" x14ac:dyDescent="0.2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9" t="s">
        <v>3452</v>
      </c>
      <c r="F8840" s="7"/>
      <c r="G8840" s="7"/>
      <c r="H8840" s="7">
        <f>IF('Раздел 2.6.4'!AG36&gt;='Раздел 2.6.4'!AG37,0,1)</f>
        <v>0</v>
      </c>
    </row>
    <row r="8841" spans="1:8" x14ac:dyDescent="0.2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9" t="s">
        <v>3453</v>
      </c>
      <c r="F8841" s="7"/>
      <c r="G8841" s="7"/>
      <c r="H8841" s="7">
        <f>IF('Раздел 2.6.4'!AH36&gt;='Раздел 2.6.4'!AH37,0,1)</f>
        <v>0</v>
      </c>
    </row>
    <row r="8842" spans="1:8" x14ac:dyDescent="0.2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9" t="s">
        <v>3454</v>
      </c>
      <c r="F8842" s="7"/>
      <c r="G8842" s="7"/>
      <c r="H8842" s="7">
        <f>IF('Раздел 2.6.4'!AI36&gt;='Раздел 2.6.4'!AI37,0,1)</f>
        <v>0</v>
      </c>
    </row>
    <row r="8843" spans="1:8" x14ac:dyDescent="0.2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9" t="s">
        <v>3455</v>
      </c>
      <c r="F8843" s="7"/>
      <c r="G8843" s="7"/>
      <c r="H8843" s="7">
        <f>IF('Раздел 2.6.4'!AJ36&gt;='Раздел 2.6.4'!AJ37,0,1)</f>
        <v>0</v>
      </c>
    </row>
    <row r="8844" spans="1:8" x14ac:dyDescent="0.2">
      <c r="A8844" s="6">
        <f t="shared" si="127"/>
        <v>609562</v>
      </c>
      <c r="B8844" s="6">
        <v>36</v>
      </c>
      <c r="C8844" s="109">
        <v>26</v>
      </c>
      <c r="D8844" s="109">
        <v>572</v>
      </c>
      <c r="E8844" s="130" t="s">
        <v>3456</v>
      </c>
      <c r="F8844" s="109"/>
      <c r="G8844" s="109"/>
      <c r="H8844" s="109">
        <f>IF('Раздел 2.6.4'!AK36&gt;='Раздел 2.6.4'!AK37,0,1)</f>
        <v>0</v>
      </c>
    </row>
    <row r="8845" spans="1:8" x14ac:dyDescent="0.2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9" t="s">
        <v>3457</v>
      </c>
      <c r="F8845" s="7"/>
      <c r="G8845" s="7"/>
      <c r="H8845" s="7">
        <f>IF('Раздел 2.6.4'!P36&gt;='Раздел 2.6.4'!P39,0,1)</f>
        <v>0</v>
      </c>
    </row>
    <row r="8846" spans="1:8" x14ac:dyDescent="0.2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9" t="s">
        <v>3458</v>
      </c>
      <c r="F8846" s="7"/>
      <c r="G8846" s="7"/>
      <c r="H8846" s="7">
        <f>IF('Раздел 2.6.4'!Q36&gt;='Раздел 2.6.4'!Q39,0,1)</f>
        <v>0</v>
      </c>
    </row>
    <row r="8847" spans="1:8" x14ac:dyDescent="0.2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9" t="s">
        <v>3171</v>
      </c>
      <c r="F8847" s="7"/>
      <c r="G8847" s="7"/>
      <c r="H8847" s="7">
        <f>IF('Раздел 2.6.4'!R36&gt;='Раздел 2.6.4'!R39,0,1)</f>
        <v>0</v>
      </c>
    </row>
    <row r="8848" spans="1:8" x14ac:dyDescent="0.2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9" t="s">
        <v>3172</v>
      </c>
      <c r="F8848" s="7"/>
      <c r="G8848" s="7"/>
      <c r="H8848" s="7">
        <f>IF('Раздел 2.6.4'!S36&gt;='Раздел 2.6.4'!S39,0,1)</f>
        <v>0</v>
      </c>
    </row>
    <row r="8849" spans="1:8" x14ac:dyDescent="0.2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9" t="s">
        <v>3173</v>
      </c>
      <c r="F8849" s="7"/>
      <c r="G8849" s="7"/>
      <c r="H8849" s="7">
        <f>IF('Раздел 2.6.4'!T36&gt;='Раздел 2.6.4'!T39,0,1)</f>
        <v>0</v>
      </c>
    </row>
    <row r="8850" spans="1:8" x14ac:dyDescent="0.2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9" t="s">
        <v>3174</v>
      </c>
      <c r="F8850" s="7"/>
      <c r="G8850" s="7"/>
      <c r="H8850" s="7">
        <f>IF('Раздел 2.6.4'!U36&gt;='Раздел 2.6.4'!U39,0,1)</f>
        <v>0</v>
      </c>
    </row>
    <row r="8851" spans="1:8" x14ac:dyDescent="0.2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9" t="s">
        <v>3175</v>
      </c>
      <c r="F8851" s="7"/>
      <c r="G8851" s="7"/>
      <c r="H8851" s="7">
        <f>IF('Раздел 2.6.4'!V36&gt;='Раздел 2.6.4'!V39,0,1)</f>
        <v>0</v>
      </c>
    </row>
    <row r="8852" spans="1:8" x14ac:dyDescent="0.2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9" t="s">
        <v>3176</v>
      </c>
      <c r="F8852" s="7"/>
      <c r="G8852" s="7"/>
      <c r="H8852" s="7">
        <f>IF('Раздел 2.6.4'!W36&gt;='Раздел 2.6.4'!W39,0,1)</f>
        <v>0</v>
      </c>
    </row>
    <row r="8853" spans="1:8" x14ac:dyDescent="0.2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9" t="s">
        <v>3177</v>
      </c>
      <c r="F8853" s="7"/>
      <c r="G8853" s="7"/>
      <c r="H8853" s="7">
        <f>IF('Раздел 2.6.4'!X36&gt;='Раздел 2.6.4'!X39,0,1)</f>
        <v>0</v>
      </c>
    </row>
    <row r="8854" spans="1:8" x14ac:dyDescent="0.2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9" t="s">
        <v>3178</v>
      </c>
      <c r="F8854" s="7"/>
      <c r="G8854" s="7"/>
      <c r="H8854" s="7">
        <f>IF('Раздел 2.6.4'!Y36&gt;='Раздел 2.6.4'!Y39,0,1)</f>
        <v>0</v>
      </c>
    </row>
    <row r="8855" spans="1:8" x14ac:dyDescent="0.2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9" t="s">
        <v>2371</v>
      </c>
      <c r="F8855" s="7"/>
      <c r="G8855" s="7"/>
      <c r="H8855" s="7">
        <f>IF('Раздел 2.6.4'!Z36&gt;='Раздел 2.6.4'!Z39,0,1)</f>
        <v>0</v>
      </c>
    </row>
    <row r="8856" spans="1:8" x14ac:dyDescent="0.2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9" t="s">
        <v>1623</v>
      </c>
      <c r="F8856" s="7"/>
      <c r="G8856" s="7"/>
      <c r="H8856" s="7">
        <f>IF('Раздел 2.6.4'!AA36&gt;='Раздел 2.6.4'!AA39,0,1)</f>
        <v>0</v>
      </c>
    </row>
    <row r="8857" spans="1:8" x14ac:dyDescent="0.2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9" t="s">
        <v>1624</v>
      </c>
      <c r="F8857" s="7"/>
      <c r="G8857" s="7"/>
      <c r="H8857" s="7">
        <f>IF('Раздел 2.6.4'!AB36&gt;='Раздел 2.6.4'!AB39,0,1)</f>
        <v>0</v>
      </c>
    </row>
    <row r="8858" spans="1:8" x14ac:dyDescent="0.2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9" t="s">
        <v>1625</v>
      </c>
      <c r="F8858" s="7"/>
      <c r="G8858" s="7"/>
      <c r="H8858" s="7">
        <f>IF('Раздел 2.6.4'!AC36&gt;='Раздел 2.6.4'!AC39,0,1)</f>
        <v>0</v>
      </c>
    </row>
    <row r="8859" spans="1:8" x14ac:dyDescent="0.2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9" t="s">
        <v>1626</v>
      </c>
      <c r="F8859" s="7"/>
      <c r="G8859" s="7"/>
      <c r="H8859" s="7">
        <f>IF('Раздел 2.6.4'!AD36&gt;='Раздел 2.6.4'!AD39,0,1)</f>
        <v>0</v>
      </c>
    </row>
    <row r="8860" spans="1:8" x14ac:dyDescent="0.2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9" t="s">
        <v>1627</v>
      </c>
      <c r="F8860" s="7"/>
      <c r="G8860" s="7"/>
      <c r="H8860" s="7">
        <f>IF('Раздел 2.6.4'!AE36&gt;='Раздел 2.6.4'!AE39,0,1)</f>
        <v>0</v>
      </c>
    </row>
    <row r="8861" spans="1:8" x14ac:dyDescent="0.2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9" t="s">
        <v>1628</v>
      </c>
      <c r="F8861" s="7"/>
      <c r="G8861" s="7"/>
      <c r="H8861" s="7">
        <f>IF('Раздел 2.6.4'!AF36&gt;='Раздел 2.6.4'!AF39,0,1)</f>
        <v>0</v>
      </c>
    </row>
    <row r="8862" spans="1:8" x14ac:dyDescent="0.2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9" t="s">
        <v>1629</v>
      </c>
      <c r="F8862" s="7"/>
      <c r="G8862" s="7"/>
      <c r="H8862" s="7">
        <f>IF('Раздел 2.6.4'!AG36&gt;='Раздел 2.6.4'!AG39,0,1)</f>
        <v>0</v>
      </c>
    </row>
    <row r="8863" spans="1:8" x14ac:dyDescent="0.2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9" t="s">
        <v>4769</v>
      </c>
      <c r="F8863" s="7"/>
      <c r="G8863" s="7"/>
      <c r="H8863" s="7">
        <f>IF('Раздел 2.6.4'!AH36&gt;='Раздел 2.6.4'!AH39,0,1)</f>
        <v>0</v>
      </c>
    </row>
    <row r="8864" spans="1:8" x14ac:dyDescent="0.2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9" t="s">
        <v>4770</v>
      </c>
      <c r="F8864" s="7"/>
      <c r="G8864" s="7"/>
      <c r="H8864" s="7">
        <f>IF('Раздел 2.6.4'!AI36&gt;='Раздел 2.6.4'!AI39,0,1)</f>
        <v>0</v>
      </c>
    </row>
    <row r="8865" spans="1:8" x14ac:dyDescent="0.2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9" t="s">
        <v>4771</v>
      </c>
      <c r="F8865" s="7"/>
      <c r="G8865" s="7"/>
      <c r="H8865" s="7">
        <f>IF('Раздел 2.6.4'!AJ36&gt;='Раздел 2.6.4'!AJ39,0,1)</f>
        <v>0</v>
      </c>
    </row>
    <row r="8866" spans="1:8" x14ac:dyDescent="0.2">
      <c r="A8866" s="6">
        <f t="shared" si="129"/>
        <v>609562</v>
      </c>
      <c r="B8866" s="6">
        <v>36</v>
      </c>
      <c r="C8866" s="109">
        <v>27</v>
      </c>
      <c r="D8866" s="109">
        <v>594</v>
      </c>
      <c r="E8866" s="130" t="s">
        <v>4772</v>
      </c>
      <c r="F8866" s="109"/>
      <c r="G8866" s="109"/>
      <c r="H8866" s="109">
        <f>IF('Раздел 2.6.4'!AK36&gt;='Раздел 2.6.4'!AK39,0,1)</f>
        <v>0</v>
      </c>
    </row>
    <row r="8867" spans="1:8" x14ac:dyDescent="0.2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9" t="s">
        <v>4773</v>
      </c>
      <c r="F8867" s="7"/>
      <c r="G8867" s="7"/>
      <c r="H8867" s="7">
        <f>IF('Раздел 2.6.4'!P37&gt;='Раздел 2.6.4'!P38,0,1)</f>
        <v>0</v>
      </c>
    </row>
    <row r="8868" spans="1:8" x14ac:dyDescent="0.2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9" t="s">
        <v>4774</v>
      </c>
      <c r="F8868" s="7"/>
      <c r="G8868" s="7"/>
      <c r="H8868" s="7">
        <f>IF('Раздел 2.6.4'!Q37&gt;='Раздел 2.6.4'!Q38,0,1)</f>
        <v>0</v>
      </c>
    </row>
    <row r="8869" spans="1:8" x14ac:dyDescent="0.2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9" t="s">
        <v>4775</v>
      </c>
      <c r="F8869" s="7"/>
      <c r="G8869" s="7"/>
      <c r="H8869" s="7">
        <f>IF('Раздел 2.6.4'!R37&gt;='Раздел 2.6.4'!R38,0,1)</f>
        <v>0</v>
      </c>
    </row>
    <row r="8870" spans="1:8" x14ac:dyDescent="0.2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9" t="s">
        <v>4776</v>
      </c>
      <c r="F8870" s="7"/>
      <c r="G8870" s="7"/>
      <c r="H8870" s="7">
        <f>IF('Раздел 2.6.4'!S37&gt;='Раздел 2.6.4'!S38,0,1)</f>
        <v>0</v>
      </c>
    </row>
    <row r="8871" spans="1:8" x14ac:dyDescent="0.2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9" t="s">
        <v>4777</v>
      </c>
      <c r="F8871" s="7"/>
      <c r="G8871" s="7"/>
      <c r="H8871" s="7">
        <f>IF('Раздел 2.6.4'!T37&gt;='Раздел 2.6.4'!T38,0,1)</f>
        <v>0</v>
      </c>
    </row>
    <row r="8872" spans="1:8" x14ac:dyDescent="0.2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9" t="s">
        <v>4778</v>
      </c>
      <c r="F8872" s="7"/>
      <c r="G8872" s="7"/>
      <c r="H8872" s="7">
        <f>IF('Раздел 2.6.4'!U37&gt;='Раздел 2.6.4'!U38,0,1)</f>
        <v>0</v>
      </c>
    </row>
    <row r="8873" spans="1:8" x14ac:dyDescent="0.2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9" t="s">
        <v>4779</v>
      </c>
      <c r="F8873" s="7"/>
      <c r="G8873" s="7"/>
      <c r="H8873" s="7">
        <f>IF('Раздел 2.6.4'!V37&gt;='Раздел 2.6.4'!V38,0,1)</f>
        <v>0</v>
      </c>
    </row>
    <row r="8874" spans="1:8" x14ac:dyDescent="0.2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9" t="s">
        <v>4780</v>
      </c>
      <c r="F8874" s="7"/>
      <c r="G8874" s="7"/>
      <c r="H8874" s="7">
        <f>IF('Раздел 2.6.4'!W37&gt;='Раздел 2.6.4'!W38,0,1)</f>
        <v>0</v>
      </c>
    </row>
    <row r="8875" spans="1:8" x14ac:dyDescent="0.2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9" t="s">
        <v>3952</v>
      </c>
      <c r="F8875" s="7"/>
      <c r="G8875" s="7"/>
      <c r="H8875" s="7">
        <f>IF('Раздел 2.6.4'!X37&gt;='Раздел 2.6.4'!X38,0,1)</f>
        <v>0</v>
      </c>
    </row>
    <row r="8876" spans="1:8" x14ac:dyDescent="0.2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9" t="s">
        <v>3953</v>
      </c>
      <c r="F8876" s="7"/>
      <c r="G8876" s="7"/>
      <c r="H8876" s="7">
        <f>IF('Раздел 2.6.4'!Y37&gt;='Раздел 2.6.4'!Y38,0,1)</f>
        <v>0</v>
      </c>
    </row>
    <row r="8877" spans="1:8" x14ac:dyDescent="0.2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9" t="s">
        <v>3954</v>
      </c>
      <c r="F8877" s="7"/>
      <c r="G8877" s="7"/>
      <c r="H8877" s="7">
        <f>IF('Раздел 2.6.4'!Z37&gt;='Раздел 2.6.4'!Z38,0,1)</f>
        <v>0</v>
      </c>
    </row>
    <row r="8878" spans="1:8" x14ac:dyDescent="0.2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9" t="s">
        <v>3955</v>
      </c>
      <c r="F8878" s="7"/>
      <c r="G8878" s="7"/>
      <c r="H8878" s="7">
        <f>IF('Раздел 2.6.4'!AA37&gt;='Раздел 2.6.4'!AA38,0,1)</f>
        <v>0</v>
      </c>
    </row>
    <row r="8879" spans="1:8" x14ac:dyDescent="0.2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9" t="s">
        <v>3956</v>
      </c>
      <c r="F8879" s="7"/>
      <c r="G8879" s="7"/>
      <c r="H8879" s="7">
        <f>IF('Раздел 2.6.4'!AB37&gt;='Раздел 2.6.4'!AB38,0,1)</f>
        <v>0</v>
      </c>
    </row>
    <row r="8880" spans="1:8" x14ac:dyDescent="0.2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9" t="s">
        <v>3957</v>
      </c>
      <c r="F8880" s="7"/>
      <c r="G8880" s="7"/>
      <c r="H8880" s="7">
        <f>IF('Раздел 2.6.4'!AC37&gt;='Раздел 2.6.4'!AC38,0,1)</f>
        <v>0</v>
      </c>
    </row>
    <row r="8881" spans="1:8" x14ac:dyDescent="0.2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9" t="s">
        <v>3958</v>
      </c>
      <c r="F8881" s="7"/>
      <c r="G8881" s="7"/>
      <c r="H8881" s="7">
        <f>IF('Раздел 2.6.4'!AD37&gt;='Раздел 2.6.4'!AD38,0,1)</f>
        <v>0</v>
      </c>
    </row>
    <row r="8882" spans="1:8" x14ac:dyDescent="0.2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9" t="s">
        <v>3959</v>
      </c>
      <c r="F8882" s="7"/>
      <c r="G8882" s="7"/>
      <c r="H8882" s="7">
        <f>IF('Раздел 2.6.4'!AE37&gt;='Раздел 2.6.4'!AE38,0,1)</f>
        <v>0</v>
      </c>
    </row>
    <row r="8883" spans="1:8" x14ac:dyDescent="0.2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9" t="s">
        <v>3179</v>
      </c>
      <c r="F8883" s="7"/>
      <c r="G8883" s="7"/>
      <c r="H8883" s="7">
        <f>IF('Раздел 2.6.4'!AF37&gt;='Раздел 2.6.4'!AF38,0,1)</f>
        <v>0</v>
      </c>
    </row>
    <row r="8884" spans="1:8" x14ac:dyDescent="0.2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9" t="s">
        <v>2372</v>
      </c>
      <c r="F8884" s="7"/>
      <c r="G8884" s="7"/>
      <c r="H8884" s="7">
        <f>IF('Раздел 2.6.4'!AG37&gt;='Раздел 2.6.4'!AG38,0,1)</f>
        <v>0</v>
      </c>
    </row>
    <row r="8885" spans="1:8" x14ac:dyDescent="0.2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9" t="s">
        <v>2373</v>
      </c>
      <c r="F8885" s="7"/>
      <c r="G8885" s="7"/>
      <c r="H8885" s="7">
        <f>IF('Раздел 2.6.4'!AH37&gt;='Раздел 2.6.4'!AH38,0,1)</f>
        <v>0</v>
      </c>
    </row>
    <row r="8886" spans="1:8" x14ac:dyDescent="0.2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9" t="s">
        <v>2374</v>
      </c>
      <c r="F8886" s="7"/>
      <c r="G8886" s="7"/>
      <c r="H8886" s="7">
        <f>IF('Раздел 2.6.4'!AI37&gt;='Раздел 2.6.4'!AI38,0,1)</f>
        <v>0</v>
      </c>
    </row>
    <row r="8887" spans="1:8" x14ac:dyDescent="0.2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9" t="s">
        <v>2375</v>
      </c>
      <c r="F8887" s="7"/>
      <c r="G8887" s="7"/>
      <c r="H8887" s="7">
        <f>IF('Раздел 2.6.4'!AJ37&gt;='Раздел 2.6.4'!AJ38,0,1)</f>
        <v>0</v>
      </c>
    </row>
    <row r="8888" spans="1:8" x14ac:dyDescent="0.2">
      <c r="A8888" s="6">
        <f t="shared" si="129"/>
        <v>609562</v>
      </c>
      <c r="B8888" s="6">
        <v>36</v>
      </c>
      <c r="C8888" s="109">
        <v>28</v>
      </c>
      <c r="D8888" s="109">
        <v>616</v>
      </c>
      <c r="E8888" s="130" t="s">
        <v>2376</v>
      </c>
      <c r="F8888" s="109"/>
      <c r="G8888" s="109"/>
      <c r="H8888" s="109">
        <f>IF('Раздел 2.6.4'!AK37&gt;='Раздел 2.6.4'!AK38,0,1)</f>
        <v>0</v>
      </c>
    </row>
    <row r="8889" spans="1:8" x14ac:dyDescent="0.2">
      <c r="A8889" s="6">
        <f t="shared" si="129"/>
        <v>609562</v>
      </c>
      <c r="B8889" s="6">
        <v>36</v>
      </c>
      <c r="C8889" s="115">
        <v>29</v>
      </c>
      <c r="D8889" s="6">
        <v>617</v>
      </c>
      <c r="E8889" s="129" t="s">
        <v>2377</v>
      </c>
      <c r="F8889" s="7"/>
      <c r="G8889" s="7"/>
      <c r="H8889" s="7">
        <f>IF('Раздел 2.6.4'!P39&gt;='Раздел 2.6.4'!P40,0,1)</f>
        <v>0</v>
      </c>
    </row>
    <row r="8890" spans="1:8" x14ac:dyDescent="0.2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9" t="s">
        <v>2378</v>
      </c>
      <c r="F8890" s="7"/>
      <c r="G8890" s="7"/>
      <c r="H8890" s="7">
        <f>IF('Раздел 2.6.4'!Q39&gt;='Раздел 2.6.4'!Q40,0,1)</f>
        <v>0</v>
      </c>
    </row>
    <row r="8891" spans="1:8" x14ac:dyDescent="0.2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9" t="s">
        <v>2379</v>
      </c>
      <c r="F8891" s="7"/>
      <c r="G8891" s="7"/>
      <c r="H8891" s="7">
        <f>IF('Раздел 2.6.4'!R39&gt;='Раздел 2.6.4'!R40,0,1)</f>
        <v>0</v>
      </c>
    </row>
    <row r="8892" spans="1:8" x14ac:dyDescent="0.2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9" t="s">
        <v>2380</v>
      </c>
      <c r="F8892" s="7"/>
      <c r="G8892" s="7"/>
      <c r="H8892" s="7">
        <f>IF('Раздел 2.6.4'!S39&gt;='Раздел 2.6.4'!S40,0,1)</f>
        <v>0</v>
      </c>
    </row>
    <row r="8893" spans="1:8" x14ac:dyDescent="0.2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9" t="s">
        <v>2381</v>
      </c>
      <c r="F8893" s="7"/>
      <c r="G8893" s="7"/>
      <c r="H8893" s="7">
        <f>IF('Раздел 2.6.4'!T39&gt;='Раздел 2.6.4'!T40,0,1)</f>
        <v>0</v>
      </c>
    </row>
    <row r="8894" spans="1:8" x14ac:dyDescent="0.2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9" t="s">
        <v>2382</v>
      </c>
      <c r="F8894" s="7"/>
      <c r="G8894" s="7"/>
      <c r="H8894" s="7">
        <f>IF('Раздел 2.6.4'!U39&gt;='Раздел 2.6.4'!U40,0,1)</f>
        <v>0</v>
      </c>
    </row>
    <row r="8895" spans="1:8" x14ac:dyDescent="0.2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9" t="s">
        <v>2383</v>
      </c>
      <c r="F8895" s="7"/>
      <c r="G8895" s="7"/>
      <c r="H8895" s="7">
        <f>IF('Раздел 2.6.4'!V39&gt;='Раздел 2.6.4'!V40,0,1)</f>
        <v>0</v>
      </c>
    </row>
    <row r="8896" spans="1:8" x14ac:dyDescent="0.2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9" t="s">
        <v>2384</v>
      </c>
      <c r="F8896" s="7"/>
      <c r="G8896" s="7"/>
      <c r="H8896" s="7">
        <f>IF('Раздел 2.6.4'!W39&gt;='Раздел 2.6.4'!W40,0,1)</f>
        <v>0</v>
      </c>
    </row>
    <row r="8897" spans="1:8" x14ac:dyDescent="0.2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9" t="s">
        <v>2385</v>
      </c>
      <c r="F8897" s="7"/>
      <c r="G8897" s="7"/>
      <c r="H8897" s="7">
        <f>IF('Раздел 2.6.4'!X39&gt;='Раздел 2.6.4'!X40,0,1)</f>
        <v>0</v>
      </c>
    </row>
    <row r="8898" spans="1:8" x14ac:dyDescent="0.2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9" t="s">
        <v>2386</v>
      </c>
      <c r="F8898" s="7"/>
      <c r="G8898" s="7"/>
      <c r="H8898" s="7">
        <f>IF('Раздел 2.6.4'!Y39&gt;='Раздел 2.6.4'!Y40,0,1)</f>
        <v>0</v>
      </c>
    </row>
    <row r="8899" spans="1:8" x14ac:dyDescent="0.2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9" t="s">
        <v>2387</v>
      </c>
      <c r="F8899" s="7"/>
      <c r="G8899" s="7"/>
      <c r="H8899" s="7">
        <f>IF('Раздел 2.6.4'!Z39&gt;='Раздел 2.6.4'!Z40,0,1)</f>
        <v>0</v>
      </c>
    </row>
    <row r="8900" spans="1:8" x14ac:dyDescent="0.2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9" t="s">
        <v>2388</v>
      </c>
      <c r="F8900" s="7"/>
      <c r="G8900" s="7"/>
      <c r="H8900" s="7">
        <f>IF('Раздел 2.6.4'!AA39&gt;='Раздел 2.6.4'!AA40,0,1)</f>
        <v>0</v>
      </c>
    </row>
    <row r="8901" spans="1:8" x14ac:dyDescent="0.2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9" t="s">
        <v>3195</v>
      </c>
      <c r="F8901" s="7"/>
      <c r="G8901" s="7"/>
      <c r="H8901" s="7">
        <f>IF('Раздел 2.6.4'!AB39&gt;='Раздел 2.6.4'!AB40,0,1)</f>
        <v>0</v>
      </c>
    </row>
    <row r="8902" spans="1:8" x14ac:dyDescent="0.2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9" t="s">
        <v>3196</v>
      </c>
      <c r="F8902" s="7"/>
      <c r="G8902" s="7"/>
      <c r="H8902" s="7">
        <f>IF('Раздел 2.6.4'!AC39&gt;='Раздел 2.6.4'!AC40,0,1)</f>
        <v>0</v>
      </c>
    </row>
    <row r="8903" spans="1:8" x14ac:dyDescent="0.2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9" t="s">
        <v>3197</v>
      </c>
      <c r="F8903" s="7"/>
      <c r="G8903" s="7"/>
      <c r="H8903" s="7">
        <f>IF('Раздел 2.6.4'!AD39&gt;='Раздел 2.6.4'!AD40,0,1)</f>
        <v>0</v>
      </c>
    </row>
    <row r="8904" spans="1:8" x14ac:dyDescent="0.2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9" t="s">
        <v>3198</v>
      </c>
      <c r="F8904" s="7"/>
      <c r="G8904" s="7"/>
      <c r="H8904" s="7">
        <f>IF('Раздел 2.6.4'!AE39&gt;='Раздел 2.6.4'!AE40,0,1)</f>
        <v>0</v>
      </c>
    </row>
    <row r="8905" spans="1:8" x14ac:dyDescent="0.2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9" t="s">
        <v>3199</v>
      </c>
      <c r="F8905" s="7"/>
      <c r="G8905" s="7"/>
      <c r="H8905" s="7">
        <f>IF('Раздел 2.6.4'!AF39&gt;='Раздел 2.6.4'!AF40,0,1)</f>
        <v>0</v>
      </c>
    </row>
    <row r="8906" spans="1:8" x14ac:dyDescent="0.2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9" t="s">
        <v>3200</v>
      </c>
      <c r="F8906" s="7"/>
      <c r="G8906" s="7"/>
      <c r="H8906" s="7">
        <f>IF('Раздел 2.6.4'!AG39&gt;='Раздел 2.6.4'!AG40,0,1)</f>
        <v>0</v>
      </c>
    </row>
    <row r="8907" spans="1:8" x14ac:dyDescent="0.2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9" t="s">
        <v>3201</v>
      </c>
      <c r="F8907" s="7"/>
      <c r="G8907" s="7"/>
      <c r="H8907" s="7">
        <f>IF('Раздел 2.6.4'!AH39&gt;='Раздел 2.6.4'!AH40,0,1)</f>
        <v>0</v>
      </c>
    </row>
    <row r="8908" spans="1:8" x14ac:dyDescent="0.2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9" t="s">
        <v>3202</v>
      </c>
      <c r="F8908" s="7"/>
      <c r="G8908" s="7"/>
      <c r="H8908" s="7">
        <f>IF('Раздел 2.6.4'!AI39&gt;='Раздел 2.6.4'!AI40,0,1)</f>
        <v>0</v>
      </c>
    </row>
    <row r="8909" spans="1:8" x14ac:dyDescent="0.2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9" t="s">
        <v>3203</v>
      </c>
      <c r="F8909" s="7"/>
      <c r="G8909" s="7"/>
      <c r="H8909" s="7">
        <f>IF('Раздел 2.6.4'!AJ39&gt;='Раздел 2.6.4'!AJ40,0,1)</f>
        <v>0</v>
      </c>
    </row>
    <row r="8910" spans="1:8" x14ac:dyDescent="0.2">
      <c r="A8910" s="6">
        <f t="shared" si="129"/>
        <v>609562</v>
      </c>
      <c r="B8910" s="6">
        <v>36</v>
      </c>
      <c r="C8910" s="109">
        <v>29</v>
      </c>
      <c r="D8910" s="109">
        <v>638</v>
      </c>
      <c r="E8910" s="130" t="s">
        <v>3204</v>
      </c>
      <c r="F8910" s="109"/>
      <c r="G8910" s="109"/>
      <c r="H8910" s="109">
        <f>IF('Раздел 2.6.4'!AK39&gt;='Раздел 2.6.4'!AK40,0,1)</f>
        <v>0</v>
      </c>
    </row>
    <row r="8911" spans="1:8" x14ac:dyDescent="0.2">
      <c r="A8911" s="6">
        <f t="shared" si="129"/>
        <v>609562</v>
      </c>
      <c r="B8911" s="6">
        <v>36</v>
      </c>
      <c r="C8911" s="115">
        <v>30</v>
      </c>
      <c r="D8911" s="6">
        <v>639</v>
      </c>
      <c r="E8911" s="6" t="s">
        <v>3205</v>
      </c>
      <c r="F8911" s="115"/>
      <c r="G8911" s="115"/>
      <c r="H8911" s="115">
        <f>IF('Раздел 2.6.4'!P21&gt;=SUM('Раздел 2.6.4'!R21:U21),0,1)</f>
        <v>0</v>
      </c>
    </row>
    <row r="8912" spans="1:8" x14ac:dyDescent="0.2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3206</v>
      </c>
      <c r="F8912" s="7"/>
      <c r="G8912" s="7"/>
      <c r="H8912" s="7">
        <f>IF('Раздел 2.6.4'!P22&gt;=SUM('Раздел 2.6.4'!R22:U22),0,1)</f>
        <v>0</v>
      </c>
    </row>
    <row r="8913" spans="1:8" x14ac:dyDescent="0.2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4824</v>
      </c>
      <c r="F8913" s="7"/>
      <c r="G8913" s="7"/>
      <c r="H8913" s="7">
        <f>IF('Раздел 2.6.4'!P23&gt;=SUM('Раздел 2.6.4'!R23:U23),0,1)</f>
        <v>0</v>
      </c>
    </row>
    <row r="8914" spans="1:8" x14ac:dyDescent="0.2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4825</v>
      </c>
      <c r="F8914" s="7"/>
      <c r="G8914" s="7"/>
      <c r="H8914" s="7">
        <f>IF('Раздел 2.6.4'!P24&gt;=SUM('Раздел 2.6.4'!R24:U24),0,1)</f>
        <v>0</v>
      </c>
    </row>
    <row r="8915" spans="1:8" x14ac:dyDescent="0.2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4826</v>
      </c>
      <c r="F8915" s="7"/>
      <c r="G8915" s="7"/>
      <c r="H8915" s="7">
        <f>IF('Раздел 2.6.4'!P25&gt;=SUM('Раздел 2.6.4'!R25:U25),0,1)</f>
        <v>0</v>
      </c>
    </row>
    <row r="8916" spans="1:8" x14ac:dyDescent="0.2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4827</v>
      </c>
      <c r="F8916" s="7"/>
      <c r="G8916" s="7"/>
      <c r="H8916" s="7">
        <f>IF('Раздел 2.6.4'!P26&gt;=SUM('Раздел 2.6.4'!R26:U26),0,1)</f>
        <v>0</v>
      </c>
    </row>
    <row r="8917" spans="1:8" x14ac:dyDescent="0.2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4828</v>
      </c>
      <c r="F8917" s="7"/>
      <c r="G8917" s="7"/>
      <c r="H8917" s="7">
        <f>IF('Раздел 2.6.4'!P27&gt;=SUM('Раздел 2.6.4'!R27:U27),0,1)</f>
        <v>0</v>
      </c>
    </row>
    <row r="8918" spans="1:8" x14ac:dyDescent="0.2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4829</v>
      </c>
      <c r="F8918" s="7"/>
      <c r="G8918" s="7"/>
      <c r="H8918" s="7">
        <f>IF('Раздел 2.6.4'!P28&gt;=SUM('Раздел 2.6.4'!R28:U28),0,1)</f>
        <v>0</v>
      </c>
    </row>
    <row r="8919" spans="1:8" x14ac:dyDescent="0.2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4830</v>
      </c>
      <c r="F8919" s="7"/>
      <c r="G8919" s="7"/>
      <c r="H8919" s="7">
        <f>IF('Раздел 2.6.4'!P29&gt;=SUM('Раздел 2.6.4'!R29:U29),0,1)</f>
        <v>0</v>
      </c>
    </row>
    <row r="8920" spans="1:8" x14ac:dyDescent="0.2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4831</v>
      </c>
      <c r="F8920" s="7"/>
      <c r="G8920" s="7"/>
      <c r="H8920" s="7">
        <f>IF('Раздел 2.6.4'!P30&gt;=SUM('Раздел 2.6.4'!R30:U30),0,1)</f>
        <v>0</v>
      </c>
    </row>
    <row r="8921" spans="1:8" x14ac:dyDescent="0.2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4832</v>
      </c>
      <c r="F8921" s="7"/>
      <c r="G8921" s="7"/>
      <c r="H8921" s="7">
        <f>IF('Раздел 2.6.4'!P31&gt;=SUM('Раздел 2.6.4'!R31:U31),0,1)</f>
        <v>0</v>
      </c>
    </row>
    <row r="8922" spans="1:8" x14ac:dyDescent="0.2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4833</v>
      </c>
      <c r="F8922" s="7"/>
      <c r="G8922" s="7"/>
      <c r="H8922" s="7">
        <f>IF('Раздел 2.6.4'!P32&gt;=SUM('Раздел 2.6.4'!R32:U32),0,1)</f>
        <v>0</v>
      </c>
    </row>
    <row r="8923" spans="1:8" x14ac:dyDescent="0.2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4834</v>
      </c>
      <c r="F8923" s="7"/>
      <c r="G8923" s="7"/>
      <c r="H8923" s="7">
        <f>IF('Раздел 2.6.4'!P33&gt;=SUM('Раздел 2.6.4'!R33:U33),0,1)</f>
        <v>0</v>
      </c>
    </row>
    <row r="8924" spans="1:8" x14ac:dyDescent="0.2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4835</v>
      </c>
      <c r="F8924" s="7"/>
      <c r="G8924" s="7"/>
      <c r="H8924" s="7">
        <f>IF('Раздел 2.6.4'!P34&gt;=SUM('Раздел 2.6.4'!R34:U34),0,1)</f>
        <v>0</v>
      </c>
    </row>
    <row r="8925" spans="1:8" x14ac:dyDescent="0.2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4836</v>
      </c>
      <c r="F8925" s="7"/>
      <c r="G8925" s="7"/>
      <c r="H8925" s="7">
        <f>IF('Раздел 2.6.4'!P35&gt;=SUM('Раздел 2.6.4'!R35:U35),0,1)</f>
        <v>0</v>
      </c>
    </row>
    <row r="8926" spans="1:8" x14ac:dyDescent="0.2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4837</v>
      </c>
      <c r="F8926" s="7"/>
      <c r="G8926" s="7"/>
      <c r="H8926" s="7">
        <f>IF('Раздел 2.6.4'!P36&gt;=SUM('Раздел 2.6.4'!R36:U36),0,1)</f>
        <v>0</v>
      </c>
    </row>
    <row r="8927" spans="1:8" x14ac:dyDescent="0.2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4838</v>
      </c>
      <c r="F8927" s="7"/>
      <c r="G8927" s="7"/>
      <c r="H8927" s="7">
        <f>IF('Раздел 2.6.4'!P37&gt;=SUM('Раздел 2.6.4'!R37:U37),0,1)</f>
        <v>0</v>
      </c>
    </row>
    <row r="8928" spans="1:8" x14ac:dyDescent="0.2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4839</v>
      </c>
      <c r="F8928" s="7"/>
      <c r="G8928" s="7"/>
      <c r="H8928" s="7">
        <f>IF('Раздел 2.6.4'!P38&gt;=SUM('Раздел 2.6.4'!R38:U38),0,1)</f>
        <v>0</v>
      </c>
    </row>
    <row r="8929" spans="1:8" x14ac:dyDescent="0.2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5661</v>
      </c>
      <c r="F8929" s="7"/>
      <c r="G8929" s="7"/>
      <c r="H8929" s="7">
        <f>IF('Раздел 2.6.4'!P39&gt;=SUM('Раздел 2.6.4'!R39:U39),0,1)</f>
        <v>0</v>
      </c>
    </row>
    <row r="8930" spans="1:8" x14ac:dyDescent="0.2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5662</v>
      </c>
      <c r="F8930" s="7"/>
      <c r="G8930" s="7"/>
      <c r="H8930" s="7">
        <f>IF('Раздел 2.6.4'!P40&gt;=SUM('Раздел 2.6.4'!R40:U40),0,1)</f>
        <v>0</v>
      </c>
    </row>
    <row r="8931" spans="1:8" x14ac:dyDescent="0.2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5663</v>
      </c>
      <c r="F8931" s="7"/>
      <c r="G8931" s="7"/>
      <c r="H8931" s="7">
        <f>IF('Раздел 2.6.4'!P41&gt;=SUM('Раздел 2.6.4'!R41:U41),0,1)</f>
        <v>0</v>
      </c>
    </row>
    <row r="8932" spans="1:8" x14ac:dyDescent="0.2">
      <c r="A8932" s="6">
        <f t="shared" si="130"/>
        <v>609562</v>
      </c>
      <c r="B8932" s="6">
        <v>36</v>
      </c>
      <c r="C8932" s="109">
        <v>30</v>
      </c>
      <c r="D8932" s="109">
        <v>660</v>
      </c>
      <c r="E8932" s="109" t="s">
        <v>5664</v>
      </c>
      <c r="F8932" s="109"/>
      <c r="G8932" s="109"/>
      <c r="H8932" s="109">
        <f>IF('Раздел 2.6.4'!P42&gt;=SUM('Раздел 2.6.4'!R42:U42),0,1)</f>
        <v>0</v>
      </c>
    </row>
    <row r="8933" spans="1:8" x14ac:dyDescent="0.2">
      <c r="A8933" s="6">
        <f t="shared" si="130"/>
        <v>609562</v>
      </c>
      <c r="B8933" s="6">
        <v>36</v>
      </c>
      <c r="C8933" s="115">
        <v>31</v>
      </c>
      <c r="D8933" s="6">
        <v>661</v>
      </c>
      <c r="E8933" s="6" t="s">
        <v>5665</v>
      </c>
      <c r="F8933" s="115"/>
      <c r="G8933" s="115"/>
      <c r="H8933" s="115">
        <f>IF('Раздел 2.6.4'!P21&gt;=SUM('Раздел 2.6.4'!R21:S21),0,1)</f>
        <v>0</v>
      </c>
    </row>
    <row r="8934" spans="1:8" x14ac:dyDescent="0.2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5666</v>
      </c>
      <c r="F8934" s="7"/>
      <c r="G8934" s="7"/>
      <c r="H8934" s="7">
        <f>IF('Раздел 2.6.4'!P22&gt;=SUM('Раздел 2.6.4'!R22:S22),0,1)</f>
        <v>0</v>
      </c>
    </row>
    <row r="8935" spans="1:8" x14ac:dyDescent="0.2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5667</v>
      </c>
      <c r="F8935" s="7"/>
      <c r="G8935" s="7"/>
      <c r="H8935" s="7">
        <f>IF('Раздел 2.6.4'!P23&gt;=SUM('Раздел 2.6.4'!R23:S23),0,1)</f>
        <v>0</v>
      </c>
    </row>
    <row r="8936" spans="1:8" x14ac:dyDescent="0.2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5668</v>
      </c>
      <c r="F8936" s="7"/>
      <c r="G8936" s="7"/>
      <c r="H8936" s="7">
        <f>IF('Раздел 2.6.4'!P24&gt;=SUM('Раздел 2.6.4'!R24:S24),0,1)</f>
        <v>0</v>
      </c>
    </row>
    <row r="8937" spans="1:8" x14ac:dyDescent="0.2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5669</v>
      </c>
      <c r="F8937" s="7"/>
      <c r="G8937" s="7"/>
      <c r="H8937" s="7">
        <f>IF('Раздел 2.6.4'!P25&gt;=SUM('Раздел 2.6.4'!R25:S25),0,1)</f>
        <v>0</v>
      </c>
    </row>
    <row r="8938" spans="1:8" x14ac:dyDescent="0.2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5670</v>
      </c>
      <c r="F8938" s="7"/>
      <c r="G8938" s="7"/>
      <c r="H8938" s="7">
        <f>IF('Раздел 2.6.4'!P26&gt;=SUM('Раздел 2.6.4'!R26:S26),0,1)</f>
        <v>0</v>
      </c>
    </row>
    <row r="8939" spans="1:8" x14ac:dyDescent="0.2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5671</v>
      </c>
      <c r="F8939" s="7"/>
      <c r="G8939" s="7"/>
      <c r="H8939" s="7">
        <f>IF('Раздел 2.6.4'!P27&gt;=SUM('Раздел 2.6.4'!R27:S27),0,1)</f>
        <v>0</v>
      </c>
    </row>
    <row r="8940" spans="1:8" x14ac:dyDescent="0.2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5672</v>
      </c>
      <c r="F8940" s="7"/>
      <c r="G8940" s="7"/>
      <c r="H8940" s="7">
        <f>IF('Раздел 2.6.4'!P28&gt;=SUM('Раздел 2.6.4'!R28:S28),0,1)</f>
        <v>0</v>
      </c>
    </row>
    <row r="8941" spans="1:8" x14ac:dyDescent="0.2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5673</v>
      </c>
      <c r="F8941" s="7"/>
      <c r="G8941" s="7"/>
      <c r="H8941" s="7">
        <f>IF('Раздел 2.6.4'!P29&gt;=SUM('Раздел 2.6.4'!R29:S29),0,1)</f>
        <v>0</v>
      </c>
    </row>
    <row r="8942" spans="1:8" x14ac:dyDescent="0.2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5674</v>
      </c>
      <c r="F8942" s="7"/>
      <c r="G8942" s="7"/>
      <c r="H8942" s="7">
        <f>IF('Раздел 2.6.4'!P30&gt;=SUM('Раздел 2.6.4'!R30:S30),0,1)</f>
        <v>0</v>
      </c>
    </row>
    <row r="8943" spans="1:8" x14ac:dyDescent="0.2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5675</v>
      </c>
      <c r="F8943" s="7"/>
      <c r="G8943" s="7"/>
      <c r="H8943" s="7">
        <f>IF('Раздел 2.6.4'!P31&gt;=SUM('Раздел 2.6.4'!R31:S31),0,1)</f>
        <v>0</v>
      </c>
    </row>
    <row r="8944" spans="1:8" x14ac:dyDescent="0.2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5676</v>
      </c>
      <c r="F8944" s="7"/>
      <c r="G8944" s="7"/>
      <c r="H8944" s="7">
        <f>IF('Раздел 2.6.4'!P32&gt;=SUM('Раздел 2.6.4'!R32:S32),0,1)</f>
        <v>0</v>
      </c>
    </row>
    <row r="8945" spans="1:8" x14ac:dyDescent="0.2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5677</v>
      </c>
      <c r="F8945" s="7"/>
      <c r="G8945" s="7"/>
      <c r="H8945" s="7">
        <f>IF('Раздел 2.6.4'!P33&gt;=SUM('Раздел 2.6.4'!R33:S33),0,1)</f>
        <v>0</v>
      </c>
    </row>
    <row r="8946" spans="1:8" x14ac:dyDescent="0.2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5678</v>
      </c>
      <c r="F8946" s="7"/>
      <c r="G8946" s="7"/>
      <c r="H8946" s="7">
        <f>IF('Раздел 2.6.4'!P34&gt;=SUM('Раздел 2.6.4'!R34:S34),0,1)</f>
        <v>0</v>
      </c>
    </row>
    <row r="8947" spans="1:8" x14ac:dyDescent="0.2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5679</v>
      </c>
      <c r="F8947" s="7"/>
      <c r="G8947" s="7"/>
      <c r="H8947" s="7">
        <f>IF('Раздел 2.6.4'!P35&gt;=SUM('Раздел 2.6.4'!R35:S35),0,1)</f>
        <v>0</v>
      </c>
    </row>
    <row r="8948" spans="1:8" x14ac:dyDescent="0.2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4860</v>
      </c>
      <c r="F8948" s="7"/>
      <c r="G8948" s="7"/>
      <c r="H8948" s="7">
        <f>IF('Раздел 2.6.4'!P36&gt;=SUM('Раздел 2.6.4'!R36:S36),0,1)</f>
        <v>0</v>
      </c>
    </row>
    <row r="8949" spans="1:8" x14ac:dyDescent="0.2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4861</v>
      </c>
      <c r="F8949" s="7"/>
      <c r="G8949" s="7"/>
      <c r="H8949" s="7">
        <f>IF('Раздел 2.6.4'!P37&gt;=SUM('Раздел 2.6.4'!R37:S37),0,1)</f>
        <v>0</v>
      </c>
    </row>
    <row r="8950" spans="1:8" x14ac:dyDescent="0.2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4862</v>
      </c>
      <c r="F8950" s="7"/>
      <c r="G8950" s="7"/>
      <c r="H8950" s="7">
        <f>IF('Раздел 2.6.4'!P38&gt;=SUM('Раздел 2.6.4'!R38:S38),0,1)</f>
        <v>0</v>
      </c>
    </row>
    <row r="8951" spans="1:8" x14ac:dyDescent="0.2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4863</v>
      </c>
      <c r="F8951" s="7"/>
      <c r="G8951" s="7"/>
      <c r="H8951" s="7">
        <f>IF('Раздел 2.6.4'!P39&gt;=SUM('Раздел 2.6.4'!R39:S39),0,1)</f>
        <v>0</v>
      </c>
    </row>
    <row r="8952" spans="1:8" x14ac:dyDescent="0.2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5688</v>
      </c>
      <c r="F8952" s="7"/>
      <c r="G8952" s="7"/>
      <c r="H8952" s="7">
        <f>IF('Раздел 2.6.4'!P40&gt;=SUM('Раздел 2.6.4'!R40:S40),0,1)</f>
        <v>0</v>
      </c>
    </row>
    <row r="8953" spans="1:8" x14ac:dyDescent="0.2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5689</v>
      </c>
      <c r="F8953" s="7"/>
      <c r="G8953" s="7"/>
      <c r="H8953" s="7">
        <f>IF('Раздел 2.6.4'!P41&gt;=SUM('Раздел 2.6.4'!R41:S41),0,1)</f>
        <v>0</v>
      </c>
    </row>
    <row r="8954" spans="1:8" x14ac:dyDescent="0.2">
      <c r="A8954" s="6">
        <f t="shared" si="130"/>
        <v>609562</v>
      </c>
      <c r="B8954" s="6">
        <v>36</v>
      </c>
      <c r="C8954" s="109">
        <v>31</v>
      </c>
      <c r="D8954" s="109">
        <v>682</v>
      </c>
      <c r="E8954" s="109" t="s">
        <v>5690</v>
      </c>
      <c r="F8954" s="109"/>
      <c r="G8954" s="109"/>
      <c r="H8954" s="109">
        <f>IF('Раздел 2.6.4'!P42&gt;=SUM('Раздел 2.6.4'!R42:S42),0,1)</f>
        <v>0</v>
      </c>
    </row>
    <row r="8955" spans="1:8" x14ac:dyDescent="0.2">
      <c r="A8955" s="6">
        <f t="shared" si="130"/>
        <v>609562</v>
      </c>
      <c r="B8955" s="6">
        <v>36</v>
      </c>
      <c r="C8955" s="115">
        <v>32</v>
      </c>
      <c r="D8955" s="6">
        <v>683</v>
      </c>
      <c r="E8955" s="6" t="s">
        <v>5691</v>
      </c>
      <c r="F8955" s="115"/>
      <c r="G8955" s="115"/>
      <c r="H8955" s="115">
        <f>IF('Раздел 2.6.4'!Y21&gt;=SUM('Раздел 2.6.4'!AA21:AD21),0,1)</f>
        <v>0</v>
      </c>
    </row>
    <row r="8956" spans="1:8" x14ac:dyDescent="0.2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5692</v>
      </c>
      <c r="F8956" s="7"/>
      <c r="G8956" s="7"/>
      <c r="H8956" s="7">
        <f>IF('Раздел 2.6.4'!Y22&gt;=SUM('Раздел 2.6.4'!AA22:AD22),0,1)</f>
        <v>0</v>
      </c>
    </row>
    <row r="8957" spans="1:8" x14ac:dyDescent="0.2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5693</v>
      </c>
      <c r="F8957" s="7"/>
      <c r="G8957" s="7"/>
      <c r="H8957" s="7">
        <f>IF('Раздел 2.6.4'!Y23&gt;=SUM('Раздел 2.6.4'!AA23:AD23),0,1)</f>
        <v>0</v>
      </c>
    </row>
    <row r="8958" spans="1:8" x14ac:dyDescent="0.2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5694</v>
      </c>
      <c r="F8958" s="7"/>
      <c r="G8958" s="7"/>
      <c r="H8958" s="7">
        <f>IF('Раздел 2.6.4'!Y24&gt;=SUM('Раздел 2.6.4'!AA24:AD24),0,1)</f>
        <v>0</v>
      </c>
    </row>
    <row r="8959" spans="1:8" x14ac:dyDescent="0.2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5695</v>
      </c>
      <c r="F8959" s="7"/>
      <c r="G8959" s="7"/>
      <c r="H8959" s="7">
        <f>IF('Раздел 2.6.4'!Y25&gt;=SUM('Раздел 2.6.4'!AA25:AD25),0,1)</f>
        <v>0</v>
      </c>
    </row>
    <row r="8960" spans="1:8" x14ac:dyDescent="0.2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5696</v>
      </c>
      <c r="F8960" s="7"/>
      <c r="G8960" s="7"/>
      <c r="H8960" s="7">
        <f>IF('Раздел 2.6.4'!Y26&gt;=SUM('Раздел 2.6.4'!AA26:AD26),0,1)</f>
        <v>0</v>
      </c>
    </row>
    <row r="8961" spans="1:8" x14ac:dyDescent="0.2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5697</v>
      </c>
      <c r="F8961" s="7"/>
      <c r="G8961" s="7"/>
      <c r="H8961" s="7">
        <f>IF('Раздел 2.6.4'!Y27&gt;=SUM('Раздел 2.6.4'!AA27:AD27),0,1)</f>
        <v>0</v>
      </c>
    </row>
    <row r="8962" spans="1:8" x14ac:dyDescent="0.2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5698</v>
      </c>
      <c r="F8962" s="7"/>
      <c r="G8962" s="7"/>
      <c r="H8962" s="7">
        <f>IF('Раздел 2.6.4'!Y28&gt;=SUM('Раздел 2.6.4'!AA28:AD28),0,1)</f>
        <v>0</v>
      </c>
    </row>
    <row r="8963" spans="1:8" x14ac:dyDescent="0.2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5699</v>
      </c>
      <c r="F8963" s="7"/>
      <c r="G8963" s="7"/>
      <c r="H8963" s="7">
        <f>IF('Раздел 2.6.4'!Y29&gt;=SUM('Раздел 2.6.4'!AA29:AD29),0,1)</f>
        <v>0</v>
      </c>
    </row>
    <row r="8964" spans="1:8" x14ac:dyDescent="0.2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2481</v>
      </c>
      <c r="F8964" s="7"/>
      <c r="G8964" s="7"/>
      <c r="H8964" s="7">
        <f>IF('Раздел 2.6.4'!Y30&gt;=SUM('Раздел 2.6.4'!AA30:AD30),0,1)</f>
        <v>0</v>
      </c>
    </row>
    <row r="8965" spans="1:8" x14ac:dyDescent="0.2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2482</v>
      </c>
      <c r="F8965" s="7"/>
      <c r="G8965" s="7"/>
      <c r="H8965" s="7">
        <f>IF('Раздел 2.6.4'!Y31&gt;=SUM('Раздел 2.6.4'!AA31:AD31),0,1)</f>
        <v>0</v>
      </c>
    </row>
    <row r="8966" spans="1:8" x14ac:dyDescent="0.2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2483</v>
      </c>
      <c r="F8966" s="7"/>
      <c r="G8966" s="7"/>
      <c r="H8966" s="7">
        <f>IF('Раздел 2.6.4'!Y32&gt;=SUM('Раздел 2.6.4'!AA32:AD32),0,1)</f>
        <v>0</v>
      </c>
    </row>
    <row r="8967" spans="1:8" x14ac:dyDescent="0.2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2484</v>
      </c>
      <c r="F8967" s="7"/>
      <c r="G8967" s="7"/>
      <c r="H8967" s="7">
        <f>IF('Раздел 2.6.4'!Y33&gt;=SUM('Раздел 2.6.4'!AA33:AD33),0,1)</f>
        <v>0</v>
      </c>
    </row>
    <row r="8968" spans="1:8" x14ac:dyDescent="0.2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2485</v>
      </c>
      <c r="F8968" s="7"/>
      <c r="G8968" s="7"/>
      <c r="H8968" s="7">
        <f>IF('Раздел 2.6.4'!Y34&gt;=SUM('Раздел 2.6.4'!AA34:AD34),0,1)</f>
        <v>0</v>
      </c>
    </row>
    <row r="8969" spans="1:8" x14ac:dyDescent="0.2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2486</v>
      </c>
      <c r="F8969" s="7"/>
      <c r="G8969" s="7"/>
      <c r="H8969" s="7">
        <f>IF('Раздел 2.6.4'!Y35&gt;=SUM('Раздел 2.6.4'!AA35:AD35),0,1)</f>
        <v>0</v>
      </c>
    </row>
    <row r="8970" spans="1:8" x14ac:dyDescent="0.2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2487</v>
      </c>
      <c r="F8970" s="7"/>
      <c r="G8970" s="7"/>
      <c r="H8970" s="7">
        <f>IF('Раздел 2.6.4'!Y36&gt;=SUM('Раздел 2.6.4'!AA36:AD36),0,1)</f>
        <v>0</v>
      </c>
    </row>
    <row r="8971" spans="1:8" x14ac:dyDescent="0.2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4469</v>
      </c>
      <c r="F8971" s="7"/>
      <c r="G8971" s="7"/>
      <c r="H8971" s="7">
        <f>IF('Раздел 2.6.4'!Y37&gt;=SUM('Раздел 2.6.4'!AA37:AD37),0,1)</f>
        <v>0</v>
      </c>
    </row>
    <row r="8972" spans="1:8" x14ac:dyDescent="0.2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4470</v>
      </c>
      <c r="F8972" s="7"/>
      <c r="G8972" s="7"/>
      <c r="H8972" s="7">
        <f>IF('Раздел 2.6.4'!Y38&gt;=SUM('Раздел 2.6.4'!AA38:AD38),0,1)</f>
        <v>0</v>
      </c>
    </row>
    <row r="8973" spans="1:8" x14ac:dyDescent="0.2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4471</v>
      </c>
      <c r="F8973" s="7"/>
      <c r="G8973" s="7"/>
      <c r="H8973" s="7">
        <f>IF('Раздел 2.6.4'!Y39&gt;=SUM('Раздел 2.6.4'!AA39:AD39),0,1)</f>
        <v>0</v>
      </c>
    </row>
    <row r="8974" spans="1:8" x14ac:dyDescent="0.2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4472</v>
      </c>
      <c r="F8974" s="7"/>
      <c r="G8974" s="7"/>
      <c r="H8974" s="7">
        <f>IF('Раздел 2.6.4'!Y40&gt;=SUM('Раздел 2.6.4'!AA40:AD40),0,1)</f>
        <v>0</v>
      </c>
    </row>
    <row r="8975" spans="1:8" x14ac:dyDescent="0.2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2393</v>
      </c>
      <c r="F8975" s="7"/>
      <c r="G8975" s="7"/>
      <c r="H8975" s="7">
        <f>IF('Раздел 2.6.4'!Y41&gt;=SUM('Раздел 2.6.4'!AA41:AD41),0,1)</f>
        <v>0</v>
      </c>
    </row>
    <row r="8976" spans="1:8" x14ac:dyDescent="0.2">
      <c r="A8976" s="6">
        <f t="shared" si="130"/>
        <v>609562</v>
      </c>
      <c r="B8976" s="6">
        <v>36</v>
      </c>
      <c r="C8976" s="109">
        <v>32</v>
      </c>
      <c r="D8976" s="109">
        <v>704</v>
      </c>
      <c r="E8976" s="109" t="s">
        <v>2394</v>
      </c>
      <c r="F8976" s="109"/>
      <c r="G8976" s="109"/>
      <c r="H8976" s="109">
        <f>IF('Раздел 2.6.4'!Y42&gt;=SUM('Раздел 2.6.4'!AA42:AD42),0,1)</f>
        <v>0</v>
      </c>
    </row>
    <row r="8977" spans="1:8" x14ac:dyDescent="0.2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2395</v>
      </c>
      <c r="F8977" s="7"/>
      <c r="G8977" s="7"/>
      <c r="H8977" s="7">
        <f>IF('Раздел 2.6.4'!Z21&gt;=SUM('Раздел 2.6.4'!AA21:AB21),0,1)</f>
        <v>0</v>
      </c>
    </row>
    <row r="8978" spans="1:8" x14ac:dyDescent="0.2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2396</v>
      </c>
      <c r="F8978" s="7"/>
      <c r="G8978" s="7"/>
      <c r="H8978" s="7">
        <f>IF('Раздел 2.6.4'!Z22&gt;=SUM('Раздел 2.6.4'!AA22:AB22),0,1)</f>
        <v>0</v>
      </c>
    </row>
    <row r="8979" spans="1:8" x14ac:dyDescent="0.2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2397</v>
      </c>
      <c r="F8979" s="7"/>
      <c r="G8979" s="7"/>
      <c r="H8979" s="7">
        <f>IF('Раздел 2.6.4'!Z23&gt;=SUM('Раздел 2.6.4'!AA23:AB23),0,1)</f>
        <v>0</v>
      </c>
    </row>
    <row r="8980" spans="1:8" x14ac:dyDescent="0.2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3207</v>
      </c>
      <c r="F8980" s="7"/>
      <c r="G8980" s="7"/>
      <c r="H8980" s="7">
        <f>IF('Раздел 2.6.4'!Z24&gt;=SUM('Раздел 2.6.4'!AA24:AB24),0,1)</f>
        <v>0</v>
      </c>
    </row>
    <row r="8981" spans="1:8" x14ac:dyDescent="0.2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3208</v>
      </c>
      <c r="F8981" s="7"/>
      <c r="G8981" s="7"/>
      <c r="H8981" s="7">
        <f>IF('Раздел 2.6.4'!Z25&gt;=SUM('Раздел 2.6.4'!AA25:AB25),0,1)</f>
        <v>0</v>
      </c>
    </row>
    <row r="8982" spans="1:8" x14ac:dyDescent="0.2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3997</v>
      </c>
      <c r="F8982" s="7"/>
      <c r="G8982" s="7"/>
      <c r="H8982" s="7">
        <f>IF('Раздел 2.6.4'!Z26&gt;=SUM('Раздел 2.6.4'!AA26:AB26),0,1)</f>
        <v>0</v>
      </c>
    </row>
    <row r="8983" spans="1:8" x14ac:dyDescent="0.2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3998</v>
      </c>
      <c r="F8983" s="7"/>
      <c r="G8983" s="7"/>
      <c r="H8983" s="7">
        <f>IF('Раздел 2.6.4'!Z27&gt;=SUM('Раздел 2.6.4'!AA27:AB27),0,1)</f>
        <v>0</v>
      </c>
    </row>
    <row r="8984" spans="1:8" x14ac:dyDescent="0.2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3999</v>
      </c>
      <c r="F8984" s="7"/>
      <c r="G8984" s="7"/>
      <c r="H8984" s="7">
        <f>IF('Раздел 2.6.4'!Z28&gt;=SUM('Раздел 2.6.4'!AA28:AB28),0,1)</f>
        <v>0</v>
      </c>
    </row>
    <row r="8985" spans="1:8" x14ac:dyDescent="0.2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4000</v>
      </c>
      <c r="F8985" s="7"/>
      <c r="G8985" s="7"/>
      <c r="H8985" s="7">
        <f>IF('Раздел 2.6.4'!Z29&gt;=SUM('Раздел 2.6.4'!AA29:AB29),0,1)</f>
        <v>0</v>
      </c>
    </row>
    <row r="8986" spans="1:8" x14ac:dyDescent="0.2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4001</v>
      </c>
      <c r="F8986" s="7"/>
      <c r="G8986" s="7"/>
      <c r="H8986" s="7">
        <f>IF('Раздел 2.6.4'!Z30&gt;=SUM('Раздел 2.6.4'!AA30:AB30),0,1)</f>
        <v>0</v>
      </c>
    </row>
    <row r="8987" spans="1:8" x14ac:dyDescent="0.2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4002</v>
      </c>
      <c r="F8987" s="7"/>
      <c r="G8987" s="7"/>
      <c r="H8987" s="7">
        <f>IF('Раздел 2.6.4'!Z31&gt;=SUM('Раздел 2.6.4'!AA31:AB31),0,1)</f>
        <v>0</v>
      </c>
    </row>
    <row r="8988" spans="1:8" x14ac:dyDescent="0.2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4003</v>
      </c>
      <c r="F8988" s="7"/>
      <c r="G8988" s="7"/>
      <c r="H8988" s="7">
        <f>IF('Раздел 2.6.4'!Z32&gt;=SUM('Раздел 2.6.4'!AA32:AB32),0,1)</f>
        <v>0</v>
      </c>
    </row>
    <row r="8989" spans="1:8" x14ac:dyDescent="0.2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4004</v>
      </c>
      <c r="F8989" s="7"/>
      <c r="G8989" s="7"/>
      <c r="H8989" s="7">
        <f>IF('Раздел 2.6.4'!Z33&gt;=SUM('Раздел 2.6.4'!AA33:AB33),0,1)</f>
        <v>0</v>
      </c>
    </row>
    <row r="8990" spans="1:8" x14ac:dyDescent="0.2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4005</v>
      </c>
      <c r="F8990" s="7"/>
      <c r="G8990" s="7"/>
      <c r="H8990" s="7">
        <f>IF('Раздел 2.6.4'!Z34&gt;=SUM('Раздел 2.6.4'!AA34:AB34),0,1)</f>
        <v>0</v>
      </c>
    </row>
    <row r="8991" spans="1:8" x14ac:dyDescent="0.2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4006</v>
      </c>
      <c r="F8991" s="7"/>
      <c r="G8991" s="7"/>
      <c r="H8991" s="7">
        <f>IF('Раздел 2.6.4'!Z35&gt;=SUM('Раздел 2.6.4'!AA35:AB35),0,1)</f>
        <v>0</v>
      </c>
    </row>
    <row r="8992" spans="1:8" x14ac:dyDescent="0.2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4007</v>
      </c>
      <c r="F8992" s="7"/>
      <c r="G8992" s="7"/>
      <c r="H8992" s="7">
        <f>IF('Раздел 2.6.4'!Z36&gt;=SUM('Раздел 2.6.4'!AA36:AB36),0,1)</f>
        <v>0</v>
      </c>
    </row>
    <row r="8993" spans="1:8" x14ac:dyDescent="0.2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4008</v>
      </c>
      <c r="F8993" s="7"/>
      <c r="G8993" s="7"/>
      <c r="H8993" s="7">
        <f>IF('Раздел 2.6.4'!Z37&gt;=SUM('Раздел 2.6.4'!AA37:AB37),0,1)</f>
        <v>0</v>
      </c>
    </row>
    <row r="8994" spans="1:8" x14ac:dyDescent="0.2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4009</v>
      </c>
      <c r="F8994" s="7"/>
      <c r="G8994" s="7"/>
      <c r="H8994" s="7">
        <f>IF('Раздел 2.6.4'!Z38&gt;=SUM('Раздел 2.6.4'!AA38:AB38),0,1)</f>
        <v>0</v>
      </c>
    </row>
    <row r="8995" spans="1:8" x14ac:dyDescent="0.2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4010</v>
      </c>
      <c r="F8995" s="7"/>
      <c r="G8995" s="7"/>
      <c r="H8995" s="7">
        <f>IF('Раздел 2.6.4'!Z39&gt;=SUM('Раздел 2.6.4'!AA39:AB39),0,1)</f>
        <v>0</v>
      </c>
    </row>
    <row r="8996" spans="1:8" x14ac:dyDescent="0.2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4011</v>
      </c>
      <c r="F8996" s="7"/>
      <c r="G8996" s="7"/>
      <c r="H8996" s="7">
        <f>IF('Раздел 2.6.4'!Z40&gt;=SUM('Раздел 2.6.4'!AA40:AB40),0,1)</f>
        <v>0</v>
      </c>
    </row>
    <row r="8997" spans="1:8" x14ac:dyDescent="0.2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4012</v>
      </c>
      <c r="F8997" s="7"/>
      <c r="G8997" s="7"/>
      <c r="H8997" s="7">
        <f>IF('Раздел 2.6.4'!Z41&gt;=SUM('Раздел 2.6.4'!AA41:AB41),0,1)</f>
        <v>0</v>
      </c>
    </row>
    <row r="8998" spans="1:8" x14ac:dyDescent="0.2">
      <c r="A8998" s="6">
        <f t="shared" si="131"/>
        <v>609562</v>
      </c>
      <c r="B8998" s="6">
        <v>36</v>
      </c>
      <c r="C8998" s="109">
        <v>33</v>
      </c>
      <c r="D8998" s="109">
        <v>726</v>
      </c>
      <c r="E8998" s="109" t="s">
        <v>4013</v>
      </c>
      <c r="F8998" s="109"/>
      <c r="G8998" s="109"/>
      <c r="H8998" s="109">
        <f>IF('Раздел 2.6.4'!Z42&gt;=SUM('Раздел 2.6.4'!AA42:AB42),0,1)</f>
        <v>0</v>
      </c>
    </row>
    <row r="8999" spans="1:8" x14ac:dyDescent="0.2">
      <c r="A8999" s="6">
        <f t="shared" si="131"/>
        <v>609562</v>
      </c>
      <c r="B8999" s="6">
        <v>36</v>
      </c>
      <c r="C8999" s="115">
        <v>34</v>
      </c>
      <c r="D8999" s="6">
        <v>727</v>
      </c>
      <c r="E8999" s="6" t="s">
        <v>4014</v>
      </c>
      <c r="F8999" s="7"/>
      <c r="G8999" s="7"/>
      <c r="H8999" s="7">
        <f>IF('Раздел 2.6.4'!AF21&gt;=SUM('Раздел 2.6.4'!AH21:AK21),0,1)</f>
        <v>0</v>
      </c>
    </row>
    <row r="9000" spans="1:8" x14ac:dyDescent="0.2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4015</v>
      </c>
      <c r="F9000" s="7"/>
      <c r="G9000" s="7"/>
      <c r="H9000" s="7">
        <f>IF('Раздел 2.6.4'!AF22&gt;=SUM('Раздел 2.6.4'!AH22:AK22),0,1)</f>
        <v>0</v>
      </c>
    </row>
    <row r="9001" spans="1:8" x14ac:dyDescent="0.2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4840</v>
      </c>
      <c r="F9001" s="7"/>
      <c r="G9001" s="7"/>
      <c r="H9001" s="7">
        <f>IF('Раздел 2.6.4'!AF23&gt;=SUM('Раздел 2.6.4'!AH23:AK23),0,1)</f>
        <v>0</v>
      </c>
    </row>
    <row r="9002" spans="1:8" x14ac:dyDescent="0.2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4841</v>
      </c>
      <c r="F9002" s="7"/>
      <c r="G9002" s="7"/>
      <c r="H9002" s="7">
        <f>IF('Раздел 2.6.4'!AF24&gt;=SUM('Раздел 2.6.4'!AH24:AK24),0,1)</f>
        <v>0</v>
      </c>
    </row>
    <row r="9003" spans="1:8" x14ac:dyDescent="0.2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4842</v>
      </c>
      <c r="F9003" s="7"/>
      <c r="G9003" s="7"/>
      <c r="H9003" s="7">
        <f>IF('Раздел 2.6.4'!AF25&gt;=SUM('Раздел 2.6.4'!AH25:AK25),0,1)</f>
        <v>0</v>
      </c>
    </row>
    <row r="9004" spans="1:8" x14ac:dyDescent="0.2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4843</v>
      </c>
      <c r="F9004" s="7"/>
      <c r="G9004" s="7"/>
      <c r="H9004" s="7">
        <f>IF('Раздел 2.6.4'!AF26&gt;=SUM('Раздел 2.6.4'!AH26:AK26),0,1)</f>
        <v>0</v>
      </c>
    </row>
    <row r="9005" spans="1:8" x14ac:dyDescent="0.2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4844</v>
      </c>
      <c r="F9005" s="7"/>
      <c r="G9005" s="7"/>
      <c r="H9005" s="7">
        <f>IF('Раздел 2.6.4'!AF27&gt;=SUM('Раздел 2.6.4'!AH27:AK27),0,1)</f>
        <v>0</v>
      </c>
    </row>
    <row r="9006" spans="1:8" x14ac:dyDescent="0.2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4845</v>
      </c>
      <c r="F9006" s="7"/>
      <c r="G9006" s="7"/>
      <c r="H9006" s="7">
        <f>IF('Раздел 2.6.4'!AF28&gt;=SUM('Раздел 2.6.4'!AH28:AK28),0,1)</f>
        <v>0</v>
      </c>
    </row>
    <row r="9007" spans="1:8" x14ac:dyDescent="0.2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4846</v>
      </c>
      <c r="F9007" s="7"/>
      <c r="G9007" s="7"/>
      <c r="H9007" s="7">
        <f>IF('Раздел 2.6.4'!AF29&gt;=SUM('Раздел 2.6.4'!AH29:AK29),0,1)</f>
        <v>0</v>
      </c>
    </row>
    <row r="9008" spans="1:8" x14ac:dyDescent="0.2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4847</v>
      </c>
      <c r="F9008" s="7"/>
      <c r="G9008" s="7"/>
      <c r="H9008" s="7">
        <f>IF('Раздел 2.6.4'!AF30&gt;=SUM('Раздел 2.6.4'!AH30:AK30),0,1)</f>
        <v>0</v>
      </c>
    </row>
    <row r="9009" spans="1:8" x14ac:dyDescent="0.2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4848</v>
      </c>
      <c r="F9009" s="7"/>
      <c r="G9009" s="7"/>
      <c r="H9009" s="7">
        <f>IF('Раздел 2.6.4'!AF31&gt;=SUM('Раздел 2.6.4'!AH31:AK31),0,1)</f>
        <v>0</v>
      </c>
    </row>
    <row r="9010" spans="1:8" x14ac:dyDescent="0.2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4849</v>
      </c>
      <c r="F9010" s="7"/>
      <c r="G9010" s="7"/>
      <c r="H9010" s="7">
        <f>IF('Раздел 2.6.4'!AF32&gt;=SUM('Раздел 2.6.4'!AH32:AK32),0,1)</f>
        <v>0</v>
      </c>
    </row>
    <row r="9011" spans="1:8" x14ac:dyDescent="0.2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4850</v>
      </c>
      <c r="F9011" s="7"/>
      <c r="G9011" s="7"/>
      <c r="H9011" s="7">
        <f>IF('Раздел 2.6.4'!AF33&gt;=SUM('Раздел 2.6.4'!AH33:AK33),0,1)</f>
        <v>0</v>
      </c>
    </row>
    <row r="9012" spans="1:8" x14ac:dyDescent="0.2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4851</v>
      </c>
      <c r="F9012" s="7"/>
      <c r="G9012" s="7"/>
      <c r="H9012" s="7">
        <f>IF('Раздел 2.6.4'!AF34&gt;=SUM('Раздел 2.6.4'!AH34:AK34),0,1)</f>
        <v>0</v>
      </c>
    </row>
    <row r="9013" spans="1:8" x14ac:dyDescent="0.2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4852</v>
      </c>
      <c r="F9013" s="7"/>
      <c r="G9013" s="7"/>
      <c r="H9013" s="7">
        <f>IF('Раздел 2.6.4'!AF35&gt;=SUM('Раздел 2.6.4'!AH35:AK35),0,1)</f>
        <v>0</v>
      </c>
    </row>
    <row r="9014" spans="1:8" x14ac:dyDescent="0.2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4853</v>
      </c>
      <c r="F9014" s="7"/>
      <c r="G9014" s="7"/>
      <c r="H9014" s="7">
        <f>IF('Раздел 2.6.4'!AF36&gt;=SUM('Раздел 2.6.4'!AH36:AK36),0,1)</f>
        <v>0</v>
      </c>
    </row>
    <row r="9015" spans="1:8" x14ac:dyDescent="0.2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4854</v>
      </c>
      <c r="F9015" s="7"/>
      <c r="G9015" s="7"/>
      <c r="H9015" s="7">
        <f>IF('Раздел 2.6.4'!AF37&gt;=SUM('Раздел 2.6.4'!AH37:AK37),0,1)</f>
        <v>0</v>
      </c>
    </row>
    <row r="9016" spans="1:8" x14ac:dyDescent="0.2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4855</v>
      </c>
      <c r="F9016" s="7"/>
      <c r="G9016" s="7"/>
      <c r="H9016" s="7">
        <f>IF('Раздел 2.6.4'!AF38&gt;=SUM('Раздел 2.6.4'!AH38:AK38),0,1)</f>
        <v>0</v>
      </c>
    </row>
    <row r="9017" spans="1:8" x14ac:dyDescent="0.2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4856</v>
      </c>
      <c r="F9017" s="7"/>
      <c r="G9017" s="7"/>
      <c r="H9017" s="7">
        <f>IF('Раздел 2.6.4'!AF39&gt;=SUM('Раздел 2.6.4'!AH39:AK39),0,1)</f>
        <v>0</v>
      </c>
    </row>
    <row r="9018" spans="1:8" x14ac:dyDescent="0.2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4857</v>
      </c>
      <c r="F9018" s="7"/>
      <c r="G9018" s="7"/>
      <c r="H9018" s="7">
        <f>IF('Раздел 2.6.4'!AF40&gt;=SUM('Раздел 2.6.4'!AH40:AK40),0,1)</f>
        <v>0</v>
      </c>
    </row>
    <row r="9019" spans="1:8" x14ac:dyDescent="0.2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4858</v>
      </c>
      <c r="F9019" s="7"/>
      <c r="G9019" s="7"/>
      <c r="H9019" s="7">
        <f>IF('Раздел 2.6.4'!AF41&gt;=SUM('Раздел 2.6.4'!AH41:AK41),0,1)</f>
        <v>0</v>
      </c>
    </row>
    <row r="9020" spans="1:8" x14ac:dyDescent="0.2">
      <c r="A9020" s="6">
        <f t="shared" si="131"/>
        <v>609562</v>
      </c>
      <c r="B9020" s="6">
        <v>36</v>
      </c>
      <c r="C9020" s="109">
        <v>34</v>
      </c>
      <c r="D9020" s="109">
        <v>748</v>
      </c>
      <c r="E9020" s="109" t="s">
        <v>4864</v>
      </c>
      <c r="F9020" s="109"/>
      <c r="G9020" s="109"/>
      <c r="H9020" s="109">
        <f>IF('Раздел 2.6.4'!AF42&gt;=SUM('Раздел 2.6.4'!AH42:AK42),0,1)</f>
        <v>0</v>
      </c>
    </row>
    <row r="9021" spans="1:8" x14ac:dyDescent="0.2">
      <c r="A9021" s="6">
        <f t="shared" si="131"/>
        <v>609562</v>
      </c>
      <c r="B9021" s="6">
        <v>36</v>
      </c>
      <c r="C9021" s="115">
        <v>35</v>
      </c>
      <c r="D9021" s="6">
        <v>749</v>
      </c>
      <c r="E9021" s="6" t="s">
        <v>4865</v>
      </c>
      <c r="F9021" s="7"/>
      <c r="G9021" s="7"/>
      <c r="H9021" s="7">
        <f>IF('Раздел 2.6.4'!AG21&gt;=SUM('Раздел 2.6.4'!AH21:AI21),0,1)</f>
        <v>0</v>
      </c>
    </row>
    <row r="9022" spans="1:8" x14ac:dyDescent="0.2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4866</v>
      </c>
      <c r="F9022" s="7"/>
      <c r="G9022" s="7"/>
      <c r="H9022" s="7">
        <f>IF('Раздел 2.6.4'!AG22&gt;=SUM('Раздел 2.6.4'!AH22:AI22),0,1)</f>
        <v>0</v>
      </c>
    </row>
    <row r="9023" spans="1:8" x14ac:dyDescent="0.2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4867</v>
      </c>
      <c r="F9023" s="7"/>
      <c r="G9023" s="7"/>
      <c r="H9023" s="7">
        <f>IF('Раздел 2.6.4'!AG23&gt;=SUM('Раздел 2.6.4'!AH23:AI23),0,1)</f>
        <v>0</v>
      </c>
    </row>
    <row r="9024" spans="1:8" x14ac:dyDescent="0.2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4868</v>
      </c>
      <c r="F9024" s="7"/>
      <c r="G9024" s="7"/>
      <c r="H9024" s="7">
        <f>IF('Раздел 2.6.4'!AG24&gt;=SUM('Раздел 2.6.4'!AH24:AI24),0,1)</f>
        <v>0</v>
      </c>
    </row>
    <row r="9025" spans="1:8" x14ac:dyDescent="0.2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4869</v>
      </c>
      <c r="F9025" s="7"/>
      <c r="G9025" s="7"/>
      <c r="H9025" s="7">
        <f>IF('Раздел 2.6.4'!AG25&gt;=SUM('Раздел 2.6.4'!AH25:AI25),0,1)</f>
        <v>0</v>
      </c>
    </row>
    <row r="9026" spans="1:8" x14ac:dyDescent="0.2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4870</v>
      </c>
      <c r="F9026" s="7"/>
      <c r="G9026" s="7"/>
      <c r="H9026" s="7">
        <f>IF('Раздел 2.6.4'!AG26&gt;=SUM('Раздел 2.6.4'!AH26:AI26),0,1)</f>
        <v>0</v>
      </c>
    </row>
    <row r="9027" spans="1:8" x14ac:dyDescent="0.2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4871</v>
      </c>
      <c r="F9027" s="7"/>
      <c r="G9027" s="7"/>
      <c r="H9027" s="7">
        <f>IF('Раздел 2.6.4'!AG27&gt;=SUM('Раздел 2.6.4'!AH27:AI27),0,1)</f>
        <v>0</v>
      </c>
    </row>
    <row r="9028" spans="1:8" x14ac:dyDescent="0.2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4872</v>
      </c>
      <c r="F9028" s="7"/>
      <c r="G9028" s="7"/>
      <c r="H9028" s="7">
        <f>IF('Раздел 2.6.4'!AG28&gt;=SUM('Раздел 2.6.4'!AH28:AI28),0,1)</f>
        <v>0</v>
      </c>
    </row>
    <row r="9029" spans="1:8" x14ac:dyDescent="0.2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4873</v>
      </c>
      <c r="F9029" s="7"/>
      <c r="G9029" s="7"/>
      <c r="H9029" s="7">
        <f>IF('Раздел 2.6.4'!AG29&gt;=SUM('Раздел 2.6.4'!AH29:AI29),0,1)</f>
        <v>0</v>
      </c>
    </row>
    <row r="9030" spans="1:8" x14ac:dyDescent="0.2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4874</v>
      </c>
      <c r="F9030" s="7"/>
      <c r="G9030" s="7"/>
      <c r="H9030" s="7">
        <f>IF('Раздел 2.6.4'!AG30&gt;=SUM('Раздел 2.6.4'!AH30:AI30),0,1)</f>
        <v>0</v>
      </c>
    </row>
    <row r="9031" spans="1:8" x14ac:dyDescent="0.2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4875</v>
      </c>
      <c r="F9031" s="7"/>
      <c r="G9031" s="7"/>
      <c r="H9031" s="7">
        <f>IF('Раздел 2.6.4'!AG31&gt;=SUM('Раздел 2.6.4'!AH31:AI31),0,1)</f>
        <v>0</v>
      </c>
    </row>
    <row r="9032" spans="1:8" x14ac:dyDescent="0.2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4876</v>
      </c>
      <c r="F9032" s="7"/>
      <c r="G9032" s="7"/>
      <c r="H9032" s="7">
        <f>IF('Раздел 2.6.4'!AG32&gt;=SUM('Раздел 2.6.4'!AH32:AI32),0,1)</f>
        <v>0</v>
      </c>
    </row>
    <row r="9033" spans="1:8" x14ac:dyDescent="0.2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4877</v>
      </c>
      <c r="F9033" s="7"/>
      <c r="G9033" s="7"/>
      <c r="H9033" s="7">
        <f>IF('Раздел 2.6.4'!AG33&gt;=SUM('Раздел 2.6.4'!AH33:AI33),0,1)</f>
        <v>0</v>
      </c>
    </row>
    <row r="9034" spans="1:8" x14ac:dyDescent="0.2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4878</v>
      </c>
      <c r="F9034" s="7"/>
      <c r="G9034" s="7"/>
      <c r="H9034" s="7">
        <f>IF('Раздел 2.6.4'!AG34&gt;=SUM('Раздел 2.6.4'!AH34:AI34),0,1)</f>
        <v>0</v>
      </c>
    </row>
    <row r="9035" spans="1:8" x14ac:dyDescent="0.2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4879</v>
      </c>
      <c r="F9035" s="7"/>
      <c r="G9035" s="7"/>
      <c r="H9035" s="7">
        <f>IF('Раздел 2.6.4'!AG35&gt;=SUM('Раздел 2.6.4'!AH35:AI35),0,1)</f>
        <v>0</v>
      </c>
    </row>
    <row r="9036" spans="1:8" x14ac:dyDescent="0.2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4880</v>
      </c>
      <c r="F9036" s="7"/>
      <c r="G9036" s="7"/>
      <c r="H9036" s="7">
        <f>IF('Раздел 2.6.4'!AG36&gt;=SUM('Раздел 2.6.4'!AH36:AI36),0,1)</f>
        <v>0</v>
      </c>
    </row>
    <row r="9037" spans="1:8" x14ac:dyDescent="0.2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4881</v>
      </c>
      <c r="F9037" s="7"/>
      <c r="G9037" s="7"/>
      <c r="H9037" s="7">
        <f>IF('Раздел 2.6.4'!AG37&gt;=SUM('Раздел 2.6.4'!AH37:AI37),0,1)</f>
        <v>0</v>
      </c>
    </row>
    <row r="9038" spans="1:8" x14ac:dyDescent="0.2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4882</v>
      </c>
      <c r="F9038" s="7"/>
      <c r="G9038" s="7"/>
      <c r="H9038" s="7">
        <f>IF('Раздел 2.6.4'!AG38&gt;=SUM('Раздел 2.6.4'!AH38:AI38),0,1)</f>
        <v>0</v>
      </c>
    </row>
    <row r="9039" spans="1:8" x14ac:dyDescent="0.2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4883</v>
      </c>
      <c r="F9039" s="7"/>
      <c r="G9039" s="7"/>
      <c r="H9039" s="7">
        <f>IF('Раздел 2.6.4'!AG39&gt;=SUM('Раздел 2.6.4'!AH39:AI39),0,1)</f>
        <v>0</v>
      </c>
    </row>
    <row r="9040" spans="1:8" x14ac:dyDescent="0.2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4884</v>
      </c>
      <c r="F9040" s="7"/>
      <c r="G9040" s="7"/>
      <c r="H9040" s="7">
        <f>IF('Раздел 2.6.4'!AG40&gt;=SUM('Раздел 2.6.4'!AH40:AI40),0,1)</f>
        <v>0</v>
      </c>
    </row>
    <row r="9041" spans="1:8" x14ac:dyDescent="0.2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4885</v>
      </c>
      <c r="F9041" s="7"/>
      <c r="G9041" s="7"/>
      <c r="H9041" s="7">
        <f>IF('Раздел 2.6.4'!AG41&gt;=SUM('Раздел 2.6.4'!AH41:AI41),0,1)</f>
        <v>0</v>
      </c>
    </row>
    <row r="9042" spans="1:8" x14ac:dyDescent="0.2">
      <c r="A9042" s="6">
        <f t="shared" si="131"/>
        <v>609562</v>
      </c>
      <c r="B9042" s="109">
        <v>36</v>
      </c>
      <c r="C9042" s="109">
        <v>35</v>
      </c>
      <c r="D9042" s="109">
        <v>770</v>
      </c>
      <c r="E9042" s="109" t="s">
        <v>4886</v>
      </c>
      <c r="F9042" s="109"/>
      <c r="G9042" s="109"/>
      <c r="H9042" s="109">
        <f>IF('Раздел 2.6.4'!AG42&gt;=SUM('Раздел 2.6.4'!AH42:AI42),0,1)</f>
        <v>0</v>
      </c>
    </row>
    <row r="9043" spans="1:8" x14ac:dyDescent="0.2">
      <c r="A9043" s="107">
        <f t="shared" ref="A9043:A9050" si="132">P_3</f>
        <v>609562</v>
      </c>
      <c r="B9043" s="107">
        <v>37</v>
      </c>
      <c r="C9043" s="107">
        <v>0</v>
      </c>
      <c r="D9043" s="107">
        <v>0</v>
      </c>
      <c r="E9043" s="107" t="str">
        <f>CONCATENATE("Количество ошибок в разделе 2.7.1: ",H9043)</f>
        <v>Количество ошибок в разделе 2.7.1: 0</v>
      </c>
      <c r="F9043" s="107"/>
      <c r="G9043" s="107"/>
      <c r="H9043" s="107">
        <f>SUM(H9044:H9085)</f>
        <v>0</v>
      </c>
    </row>
    <row r="9044" spans="1:8" x14ac:dyDescent="0.2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21741</v>
      </c>
      <c r="H9044" s="6">
        <f>IF('Раздел 2.7.1'!P21&gt;='Раздел 2.7.1'!P22,0,1)</f>
        <v>0</v>
      </c>
    </row>
    <row r="9045" spans="1:8" x14ac:dyDescent="0.2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21742</v>
      </c>
      <c r="H9045" s="6">
        <f>IF('Раздел 2.7.1'!Q21&gt;='Раздел 2.7.1'!Q22,0,1)</f>
        <v>0</v>
      </c>
    </row>
    <row r="9046" spans="1:8" x14ac:dyDescent="0.2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21743</v>
      </c>
      <c r="H9046" s="6">
        <f>IF('Раздел 2.7.1'!R21&gt;='Раздел 2.7.1'!R22,0,1)</f>
        <v>0</v>
      </c>
    </row>
    <row r="9047" spans="1:8" x14ac:dyDescent="0.2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21744</v>
      </c>
      <c r="H9047" s="6">
        <f>IF('Раздел 2.7.1'!S21&gt;='Раздел 2.7.1'!S22,0,1)</f>
        <v>0</v>
      </c>
    </row>
    <row r="9048" spans="1:8" x14ac:dyDescent="0.2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21745</v>
      </c>
      <c r="H9048" s="6">
        <f>IF('Раздел 2.7.1'!T21&gt;='Раздел 2.7.1'!T22,0,1)</f>
        <v>0</v>
      </c>
    </row>
    <row r="9049" spans="1:8" x14ac:dyDescent="0.2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21746</v>
      </c>
      <c r="H9049" s="6">
        <f>IF('Раздел 2.7.1'!U21&gt;='Раздел 2.7.1'!U22,0,1)</f>
        <v>0</v>
      </c>
    </row>
    <row r="9050" spans="1:8" x14ac:dyDescent="0.2">
      <c r="A9050" s="6">
        <f t="shared" si="132"/>
        <v>609562</v>
      </c>
      <c r="B9050" s="6">
        <v>37</v>
      </c>
      <c r="C9050" s="109">
        <v>1</v>
      </c>
      <c r="D9050" s="109">
        <v>7</v>
      </c>
      <c r="E9050" s="109" t="s">
        <v>21747</v>
      </c>
      <c r="F9050" s="109"/>
      <c r="G9050" s="109"/>
      <c r="H9050" s="109">
        <f>IF('Раздел 2.7.1'!V21&gt;='Раздел 2.7.1'!V22,0,1)</f>
        <v>0</v>
      </c>
    </row>
    <row r="9051" spans="1:8" x14ac:dyDescent="0.2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21748</v>
      </c>
      <c r="F9051" s="7"/>
      <c r="G9051" s="7"/>
      <c r="H9051" s="6">
        <f>IF('Раздел 2.7.1'!P21&gt;='Раздел 2.7.1'!P23,0,1)</f>
        <v>0</v>
      </c>
    </row>
    <row r="9052" spans="1:8" x14ac:dyDescent="0.2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21749</v>
      </c>
      <c r="F9052" s="7"/>
      <c r="G9052" s="7"/>
      <c r="H9052" s="6">
        <f>IF('Раздел 2.7.1'!Q21&gt;='Раздел 2.7.1'!Q23,0,1)</f>
        <v>0</v>
      </c>
    </row>
    <row r="9053" spans="1:8" x14ac:dyDescent="0.2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21750</v>
      </c>
      <c r="F9053" s="7"/>
      <c r="G9053" s="7"/>
      <c r="H9053" s="6">
        <f>IF('Раздел 2.7.1'!R21&gt;='Раздел 2.7.1'!R23,0,1)</f>
        <v>0</v>
      </c>
    </row>
    <row r="9054" spans="1:8" x14ac:dyDescent="0.2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21751</v>
      </c>
      <c r="F9054" s="7"/>
      <c r="G9054" s="7"/>
      <c r="H9054" s="6">
        <f>IF('Раздел 2.7.1'!S21&gt;='Раздел 2.7.1'!S23,0,1)</f>
        <v>0</v>
      </c>
    </row>
    <row r="9055" spans="1:8" x14ac:dyDescent="0.2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21752</v>
      </c>
      <c r="F9055" s="7"/>
      <c r="G9055" s="7"/>
      <c r="H9055" s="6">
        <f>IF('Раздел 2.7.1'!T21&gt;='Раздел 2.7.1'!T23,0,1)</f>
        <v>0</v>
      </c>
    </row>
    <row r="9056" spans="1:8" x14ac:dyDescent="0.2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21753</v>
      </c>
      <c r="F9056" s="7"/>
      <c r="G9056" s="7"/>
      <c r="H9056" s="6">
        <f>IF('Раздел 2.7.1'!U21&gt;='Раздел 2.7.1'!U23,0,1)</f>
        <v>0</v>
      </c>
    </row>
    <row r="9057" spans="1:8" x14ac:dyDescent="0.2">
      <c r="A9057" s="6">
        <f t="shared" si="133"/>
        <v>609562</v>
      </c>
      <c r="B9057" s="6">
        <v>37</v>
      </c>
      <c r="C9057" s="109">
        <v>2</v>
      </c>
      <c r="D9057" s="109">
        <v>14</v>
      </c>
      <c r="E9057" s="109" t="s">
        <v>21754</v>
      </c>
      <c r="F9057" s="109"/>
      <c r="G9057" s="109"/>
      <c r="H9057" s="109">
        <f>IF('Раздел 2.7.1'!V21&gt;='Раздел 2.7.1'!V23,0,1)</f>
        <v>0</v>
      </c>
    </row>
    <row r="9058" spans="1:8" x14ac:dyDescent="0.2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21755</v>
      </c>
      <c r="F9058" s="7"/>
      <c r="G9058" s="7"/>
      <c r="H9058" s="6">
        <f>IF('Раздел 2.7.1'!P21&gt;='Раздел 2.7.1'!P24,0,1)</f>
        <v>0</v>
      </c>
    </row>
    <row r="9059" spans="1:8" x14ac:dyDescent="0.2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21756</v>
      </c>
      <c r="F9059" s="7"/>
      <c r="G9059" s="7"/>
      <c r="H9059" s="6">
        <f>IF('Раздел 2.7.1'!Q21&gt;='Раздел 2.7.1'!Q24,0,1)</f>
        <v>0</v>
      </c>
    </row>
    <row r="9060" spans="1:8" x14ac:dyDescent="0.2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21757</v>
      </c>
      <c r="F9060" s="7"/>
      <c r="G9060" s="7"/>
      <c r="H9060" s="6">
        <f>IF('Раздел 2.7.1'!R21&gt;='Раздел 2.7.1'!R24,0,1)</f>
        <v>0</v>
      </c>
    </row>
    <row r="9061" spans="1:8" x14ac:dyDescent="0.2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21758</v>
      </c>
      <c r="F9061" s="7"/>
      <c r="G9061" s="7"/>
      <c r="H9061" s="6">
        <f>IF('Раздел 2.7.1'!S21&gt;='Раздел 2.7.1'!S24,0,1)</f>
        <v>0</v>
      </c>
    </row>
    <row r="9062" spans="1:8" x14ac:dyDescent="0.2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21759</v>
      </c>
      <c r="F9062" s="7"/>
      <c r="G9062" s="7"/>
      <c r="H9062" s="6">
        <f>IF('Раздел 2.7.1'!T21&gt;='Раздел 2.7.1'!T24,0,1)</f>
        <v>0</v>
      </c>
    </row>
    <row r="9063" spans="1:8" x14ac:dyDescent="0.2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21760</v>
      </c>
      <c r="F9063" s="7"/>
      <c r="G9063" s="7"/>
      <c r="H9063" s="6">
        <f>IF('Раздел 2.7.1'!U21&gt;='Раздел 2.7.1'!U24,0,1)</f>
        <v>0</v>
      </c>
    </row>
    <row r="9064" spans="1:8" x14ac:dyDescent="0.2">
      <c r="A9064" s="6">
        <f t="shared" si="133"/>
        <v>609562</v>
      </c>
      <c r="B9064" s="6">
        <v>37</v>
      </c>
      <c r="C9064" s="109">
        <v>3</v>
      </c>
      <c r="D9064" s="109">
        <v>21</v>
      </c>
      <c r="E9064" s="109" t="s">
        <v>21761</v>
      </c>
      <c r="F9064" s="109"/>
      <c r="G9064" s="109"/>
      <c r="H9064" s="109">
        <f>IF('Раздел 2.7.1'!V21&gt;='Раздел 2.7.1'!V24,0,1)</f>
        <v>0</v>
      </c>
    </row>
    <row r="9065" spans="1:8" x14ac:dyDescent="0.2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21762</v>
      </c>
      <c r="F9065" s="7"/>
      <c r="G9065" s="7"/>
      <c r="H9065" s="6">
        <f>IF('Раздел 2.7.1'!P21&gt;='Раздел 2.7.1'!P25,0,1)</f>
        <v>0</v>
      </c>
    </row>
    <row r="9066" spans="1:8" x14ac:dyDescent="0.2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21763</v>
      </c>
      <c r="F9066" s="7"/>
      <c r="G9066" s="7"/>
      <c r="H9066" s="6">
        <f>IF('Раздел 2.7.1'!Q21&gt;='Раздел 2.7.1'!Q25,0,1)</f>
        <v>0</v>
      </c>
    </row>
    <row r="9067" spans="1:8" x14ac:dyDescent="0.2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21764</v>
      </c>
      <c r="F9067" s="7"/>
      <c r="G9067" s="7"/>
      <c r="H9067" s="6">
        <f>IF('Раздел 2.7.1'!R21&gt;='Раздел 2.7.1'!R25,0,1)</f>
        <v>0</v>
      </c>
    </row>
    <row r="9068" spans="1:8" x14ac:dyDescent="0.2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21765</v>
      </c>
      <c r="F9068" s="7"/>
      <c r="G9068" s="7"/>
      <c r="H9068" s="6">
        <f>IF('Раздел 2.7.1'!S21&gt;='Раздел 2.7.1'!S25,0,1)</f>
        <v>0</v>
      </c>
    </row>
    <row r="9069" spans="1:8" x14ac:dyDescent="0.2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21766</v>
      </c>
      <c r="F9069" s="7"/>
      <c r="G9069" s="7"/>
      <c r="H9069" s="6">
        <f>IF('Раздел 2.7.1'!T21&gt;='Раздел 2.7.1'!T25,0,1)</f>
        <v>0</v>
      </c>
    </row>
    <row r="9070" spans="1:8" x14ac:dyDescent="0.2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21767</v>
      </c>
      <c r="F9070" s="7"/>
      <c r="G9070" s="7"/>
      <c r="H9070" s="6">
        <f>IF('Раздел 2.7.1'!U21&gt;='Раздел 2.7.1'!U25,0,1)</f>
        <v>0</v>
      </c>
    </row>
    <row r="9071" spans="1:8" x14ac:dyDescent="0.2">
      <c r="A9071" s="6">
        <f t="shared" si="133"/>
        <v>609562</v>
      </c>
      <c r="B9071" s="6">
        <v>37</v>
      </c>
      <c r="C9071" s="109">
        <v>4</v>
      </c>
      <c r="D9071" s="109">
        <v>28</v>
      </c>
      <c r="E9071" s="109" t="s">
        <v>21768</v>
      </c>
      <c r="F9071" s="109"/>
      <c r="G9071" s="109"/>
      <c r="H9071" s="109">
        <f>IF('Раздел 2.7.1'!V21&gt;='Раздел 2.7.1'!V25,0,1)</f>
        <v>0</v>
      </c>
    </row>
    <row r="9072" spans="1:8" x14ac:dyDescent="0.2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21769</v>
      </c>
      <c r="F9072" s="7"/>
      <c r="G9072" s="7"/>
      <c r="H9072" s="6">
        <f>IF('Раздел 2.7.1'!P21&gt;='Раздел 2.7.1'!P26,0,1)</f>
        <v>0</v>
      </c>
    </row>
    <row r="9073" spans="1:8" x14ac:dyDescent="0.2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21770</v>
      </c>
      <c r="F9073" s="7"/>
      <c r="G9073" s="7"/>
      <c r="H9073" s="6">
        <f>IF('Раздел 2.7.1'!Q21&gt;='Раздел 2.7.1'!Q26,0,1)</f>
        <v>0</v>
      </c>
    </row>
    <row r="9074" spans="1:8" x14ac:dyDescent="0.2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21771</v>
      </c>
      <c r="F9074" s="7"/>
      <c r="G9074" s="7"/>
      <c r="H9074" s="6">
        <f>IF('Раздел 2.7.1'!R21&gt;='Раздел 2.7.1'!R26,0,1)</f>
        <v>0</v>
      </c>
    </row>
    <row r="9075" spans="1:8" x14ac:dyDescent="0.2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21772</v>
      </c>
      <c r="F9075" s="7"/>
      <c r="G9075" s="7"/>
      <c r="H9075" s="6">
        <f>IF('Раздел 2.7.1'!S21&gt;='Раздел 2.7.1'!S26,0,1)</f>
        <v>0</v>
      </c>
    </row>
    <row r="9076" spans="1:8" x14ac:dyDescent="0.2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21773</v>
      </c>
      <c r="F9076" s="7"/>
      <c r="G9076" s="7"/>
      <c r="H9076" s="6">
        <f>IF('Раздел 2.7.1'!T21&gt;='Раздел 2.7.1'!T26,0,1)</f>
        <v>0</v>
      </c>
    </row>
    <row r="9077" spans="1:8" x14ac:dyDescent="0.2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21774</v>
      </c>
      <c r="F9077" s="7"/>
      <c r="G9077" s="7"/>
      <c r="H9077" s="6">
        <f>IF('Раздел 2.7.1'!U21&gt;='Раздел 2.7.1'!U26,0,1)</f>
        <v>0</v>
      </c>
    </row>
    <row r="9078" spans="1:8" x14ac:dyDescent="0.2">
      <c r="A9078" s="6">
        <f t="shared" si="133"/>
        <v>609562</v>
      </c>
      <c r="B9078" s="6">
        <v>37</v>
      </c>
      <c r="C9078" s="109">
        <v>5</v>
      </c>
      <c r="D9078" s="109">
        <v>35</v>
      </c>
      <c r="E9078" s="109" t="s">
        <v>21775</v>
      </c>
      <c r="F9078" s="109"/>
      <c r="G9078" s="109"/>
      <c r="H9078" s="109">
        <f>IF('Раздел 2.7.1'!V21&gt;='Раздел 2.7.1'!V26,0,1)</f>
        <v>0</v>
      </c>
    </row>
    <row r="9079" spans="1:8" x14ac:dyDescent="0.2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20779</v>
      </c>
      <c r="F9079" s="7"/>
      <c r="G9079" s="7"/>
      <c r="H9079" s="6">
        <f>IF('Раздел 2.7.1'!P21&gt;='Раздел 2.7.1'!P27,0,1)</f>
        <v>0</v>
      </c>
    </row>
    <row r="9080" spans="1:8" x14ac:dyDescent="0.2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20780</v>
      </c>
      <c r="F9080" s="7"/>
      <c r="G9080" s="7"/>
      <c r="H9080" s="6">
        <f>IF('Раздел 2.7.1'!Q21&gt;='Раздел 2.7.1'!Q27,0,1)</f>
        <v>0</v>
      </c>
    </row>
    <row r="9081" spans="1:8" x14ac:dyDescent="0.2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20781</v>
      </c>
      <c r="F9081" s="7"/>
      <c r="G9081" s="7"/>
      <c r="H9081" s="6">
        <f>IF('Раздел 2.7.1'!R21&gt;='Раздел 2.7.1'!R27,0,1)</f>
        <v>0</v>
      </c>
    </row>
    <row r="9082" spans="1:8" x14ac:dyDescent="0.2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20782</v>
      </c>
      <c r="F9082" s="7"/>
      <c r="G9082" s="7"/>
      <c r="H9082" s="6">
        <f>IF('Раздел 2.7.1'!S21&gt;='Раздел 2.7.1'!S27,0,1)</f>
        <v>0</v>
      </c>
    </row>
    <row r="9083" spans="1:8" x14ac:dyDescent="0.2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20783</v>
      </c>
      <c r="F9083" s="7"/>
      <c r="G9083" s="7"/>
      <c r="H9083" s="6">
        <f>IF('Раздел 2.7.1'!T21&gt;='Раздел 2.7.1'!T27,0,1)</f>
        <v>0</v>
      </c>
    </row>
    <row r="9084" spans="1:8" x14ac:dyDescent="0.2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20784</v>
      </c>
      <c r="F9084" s="7"/>
      <c r="G9084" s="7"/>
      <c r="H9084" s="6">
        <f>IF('Раздел 2.7.1'!U21&gt;='Раздел 2.7.1'!U27,0,1)</f>
        <v>0</v>
      </c>
    </row>
    <row r="9085" spans="1:8" x14ac:dyDescent="0.2">
      <c r="A9085" s="6">
        <f t="shared" si="133"/>
        <v>609562</v>
      </c>
      <c r="B9085" s="6">
        <v>37</v>
      </c>
      <c r="C9085" s="109">
        <v>6</v>
      </c>
      <c r="D9085" s="109">
        <v>42</v>
      </c>
      <c r="E9085" s="109" t="s">
        <v>20785</v>
      </c>
      <c r="F9085" s="109"/>
      <c r="G9085" s="109"/>
      <c r="H9085" s="109">
        <f>IF('Раздел 2.7.1'!V21&gt;='Раздел 2.7.1'!V27,0,1)</f>
        <v>0</v>
      </c>
    </row>
    <row r="9086" spans="1:8" x14ac:dyDescent="0.2">
      <c r="A9086" s="107">
        <f>P_3</f>
        <v>609562</v>
      </c>
      <c r="B9086" s="107">
        <v>38</v>
      </c>
      <c r="C9086" s="107">
        <v>0</v>
      </c>
      <c r="D9086" s="107">
        <v>0</v>
      </c>
      <c r="E9086" s="107" t="str">
        <f>CONCATENATE("Количество ошибок в разделе 2.7.2: ",H9086)</f>
        <v>Количество ошибок в разделе 2.7.2: 0</v>
      </c>
      <c r="F9086" s="107"/>
      <c r="G9086" s="107"/>
      <c r="H9086" s="107">
        <f>SUM(H9087:H9128)</f>
        <v>0</v>
      </c>
    </row>
    <row r="9087" spans="1:8" x14ac:dyDescent="0.2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20786</v>
      </c>
      <c r="H9087" s="6">
        <f>IF('Раздел 2.7.2'!P21&gt;='Раздел 2.7.2'!P22,0,1)</f>
        <v>0</v>
      </c>
    </row>
    <row r="9088" spans="1:8" x14ac:dyDescent="0.2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20787</v>
      </c>
      <c r="H9088" s="6">
        <f>IF('Раздел 2.7.2'!Q21&gt;='Раздел 2.7.2'!Q22,0,1)</f>
        <v>0</v>
      </c>
    </row>
    <row r="9089" spans="1:8" x14ac:dyDescent="0.2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20788</v>
      </c>
      <c r="H9089" s="6">
        <f>IF('Раздел 2.7.2'!R21&gt;='Раздел 2.7.2'!R22,0,1)</f>
        <v>0</v>
      </c>
    </row>
    <row r="9090" spans="1:8" x14ac:dyDescent="0.2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20789</v>
      </c>
      <c r="H9090" s="6">
        <f>IF('Раздел 2.7.2'!S21&gt;='Раздел 2.7.2'!S22,0,1)</f>
        <v>0</v>
      </c>
    </row>
    <row r="9091" spans="1:8" x14ac:dyDescent="0.2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20790</v>
      </c>
      <c r="H9091" s="6">
        <f>IF('Раздел 2.7.2'!T21&gt;='Раздел 2.7.2'!T22,0,1)</f>
        <v>0</v>
      </c>
    </row>
    <row r="9092" spans="1:8" x14ac:dyDescent="0.2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20791</v>
      </c>
      <c r="H9092" s="6">
        <f>IF('Раздел 2.7.2'!U21&gt;='Раздел 2.7.2'!U22,0,1)</f>
        <v>0</v>
      </c>
    </row>
    <row r="9093" spans="1:8" x14ac:dyDescent="0.2">
      <c r="A9093" s="6">
        <f t="shared" si="134"/>
        <v>609562</v>
      </c>
      <c r="B9093" s="6">
        <v>38</v>
      </c>
      <c r="C9093" s="109">
        <v>1</v>
      </c>
      <c r="D9093" s="109">
        <v>7</v>
      </c>
      <c r="E9093" s="109" t="s">
        <v>20792</v>
      </c>
      <c r="F9093" s="109"/>
      <c r="G9093" s="109"/>
      <c r="H9093" s="109">
        <f>IF('Раздел 2.7.2'!V21&gt;='Раздел 2.7.2'!V22,0,1)</f>
        <v>0</v>
      </c>
    </row>
    <row r="9094" spans="1:8" x14ac:dyDescent="0.2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20793</v>
      </c>
      <c r="F9094" s="7"/>
      <c r="G9094" s="7"/>
      <c r="H9094" s="6">
        <f>IF('Раздел 2.7.2'!P21&gt;='Раздел 2.7.2'!P23,0,1)</f>
        <v>0</v>
      </c>
    </row>
    <row r="9095" spans="1:8" x14ac:dyDescent="0.2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20794</v>
      </c>
      <c r="F9095" s="7"/>
      <c r="G9095" s="7"/>
      <c r="H9095" s="6">
        <f>IF('Раздел 2.7.2'!Q21&gt;='Раздел 2.7.2'!Q23,0,1)</f>
        <v>0</v>
      </c>
    </row>
    <row r="9096" spans="1:8" x14ac:dyDescent="0.2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20795</v>
      </c>
      <c r="F9096" s="7"/>
      <c r="G9096" s="7"/>
      <c r="H9096" s="6">
        <f>IF('Раздел 2.7.2'!R21&gt;='Раздел 2.7.2'!R23,0,1)</f>
        <v>0</v>
      </c>
    </row>
    <row r="9097" spans="1:8" x14ac:dyDescent="0.2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20796</v>
      </c>
      <c r="F9097" s="7"/>
      <c r="G9097" s="7"/>
      <c r="H9097" s="6">
        <f>IF('Раздел 2.7.2'!S21&gt;='Раздел 2.7.2'!S23,0,1)</f>
        <v>0</v>
      </c>
    </row>
    <row r="9098" spans="1:8" x14ac:dyDescent="0.2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20797</v>
      </c>
      <c r="F9098" s="7"/>
      <c r="G9098" s="7"/>
      <c r="H9098" s="6">
        <f>IF('Раздел 2.7.2'!T21&gt;='Раздел 2.7.2'!T23,0,1)</f>
        <v>0</v>
      </c>
    </row>
    <row r="9099" spans="1:8" x14ac:dyDescent="0.2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20798</v>
      </c>
      <c r="F9099" s="7"/>
      <c r="G9099" s="7"/>
      <c r="H9099" s="6">
        <f>IF('Раздел 2.7.2'!U21&gt;='Раздел 2.7.2'!U23,0,1)</f>
        <v>0</v>
      </c>
    </row>
    <row r="9100" spans="1:8" x14ac:dyDescent="0.2">
      <c r="A9100" s="6">
        <f t="shared" si="134"/>
        <v>609562</v>
      </c>
      <c r="B9100" s="6">
        <v>38</v>
      </c>
      <c r="C9100" s="109">
        <v>2</v>
      </c>
      <c r="D9100" s="109">
        <v>14</v>
      </c>
      <c r="E9100" s="109" t="s">
        <v>20799</v>
      </c>
      <c r="F9100" s="109"/>
      <c r="G9100" s="109"/>
      <c r="H9100" s="109">
        <f>IF('Раздел 2.7.2'!V21&gt;='Раздел 2.7.2'!V23,0,1)</f>
        <v>0</v>
      </c>
    </row>
    <row r="9101" spans="1:8" x14ac:dyDescent="0.2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20800</v>
      </c>
      <c r="F9101" s="7"/>
      <c r="G9101" s="7"/>
      <c r="H9101" s="6">
        <f>IF('Раздел 2.7.2'!P21&gt;='Раздел 2.7.2'!P24,0,1)</f>
        <v>0</v>
      </c>
    </row>
    <row r="9102" spans="1:8" x14ac:dyDescent="0.2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20801</v>
      </c>
      <c r="F9102" s="7"/>
      <c r="G9102" s="7"/>
      <c r="H9102" s="6">
        <f>IF('Раздел 2.7.2'!Q21&gt;='Раздел 2.7.2'!Q24,0,1)</f>
        <v>0</v>
      </c>
    </row>
    <row r="9103" spans="1:8" x14ac:dyDescent="0.2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20802</v>
      </c>
      <c r="F9103" s="7"/>
      <c r="G9103" s="7"/>
      <c r="H9103" s="6">
        <f>IF('Раздел 2.7.2'!R21&gt;='Раздел 2.7.2'!R24,0,1)</f>
        <v>0</v>
      </c>
    </row>
    <row r="9104" spans="1:8" x14ac:dyDescent="0.2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20803</v>
      </c>
      <c r="F9104" s="7"/>
      <c r="G9104" s="7"/>
      <c r="H9104" s="6">
        <f>IF('Раздел 2.7.2'!S21&gt;='Раздел 2.7.2'!S24,0,1)</f>
        <v>0</v>
      </c>
    </row>
    <row r="9105" spans="1:8" x14ac:dyDescent="0.2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20804</v>
      </c>
      <c r="F9105" s="7"/>
      <c r="G9105" s="7"/>
      <c r="H9105" s="6">
        <f>IF('Раздел 2.7.2'!T21&gt;='Раздел 2.7.2'!T24,0,1)</f>
        <v>0</v>
      </c>
    </row>
    <row r="9106" spans="1:8" x14ac:dyDescent="0.2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20805</v>
      </c>
      <c r="F9106" s="7"/>
      <c r="G9106" s="7"/>
      <c r="H9106" s="6">
        <f>IF('Раздел 2.7.2'!U21&gt;='Раздел 2.7.2'!U24,0,1)</f>
        <v>0</v>
      </c>
    </row>
    <row r="9107" spans="1:8" x14ac:dyDescent="0.2">
      <c r="A9107" s="6">
        <f t="shared" si="134"/>
        <v>609562</v>
      </c>
      <c r="B9107" s="6">
        <v>38</v>
      </c>
      <c r="C9107" s="109">
        <v>3</v>
      </c>
      <c r="D9107" s="109">
        <v>21</v>
      </c>
      <c r="E9107" s="109" t="s">
        <v>20806</v>
      </c>
      <c r="F9107" s="109"/>
      <c r="G9107" s="109"/>
      <c r="H9107" s="109">
        <f>IF('Раздел 2.7.2'!V21&gt;='Раздел 2.7.2'!V24,0,1)</f>
        <v>0</v>
      </c>
    </row>
    <row r="9108" spans="1:8" x14ac:dyDescent="0.2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20807</v>
      </c>
      <c r="F9108" s="7"/>
      <c r="G9108" s="7"/>
      <c r="H9108" s="6">
        <f>IF('Раздел 2.7.2'!P21&gt;='Раздел 2.7.2'!P25,0,1)</f>
        <v>0</v>
      </c>
    </row>
    <row r="9109" spans="1:8" x14ac:dyDescent="0.2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20042</v>
      </c>
      <c r="F9109" s="7"/>
      <c r="G9109" s="7"/>
      <c r="H9109" s="6">
        <f>IF('Раздел 2.7.2'!Q21&gt;='Раздел 2.7.2'!Q25,0,1)</f>
        <v>0</v>
      </c>
    </row>
    <row r="9110" spans="1:8" x14ac:dyDescent="0.2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20043</v>
      </c>
      <c r="F9110" s="7"/>
      <c r="G9110" s="7"/>
      <c r="H9110" s="6">
        <f>IF('Раздел 2.7.2'!R21&gt;='Раздел 2.7.2'!R25,0,1)</f>
        <v>0</v>
      </c>
    </row>
    <row r="9111" spans="1:8" x14ac:dyDescent="0.2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20044</v>
      </c>
      <c r="F9111" s="7"/>
      <c r="G9111" s="7"/>
      <c r="H9111" s="6">
        <f>IF('Раздел 2.7.2'!S21&gt;='Раздел 2.7.2'!S25,0,1)</f>
        <v>0</v>
      </c>
    </row>
    <row r="9112" spans="1:8" x14ac:dyDescent="0.2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20045</v>
      </c>
      <c r="F9112" s="7"/>
      <c r="G9112" s="7"/>
      <c r="H9112" s="6">
        <f>IF('Раздел 2.7.2'!T21&gt;='Раздел 2.7.2'!T25,0,1)</f>
        <v>0</v>
      </c>
    </row>
    <row r="9113" spans="1:8" x14ac:dyDescent="0.2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20046</v>
      </c>
      <c r="F9113" s="7"/>
      <c r="G9113" s="7"/>
      <c r="H9113" s="6">
        <f>IF('Раздел 2.7.2'!U21&gt;='Раздел 2.7.2'!U25,0,1)</f>
        <v>0</v>
      </c>
    </row>
    <row r="9114" spans="1:8" x14ac:dyDescent="0.2">
      <c r="A9114" s="6">
        <f t="shared" si="134"/>
        <v>609562</v>
      </c>
      <c r="B9114" s="6">
        <v>38</v>
      </c>
      <c r="C9114" s="109">
        <v>4</v>
      </c>
      <c r="D9114" s="109">
        <v>28</v>
      </c>
      <c r="E9114" s="109" t="s">
        <v>20047</v>
      </c>
      <c r="F9114" s="109"/>
      <c r="G9114" s="109"/>
      <c r="H9114" s="109">
        <f>IF('Раздел 2.7.2'!V21&gt;='Раздел 2.7.2'!V25,0,1)</f>
        <v>0</v>
      </c>
    </row>
    <row r="9115" spans="1:8" x14ac:dyDescent="0.2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20048</v>
      </c>
      <c r="F9115" s="7"/>
      <c r="G9115" s="7"/>
      <c r="H9115" s="6">
        <f>IF('Раздел 2.7.2'!P21&gt;='Раздел 2.7.2'!P26,0,1)</f>
        <v>0</v>
      </c>
    </row>
    <row r="9116" spans="1:8" x14ac:dyDescent="0.2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20049</v>
      </c>
      <c r="F9116" s="7"/>
      <c r="G9116" s="7"/>
      <c r="H9116" s="6">
        <f>IF('Раздел 2.7.2'!Q21&gt;='Раздел 2.7.2'!Q26,0,1)</f>
        <v>0</v>
      </c>
    </row>
    <row r="9117" spans="1:8" x14ac:dyDescent="0.2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20050</v>
      </c>
      <c r="F9117" s="7"/>
      <c r="G9117" s="7"/>
      <c r="H9117" s="6">
        <f>IF('Раздел 2.7.2'!R21&gt;='Раздел 2.7.2'!R26,0,1)</f>
        <v>0</v>
      </c>
    </row>
    <row r="9118" spans="1:8" x14ac:dyDescent="0.2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20051</v>
      </c>
      <c r="F9118" s="7"/>
      <c r="G9118" s="7"/>
      <c r="H9118" s="6">
        <f>IF('Раздел 2.7.2'!S21&gt;='Раздел 2.7.2'!S26,0,1)</f>
        <v>0</v>
      </c>
    </row>
    <row r="9119" spans="1:8" x14ac:dyDescent="0.2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20052</v>
      </c>
      <c r="F9119" s="7"/>
      <c r="G9119" s="7"/>
      <c r="H9119" s="6">
        <f>IF('Раздел 2.7.2'!T21&gt;='Раздел 2.7.2'!T26,0,1)</f>
        <v>0</v>
      </c>
    </row>
    <row r="9120" spans="1:8" x14ac:dyDescent="0.2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20053</v>
      </c>
      <c r="F9120" s="7"/>
      <c r="G9120" s="7"/>
      <c r="H9120" s="6">
        <f>IF('Раздел 2.7.2'!U21&gt;='Раздел 2.7.2'!U26,0,1)</f>
        <v>0</v>
      </c>
    </row>
    <row r="9121" spans="1:8" x14ac:dyDescent="0.2">
      <c r="A9121" s="6">
        <f t="shared" si="134"/>
        <v>609562</v>
      </c>
      <c r="B9121" s="6">
        <v>38</v>
      </c>
      <c r="C9121" s="109">
        <v>5</v>
      </c>
      <c r="D9121" s="109">
        <v>35</v>
      </c>
      <c r="E9121" s="109" t="s">
        <v>20054</v>
      </c>
      <c r="F9121" s="109"/>
      <c r="G9121" s="109"/>
      <c r="H9121" s="109">
        <f>IF('Раздел 2.7.2'!V21&gt;='Раздел 2.7.2'!V26,0,1)</f>
        <v>0</v>
      </c>
    </row>
    <row r="9122" spans="1:8" x14ac:dyDescent="0.2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20055</v>
      </c>
      <c r="F9122" s="7"/>
      <c r="G9122" s="7"/>
      <c r="H9122" s="6">
        <f>IF('Раздел 2.7.2'!P21&gt;='Раздел 2.7.2'!P27,0,1)</f>
        <v>0</v>
      </c>
    </row>
    <row r="9123" spans="1:8" x14ac:dyDescent="0.2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20826</v>
      </c>
      <c r="F9123" s="7"/>
      <c r="G9123" s="7"/>
      <c r="H9123" s="6">
        <f>IF('Раздел 2.7.2'!Q21&gt;='Раздел 2.7.2'!Q27,0,1)</f>
        <v>0</v>
      </c>
    </row>
    <row r="9124" spans="1:8" x14ac:dyDescent="0.2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20827</v>
      </c>
      <c r="F9124" s="7"/>
      <c r="G9124" s="7"/>
      <c r="H9124" s="6">
        <f>IF('Раздел 2.7.2'!R21&gt;='Раздел 2.7.2'!R27,0,1)</f>
        <v>0</v>
      </c>
    </row>
    <row r="9125" spans="1:8" x14ac:dyDescent="0.2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20828</v>
      </c>
      <c r="F9125" s="7"/>
      <c r="G9125" s="7"/>
      <c r="H9125" s="6">
        <f>IF('Раздел 2.7.2'!S21&gt;='Раздел 2.7.2'!S27,0,1)</f>
        <v>0</v>
      </c>
    </row>
    <row r="9126" spans="1:8" x14ac:dyDescent="0.2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20829</v>
      </c>
      <c r="F9126" s="7"/>
      <c r="G9126" s="7"/>
      <c r="H9126" s="6">
        <f>IF('Раздел 2.7.2'!T21&gt;='Раздел 2.7.2'!T27,0,1)</f>
        <v>0</v>
      </c>
    </row>
    <row r="9127" spans="1:8" x14ac:dyDescent="0.2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20825</v>
      </c>
      <c r="F9127" s="7"/>
      <c r="G9127" s="7"/>
      <c r="H9127" s="6">
        <f>IF('Раздел 2.7.2'!U21&gt;='Раздел 2.7.2'!U27,0,1)</f>
        <v>0</v>
      </c>
    </row>
    <row r="9128" spans="1:8" x14ac:dyDescent="0.2">
      <c r="A9128" s="6">
        <f t="shared" si="134"/>
        <v>609562</v>
      </c>
      <c r="B9128" s="6">
        <v>38</v>
      </c>
      <c r="C9128" s="109">
        <v>6</v>
      </c>
      <c r="D9128" s="109">
        <v>42</v>
      </c>
      <c r="E9128" s="109" t="s">
        <v>21594</v>
      </c>
      <c r="F9128" s="109"/>
      <c r="G9128" s="109"/>
      <c r="H9128" s="109">
        <f>IF('Раздел 2.7.2'!V21&gt;='Раздел 2.7.2'!V27,0,1)</f>
        <v>0</v>
      </c>
    </row>
    <row r="9129" spans="1:8" x14ac:dyDescent="0.2">
      <c r="A9129" s="107">
        <f>P_3</f>
        <v>609562</v>
      </c>
      <c r="B9129" s="107">
        <v>39</v>
      </c>
      <c r="C9129" s="107">
        <v>0</v>
      </c>
      <c r="D9129" s="107">
        <v>0</v>
      </c>
      <c r="E9129" s="107" t="str">
        <f>CONCATENATE("Количество ошибок в разделе 2.7.3: ",H9129)</f>
        <v>Количество ошибок в разделе 2.7.3: 0</v>
      </c>
      <c r="F9129" s="107"/>
      <c r="G9129" s="107"/>
      <c r="H9129" s="107">
        <f>SUM(H9130:H9171)</f>
        <v>0</v>
      </c>
    </row>
    <row r="9130" spans="1:8" x14ac:dyDescent="0.2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21595</v>
      </c>
      <c r="H9130" s="6">
        <f>IF('Раздел 2.7.3'!P21&gt;='Раздел 2.7.3'!P22,0,1)</f>
        <v>0</v>
      </c>
    </row>
    <row r="9131" spans="1:8" x14ac:dyDescent="0.2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21596</v>
      </c>
      <c r="H9131" s="6">
        <f>IF('Раздел 2.7.3'!Q21&gt;='Раздел 2.7.3'!Q22,0,1)</f>
        <v>0</v>
      </c>
    </row>
    <row r="9132" spans="1:8" x14ac:dyDescent="0.2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21597</v>
      </c>
      <c r="H9132" s="6">
        <f>IF('Раздел 2.7.3'!R21&gt;='Раздел 2.7.3'!R22,0,1)</f>
        <v>0</v>
      </c>
    </row>
    <row r="9133" spans="1:8" x14ac:dyDescent="0.2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21598</v>
      </c>
      <c r="H9133" s="6">
        <f>IF('Раздел 2.7.3'!S21&gt;='Раздел 2.7.3'!S22,0,1)</f>
        <v>0</v>
      </c>
    </row>
    <row r="9134" spans="1:8" x14ac:dyDescent="0.2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21599</v>
      </c>
      <c r="H9134" s="6">
        <f>IF('Раздел 2.7.3'!T21&gt;='Раздел 2.7.3'!T22,0,1)</f>
        <v>0</v>
      </c>
    </row>
    <row r="9135" spans="1:8" x14ac:dyDescent="0.2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21600</v>
      </c>
      <c r="H9135" s="6">
        <f>IF('Раздел 2.7.3'!U21&gt;='Раздел 2.7.3'!U22,0,1)</f>
        <v>0</v>
      </c>
    </row>
    <row r="9136" spans="1:8" x14ac:dyDescent="0.2">
      <c r="A9136" s="6">
        <f t="shared" si="134"/>
        <v>609562</v>
      </c>
      <c r="B9136" s="6">
        <v>39</v>
      </c>
      <c r="C9136" s="109">
        <v>1</v>
      </c>
      <c r="D9136" s="109">
        <v>7</v>
      </c>
      <c r="E9136" s="109" t="s">
        <v>21601</v>
      </c>
      <c r="F9136" s="109"/>
      <c r="G9136" s="109"/>
      <c r="H9136" s="109">
        <f>IF('Раздел 2.7.3'!V21&gt;='Раздел 2.7.3'!V22,0,1)</f>
        <v>0</v>
      </c>
    </row>
    <row r="9137" spans="1:8" x14ac:dyDescent="0.2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21554</v>
      </c>
      <c r="F9137" s="7"/>
      <c r="G9137" s="7"/>
      <c r="H9137" s="6">
        <f>IF('Раздел 2.7.3'!P21&gt;='Раздел 2.7.3'!P23,0,1)</f>
        <v>0</v>
      </c>
    </row>
    <row r="9138" spans="1:8" x14ac:dyDescent="0.2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21555</v>
      </c>
      <c r="F9138" s="7"/>
      <c r="G9138" s="7"/>
      <c r="H9138" s="6">
        <f>IF('Раздел 2.7.3'!Q21&gt;='Раздел 2.7.3'!Q23,0,1)</f>
        <v>0</v>
      </c>
    </row>
    <row r="9139" spans="1:8" x14ac:dyDescent="0.2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21556</v>
      </c>
      <c r="F9139" s="7"/>
      <c r="G9139" s="7"/>
      <c r="H9139" s="6">
        <f>IF('Раздел 2.7.3'!R21&gt;='Раздел 2.7.3'!R23,0,1)</f>
        <v>0</v>
      </c>
    </row>
    <row r="9140" spans="1:8" x14ac:dyDescent="0.2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21557</v>
      </c>
      <c r="F9140" s="7"/>
      <c r="G9140" s="7"/>
      <c r="H9140" s="6">
        <f>IF('Раздел 2.7.3'!S21&gt;='Раздел 2.7.3'!S23,0,1)</f>
        <v>0</v>
      </c>
    </row>
    <row r="9141" spans="1:8" x14ac:dyDescent="0.2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21558</v>
      </c>
      <c r="F9141" s="7"/>
      <c r="G9141" s="7"/>
      <c r="H9141" s="6">
        <f>IF('Раздел 2.7.3'!T21&gt;='Раздел 2.7.3'!T23,0,1)</f>
        <v>0</v>
      </c>
    </row>
    <row r="9142" spans="1:8" x14ac:dyDescent="0.2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21559</v>
      </c>
      <c r="F9142" s="7"/>
      <c r="G9142" s="7"/>
      <c r="H9142" s="6">
        <f>IF('Раздел 2.7.3'!U21&gt;='Раздел 2.7.3'!U23,0,1)</f>
        <v>0</v>
      </c>
    </row>
    <row r="9143" spans="1:8" x14ac:dyDescent="0.2">
      <c r="A9143" s="6">
        <f t="shared" si="134"/>
        <v>609562</v>
      </c>
      <c r="B9143" s="6">
        <v>39</v>
      </c>
      <c r="C9143" s="109">
        <v>2</v>
      </c>
      <c r="D9143" s="109">
        <v>14</v>
      </c>
      <c r="E9143" s="109" t="s">
        <v>21560</v>
      </c>
      <c r="F9143" s="109"/>
      <c r="G9143" s="109"/>
      <c r="H9143" s="109">
        <f>IF('Раздел 2.7.3'!V21&gt;='Раздел 2.7.3'!V23,0,1)</f>
        <v>0</v>
      </c>
    </row>
    <row r="9144" spans="1:8" x14ac:dyDescent="0.2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21561</v>
      </c>
      <c r="F9144" s="7"/>
      <c r="G9144" s="7"/>
      <c r="H9144" s="6">
        <f>IF('Раздел 2.7.3'!P21&gt;='Раздел 2.7.3'!P24,0,1)</f>
        <v>0</v>
      </c>
    </row>
    <row r="9145" spans="1:8" x14ac:dyDescent="0.2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21562</v>
      </c>
      <c r="F9145" s="7"/>
      <c r="G9145" s="7"/>
      <c r="H9145" s="6">
        <f>IF('Раздел 2.7.3'!Q21&gt;='Раздел 2.7.3'!Q24,0,1)</f>
        <v>0</v>
      </c>
    </row>
    <row r="9146" spans="1:8" x14ac:dyDescent="0.2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21563</v>
      </c>
      <c r="F9146" s="7"/>
      <c r="G9146" s="7"/>
      <c r="H9146" s="6">
        <f>IF('Раздел 2.7.3'!R21&gt;='Раздел 2.7.3'!R24,0,1)</f>
        <v>0</v>
      </c>
    </row>
    <row r="9147" spans="1:8" x14ac:dyDescent="0.2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21564</v>
      </c>
      <c r="F9147" s="7"/>
      <c r="G9147" s="7"/>
      <c r="H9147" s="6">
        <f>IF('Раздел 2.7.3'!S21&gt;='Раздел 2.7.3'!S24,0,1)</f>
        <v>0</v>
      </c>
    </row>
    <row r="9148" spans="1:8" x14ac:dyDescent="0.2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21565</v>
      </c>
      <c r="F9148" s="7"/>
      <c r="G9148" s="7"/>
      <c r="H9148" s="6">
        <f>IF('Раздел 2.7.3'!T21&gt;='Раздел 2.7.3'!T24,0,1)</f>
        <v>0</v>
      </c>
    </row>
    <row r="9149" spans="1:8" x14ac:dyDescent="0.2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21566</v>
      </c>
      <c r="F9149" s="7"/>
      <c r="G9149" s="7"/>
      <c r="H9149" s="6">
        <f>IF('Раздел 2.7.3'!U21&gt;='Раздел 2.7.3'!U24,0,1)</f>
        <v>0</v>
      </c>
    </row>
    <row r="9150" spans="1:8" x14ac:dyDescent="0.2">
      <c r="A9150" s="6">
        <f t="shared" si="134"/>
        <v>609562</v>
      </c>
      <c r="B9150" s="6">
        <v>39</v>
      </c>
      <c r="C9150" s="109">
        <v>3</v>
      </c>
      <c r="D9150" s="109">
        <v>21</v>
      </c>
      <c r="E9150" s="109" t="s">
        <v>21567</v>
      </c>
      <c r="F9150" s="109"/>
      <c r="G9150" s="109"/>
      <c r="H9150" s="109">
        <f>IF('Раздел 2.7.3'!V21&gt;='Раздел 2.7.3'!V24,0,1)</f>
        <v>0</v>
      </c>
    </row>
    <row r="9151" spans="1:8" x14ac:dyDescent="0.2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21568</v>
      </c>
      <c r="F9151" s="7"/>
      <c r="G9151" s="7"/>
      <c r="H9151" s="6">
        <f>IF('Раздел 2.7.3'!P21&gt;='Раздел 2.7.3'!P25,0,1)</f>
        <v>0</v>
      </c>
    </row>
    <row r="9152" spans="1:8" x14ac:dyDescent="0.2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21569</v>
      </c>
      <c r="F9152" s="7"/>
      <c r="G9152" s="7"/>
      <c r="H9152" s="6">
        <f>IF('Раздел 2.7.3'!Q21&gt;='Раздел 2.7.3'!Q25,0,1)</f>
        <v>0</v>
      </c>
    </row>
    <row r="9153" spans="1:8" x14ac:dyDescent="0.2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21570</v>
      </c>
      <c r="F9153" s="7"/>
      <c r="G9153" s="7"/>
      <c r="H9153" s="6">
        <f>IF('Раздел 2.7.3'!R21&gt;='Раздел 2.7.3'!R25,0,1)</f>
        <v>0</v>
      </c>
    </row>
    <row r="9154" spans="1:8" x14ac:dyDescent="0.2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21571</v>
      </c>
      <c r="F9154" s="7"/>
      <c r="G9154" s="7"/>
      <c r="H9154" s="6">
        <f>IF('Раздел 2.7.3'!S21&gt;='Раздел 2.7.3'!S25,0,1)</f>
        <v>0</v>
      </c>
    </row>
    <row r="9155" spans="1:8" x14ac:dyDescent="0.2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21572</v>
      </c>
      <c r="F9155" s="7"/>
      <c r="G9155" s="7"/>
      <c r="H9155" s="6">
        <f>IF('Раздел 2.7.3'!T21&gt;='Раздел 2.7.3'!T25,0,1)</f>
        <v>0</v>
      </c>
    </row>
    <row r="9156" spans="1:8" x14ac:dyDescent="0.2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21573</v>
      </c>
      <c r="F9156" s="7"/>
      <c r="G9156" s="7"/>
      <c r="H9156" s="6">
        <f>IF('Раздел 2.7.3'!U21&gt;='Раздел 2.7.3'!U25,0,1)</f>
        <v>0</v>
      </c>
    </row>
    <row r="9157" spans="1:8" x14ac:dyDescent="0.2">
      <c r="A9157" s="6">
        <f t="shared" si="135"/>
        <v>609562</v>
      </c>
      <c r="B9157" s="6">
        <v>39</v>
      </c>
      <c r="C9157" s="109">
        <v>4</v>
      </c>
      <c r="D9157" s="109">
        <v>28</v>
      </c>
      <c r="E9157" s="109" t="s">
        <v>21574</v>
      </c>
      <c r="F9157" s="109"/>
      <c r="G9157" s="109"/>
      <c r="H9157" s="109">
        <f>IF('Раздел 2.7.3'!V21&gt;='Раздел 2.7.3'!V25,0,1)</f>
        <v>0</v>
      </c>
    </row>
    <row r="9158" spans="1:8" x14ac:dyDescent="0.2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21575</v>
      </c>
      <c r="F9158" s="7"/>
      <c r="G9158" s="7"/>
      <c r="H9158" s="6">
        <f>IF('Раздел 2.7.3'!P21&gt;='Раздел 2.7.3'!P26,0,1)</f>
        <v>0</v>
      </c>
    </row>
    <row r="9159" spans="1:8" x14ac:dyDescent="0.2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21576</v>
      </c>
      <c r="F9159" s="7"/>
      <c r="G9159" s="7"/>
      <c r="H9159" s="6">
        <f>IF('Раздел 2.7.3'!Q21&gt;='Раздел 2.7.3'!Q26,0,1)</f>
        <v>0</v>
      </c>
    </row>
    <row r="9160" spans="1:8" x14ac:dyDescent="0.2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21577</v>
      </c>
      <c r="F9160" s="7"/>
      <c r="G9160" s="7"/>
      <c r="H9160" s="6">
        <f>IF('Раздел 2.7.3'!R21&gt;='Раздел 2.7.3'!R26,0,1)</f>
        <v>0</v>
      </c>
    </row>
    <row r="9161" spans="1:8" x14ac:dyDescent="0.2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21578</v>
      </c>
      <c r="F9161" s="7"/>
      <c r="G9161" s="7"/>
      <c r="H9161" s="6">
        <f>IF('Раздел 2.7.3'!S21&gt;='Раздел 2.7.3'!S26,0,1)</f>
        <v>0</v>
      </c>
    </row>
    <row r="9162" spans="1:8" x14ac:dyDescent="0.2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21579</v>
      </c>
      <c r="F9162" s="7"/>
      <c r="G9162" s="7"/>
      <c r="H9162" s="6">
        <f>IF('Раздел 2.7.3'!T21&gt;='Раздел 2.7.3'!T26,0,1)</f>
        <v>0</v>
      </c>
    </row>
    <row r="9163" spans="1:8" x14ac:dyDescent="0.2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21580</v>
      </c>
      <c r="F9163" s="7"/>
      <c r="G9163" s="7"/>
      <c r="H9163" s="6">
        <f>IF('Раздел 2.7.3'!U21&gt;='Раздел 2.7.3'!U26,0,1)</f>
        <v>0</v>
      </c>
    </row>
    <row r="9164" spans="1:8" x14ac:dyDescent="0.2">
      <c r="A9164" s="6">
        <f t="shared" si="135"/>
        <v>609562</v>
      </c>
      <c r="B9164" s="6">
        <v>39</v>
      </c>
      <c r="C9164" s="109">
        <v>5</v>
      </c>
      <c r="D9164" s="109">
        <v>35</v>
      </c>
      <c r="E9164" s="109" t="s">
        <v>21581</v>
      </c>
      <c r="F9164" s="109"/>
      <c r="G9164" s="109"/>
      <c r="H9164" s="109">
        <f>IF('Раздел 2.7.3'!V21&gt;='Раздел 2.7.3'!V26,0,1)</f>
        <v>0</v>
      </c>
    </row>
    <row r="9165" spans="1:8" x14ac:dyDescent="0.2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21582</v>
      </c>
      <c r="F9165" s="7"/>
      <c r="G9165" s="7"/>
      <c r="H9165" s="6">
        <f>IF('Раздел 2.7.3'!P21&gt;='Раздел 2.7.3'!P27,0,1)</f>
        <v>0</v>
      </c>
    </row>
    <row r="9166" spans="1:8" x14ac:dyDescent="0.2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21583</v>
      </c>
      <c r="F9166" s="7"/>
      <c r="G9166" s="7"/>
      <c r="H9166" s="6">
        <f>IF('Раздел 2.7.3'!Q21&gt;='Раздел 2.7.3'!Q27,0,1)</f>
        <v>0</v>
      </c>
    </row>
    <row r="9167" spans="1:8" x14ac:dyDescent="0.2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21584</v>
      </c>
      <c r="F9167" s="7"/>
      <c r="G9167" s="7"/>
      <c r="H9167" s="6">
        <f>IF('Раздел 2.7.3'!R21&gt;='Раздел 2.7.3'!R27,0,1)</f>
        <v>0</v>
      </c>
    </row>
    <row r="9168" spans="1:8" x14ac:dyDescent="0.2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21585</v>
      </c>
      <c r="F9168" s="7"/>
      <c r="G9168" s="7"/>
      <c r="H9168" s="6">
        <f>IF('Раздел 2.7.3'!S21&gt;='Раздел 2.7.3'!S27,0,1)</f>
        <v>0</v>
      </c>
    </row>
    <row r="9169" spans="1:8" x14ac:dyDescent="0.2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21586</v>
      </c>
      <c r="F9169" s="7"/>
      <c r="G9169" s="7"/>
      <c r="H9169" s="6">
        <f>IF('Раздел 2.7.3'!T21&gt;='Раздел 2.7.3'!T27,0,1)</f>
        <v>0</v>
      </c>
    </row>
    <row r="9170" spans="1:8" x14ac:dyDescent="0.2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21587</v>
      </c>
      <c r="F9170" s="7"/>
      <c r="G9170" s="7"/>
      <c r="H9170" s="6">
        <f>IF('Раздел 2.7.3'!U21&gt;='Раздел 2.7.3'!U27,0,1)</f>
        <v>0</v>
      </c>
    </row>
    <row r="9171" spans="1:8" x14ac:dyDescent="0.2">
      <c r="A9171" s="6">
        <f t="shared" si="135"/>
        <v>609562</v>
      </c>
      <c r="B9171" s="6">
        <v>39</v>
      </c>
      <c r="C9171" s="109">
        <v>6</v>
      </c>
      <c r="D9171" s="109">
        <v>42</v>
      </c>
      <c r="E9171" s="109" t="s">
        <v>21588</v>
      </c>
      <c r="F9171" s="109"/>
      <c r="G9171" s="109"/>
      <c r="H9171" s="109">
        <f>IF('Раздел 2.7.3'!V21&gt;='Раздел 2.7.3'!V27,0,1)</f>
        <v>0</v>
      </c>
    </row>
    <row r="9172" spans="1:8" x14ac:dyDescent="0.2">
      <c r="A9172" s="107">
        <f t="shared" ref="A9172:A9199" si="136">P_3</f>
        <v>609562</v>
      </c>
      <c r="B9172" s="107">
        <v>40</v>
      </c>
      <c r="C9172" s="107">
        <v>0</v>
      </c>
      <c r="D9172" s="107">
        <v>0</v>
      </c>
      <c r="E9172" s="107" t="str">
        <f>CONCATENATE("Количество ошибок в разделе 2.8.1: ",H9172)</f>
        <v>Количество ошибок в разделе 2.8.1: 0</v>
      </c>
      <c r="F9172" s="107"/>
      <c r="G9172" s="107"/>
      <c r="H9172" s="107">
        <f>SUM(H9173:H9243)</f>
        <v>0</v>
      </c>
    </row>
    <row r="9173" spans="1:8" x14ac:dyDescent="0.2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7793</v>
      </c>
      <c r="H9173" s="6">
        <f>IF('Раздел 2.8.1'!P21=SUM('Раздел 2.8.1'!P22,'Раздел 2.8.1'!P25,'Раздел 2.8.1'!P28:P33),0,1)</f>
        <v>0</v>
      </c>
    </row>
    <row r="9174" spans="1:8" x14ac:dyDescent="0.2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7794</v>
      </c>
      <c r="H9174" s="6">
        <f>IF('Раздел 2.8.1'!Q21=SUM('Раздел 2.8.1'!Q22,'Раздел 2.8.1'!Q25,'Раздел 2.8.1'!Q28:Q33),0,1)</f>
        <v>0</v>
      </c>
    </row>
    <row r="9175" spans="1:8" x14ac:dyDescent="0.2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7795</v>
      </c>
      <c r="H9175" s="6">
        <f>IF('Раздел 2.8.1'!R21=SUM('Раздел 2.8.1'!R22,'Раздел 2.8.1'!R25,'Раздел 2.8.1'!R28:R33),0,1)</f>
        <v>0</v>
      </c>
    </row>
    <row r="9176" spans="1:8" x14ac:dyDescent="0.2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7796</v>
      </c>
      <c r="H9176" s="6">
        <f>IF('Раздел 2.8.1'!S21=SUM('Раздел 2.8.1'!S22,'Раздел 2.8.1'!S25,'Раздел 2.8.1'!S28:S33),0,1)</f>
        <v>0</v>
      </c>
    </row>
    <row r="9177" spans="1:8" x14ac:dyDescent="0.2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7785</v>
      </c>
      <c r="H9177" s="6">
        <f>IF('Раздел 2.8.1'!T21=SUM('Раздел 2.8.1'!T22,'Раздел 2.8.1'!T25,'Раздел 2.8.1'!T28:T33),0,1)</f>
        <v>0</v>
      </c>
    </row>
    <row r="9178" spans="1:8" x14ac:dyDescent="0.2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7786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 x14ac:dyDescent="0.2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8619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 x14ac:dyDescent="0.2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8620</v>
      </c>
      <c r="H9180" s="6">
        <f>IF('Раздел 2.8.1'!W21=SUM('Раздел 2.8.1'!W22,'Раздел 2.8.1'!W25,'Раздел 2.8.1'!W28:W33),0,1)</f>
        <v>0</v>
      </c>
    </row>
    <row r="9181" spans="1:8" x14ac:dyDescent="0.2">
      <c r="A9181" s="6">
        <f t="shared" si="136"/>
        <v>609562</v>
      </c>
      <c r="B9181" s="6">
        <v>40</v>
      </c>
      <c r="C9181" s="109">
        <v>1</v>
      </c>
      <c r="D9181" s="109">
        <v>9</v>
      </c>
      <c r="E9181" s="109" t="s">
        <v>9400</v>
      </c>
      <c r="F9181" s="109"/>
      <c r="G9181" s="109"/>
      <c r="H9181" s="109">
        <f>IF('Раздел 2.8.1'!X21=SUM('Раздел 2.8.1'!X22,'Раздел 2.8.1'!X25,'Раздел 2.8.1'!X28:X33),0,1)</f>
        <v>0</v>
      </c>
    </row>
    <row r="9182" spans="1:8" x14ac:dyDescent="0.2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9401</v>
      </c>
      <c r="H9182" s="6">
        <f>IF('Раздел 2.8.1'!P21=SUM('Раздел 2.8.1'!Q21:W21),0,1)</f>
        <v>0</v>
      </c>
    </row>
    <row r="9183" spans="1:8" x14ac:dyDescent="0.2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9402</v>
      </c>
      <c r="H9183" s="6">
        <f>IF('Раздел 2.8.1'!P22=SUM('Раздел 2.8.1'!Q22:W22),0,1)</f>
        <v>0</v>
      </c>
    </row>
    <row r="9184" spans="1:8" x14ac:dyDescent="0.2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9403</v>
      </c>
      <c r="H9184" s="6">
        <f>IF('Раздел 2.8.1'!P23=SUM('Раздел 2.8.1'!Q23:W23),0,1)</f>
        <v>0</v>
      </c>
    </row>
    <row r="9185" spans="1:8" x14ac:dyDescent="0.2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9404</v>
      </c>
      <c r="H9185" s="6">
        <f>IF('Раздел 2.8.1'!P24=SUM('Раздел 2.8.1'!Q24:W24),0,1)</f>
        <v>0</v>
      </c>
    </row>
    <row r="9186" spans="1:8" x14ac:dyDescent="0.2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8545</v>
      </c>
      <c r="H9186" s="6">
        <f>IF('Раздел 2.8.1'!P25=SUM('Раздел 2.8.1'!Q25:W25),0,1)</f>
        <v>0</v>
      </c>
    </row>
    <row r="9187" spans="1:8" x14ac:dyDescent="0.2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8546</v>
      </c>
      <c r="H9187" s="6">
        <f>IF('Раздел 2.8.1'!P26=SUM('Раздел 2.8.1'!Q26:W26),0,1)</f>
        <v>0</v>
      </c>
    </row>
    <row r="9188" spans="1:8" x14ac:dyDescent="0.2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8547</v>
      </c>
      <c r="H9188" s="6">
        <f>IF('Раздел 2.8.1'!P27=SUM('Раздел 2.8.1'!Q27:W27),0,1)</f>
        <v>0</v>
      </c>
    </row>
    <row r="9189" spans="1:8" x14ac:dyDescent="0.2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8548</v>
      </c>
      <c r="H9189" s="6">
        <f>IF('Раздел 2.8.1'!P28=SUM('Раздел 2.8.1'!Q28:W28),0,1)</f>
        <v>0</v>
      </c>
    </row>
    <row r="9190" spans="1:8" x14ac:dyDescent="0.2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8549</v>
      </c>
      <c r="H9190" s="6">
        <f>IF('Раздел 2.8.1'!P29=SUM('Раздел 2.8.1'!Q29:W29),0,1)</f>
        <v>0</v>
      </c>
    </row>
    <row r="9191" spans="1:8" x14ac:dyDescent="0.2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8550</v>
      </c>
      <c r="H9191" s="6">
        <f>IF('Раздел 2.8.1'!P30=SUM('Раздел 2.8.1'!Q30:W30),0,1)</f>
        <v>0</v>
      </c>
    </row>
    <row r="9192" spans="1:8" x14ac:dyDescent="0.2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7724</v>
      </c>
      <c r="H9192" s="6">
        <f>IF('Раздел 2.8.1'!P31=SUM('Раздел 2.8.1'!Q31:W31),0,1)</f>
        <v>0</v>
      </c>
    </row>
    <row r="9193" spans="1:8" x14ac:dyDescent="0.2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7725</v>
      </c>
      <c r="H9193" s="6">
        <f>IF('Раздел 2.8.1'!P32=SUM('Раздел 2.8.1'!Q32:W32),0,1)</f>
        <v>0</v>
      </c>
    </row>
    <row r="9194" spans="1:8" x14ac:dyDescent="0.2">
      <c r="A9194" s="6">
        <f t="shared" si="136"/>
        <v>609562</v>
      </c>
      <c r="B9194" s="6">
        <v>40</v>
      </c>
      <c r="C9194" s="109">
        <v>2</v>
      </c>
      <c r="D9194" s="109">
        <v>22</v>
      </c>
      <c r="E9194" s="109" t="s">
        <v>7726</v>
      </c>
      <c r="F9194" s="109"/>
      <c r="G9194" s="109"/>
      <c r="H9194" s="109">
        <f>IF('Раздел 2.8.1'!P33=SUM('Раздел 2.8.1'!Q33:W33),0,1)</f>
        <v>0</v>
      </c>
    </row>
    <row r="9195" spans="1:8" x14ac:dyDescent="0.2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7369</v>
      </c>
      <c r="H9195" s="6">
        <f>IF('Раздел 2.8.1'!P21&gt;='Раздел 2.8.1'!X21,0,1)</f>
        <v>0</v>
      </c>
    </row>
    <row r="9196" spans="1:8" x14ac:dyDescent="0.2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7370</v>
      </c>
      <c r="H9196" s="6">
        <f>IF('Раздел 2.8.1'!P22&gt;='Раздел 2.8.1'!X22,0,1)</f>
        <v>0</v>
      </c>
    </row>
    <row r="9197" spans="1:8" x14ac:dyDescent="0.2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7371</v>
      </c>
      <c r="H9197" s="6">
        <f>IF('Раздел 2.8.1'!P23&gt;='Раздел 2.8.1'!X23,0,1)</f>
        <v>0</v>
      </c>
    </row>
    <row r="9198" spans="1:8" x14ac:dyDescent="0.2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7372</v>
      </c>
      <c r="H9198" s="6">
        <f>IF('Раздел 2.8.1'!P24&gt;='Раздел 2.8.1'!X24,0,1)</f>
        <v>0</v>
      </c>
    </row>
    <row r="9199" spans="1:8" x14ac:dyDescent="0.2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7373</v>
      </c>
      <c r="H9199" s="6">
        <f>IF('Раздел 2.8.1'!P25&gt;='Раздел 2.8.1'!X25,0,1)</f>
        <v>0</v>
      </c>
    </row>
    <row r="9200" spans="1:8" x14ac:dyDescent="0.2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7374</v>
      </c>
      <c r="H9200" s="6">
        <f>IF('Раздел 2.8.1'!P26&gt;='Раздел 2.8.1'!X26,0,1)</f>
        <v>0</v>
      </c>
    </row>
    <row r="9201" spans="1:8" x14ac:dyDescent="0.2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7375</v>
      </c>
      <c r="H9201" s="6">
        <f>IF('Раздел 2.8.1'!P27&gt;='Раздел 2.8.1'!X27,0,1)</f>
        <v>0</v>
      </c>
    </row>
    <row r="9202" spans="1:8" x14ac:dyDescent="0.2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7376</v>
      </c>
      <c r="H9202" s="6">
        <f>IF('Раздел 2.8.1'!P28&gt;='Раздел 2.8.1'!X28,0,1)</f>
        <v>0</v>
      </c>
    </row>
    <row r="9203" spans="1:8" x14ac:dyDescent="0.2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7377</v>
      </c>
      <c r="H9203" s="6">
        <f>IF('Раздел 2.8.1'!P29&gt;='Раздел 2.8.1'!X29,0,1)</f>
        <v>0</v>
      </c>
    </row>
    <row r="9204" spans="1:8" x14ac:dyDescent="0.2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7378</v>
      </c>
      <c r="H9204" s="6">
        <f>IF('Раздел 2.8.1'!P30&gt;='Раздел 2.8.1'!X30,0,1)</f>
        <v>0</v>
      </c>
    </row>
    <row r="9205" spans="1:8" x14ac:dyDescent="0.2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7379</v>
      </c>
      <c r="H9205" s="6">
        <f>IF('Раздел 2.8.1'!P31&gt;='Раздел 2.8.1'!X31,0,1)</f>
        <v>0</v>
      </c>
    </row>
    <row r="9206" spans="1:8" x14ac:dyDescent="0.2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8213</v>
      </c>
      <c r="H9206" s="6">
        <f>IF('Раздел 2.8.1'!P32&gt;='Раздел 2.8.1'!X32,0,1)</f>
        <v>0</v>
      </c>
    </row>
    <row r="9207" spans="1:8" x14ac:dyDescent="0.2">
      <c r="A9207" s="6">
        <f t="shared" si="137"/>
        <v>609562</v>
      </c>
      <c r="B9207" s="6">
        <v>40</v>
      </c>
      <c r="C9207" s="109">
        <v>3</v>
      </c>
      <c r="D9207" s="109">
        <v>35</v>
      </c>
      <c r="E9207" s="109" t="s">
        <v>8214</v>
      </c>
      <c r="F9207" s="109"/>
      <c r="G9207" s="109"/>
      <c r="H9207" s="109">
        <f>IF('Раздел 2.8.1'!P33&gt;='Раздел 2.8.1'!X33,0,1)</f>
        <v>0</v>
      </c>
    </row>
    <row r="9208" spans="1:8" x14ac:dyDescent="0.2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7408</v>
      </c>
      <c r="H9208" s="6">
        <f>IF('Раздел 2.8.1'!P22&gt;='Раздел 2.8.1'!P23,0,1)</f>
        <v>0</v>
      </c>
    </row>
    <row r="9209" spans="1:8" x14ac:dyDescent="0.2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7409</v>
      </c>
      <c r="H9209" s="6">
        <f>IF('Раздел 2.8.1'!Q22&gt;='Раздел 2.8.1'!Q23,0,1)</f>
        <v>0</v>
      </c>
    </row>
    <row r="9210" spans="1:8" x14ac:dyDescent="0.2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7410</v>
      </c>
      <c r="H9210" s="6">
        <f>IF('Раздел 2.8.1'!R22&gt;='Раздел 2.8.1'!R23,0,1)</f>
        <v>0</v>
      </c>
    </row>
    <row r="9211" spans="1:8" x14ac:dyDescent="0.2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7411</v>
      </c>
      <c r="H9211" s="6">
        <f>IF('Раздел 2.8.1'!S22&gt;='Раздел 2.8.1'!S23,0,1)</f>
        <v>0</v>
      </c>
    </row>
    <row r="9212" spans="1:8" x14ac:dyDescent="0.2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7356</v>
      </c>
      <c r="H9212" s="6">
        <f>IF('Раздел 2.8.1'!T22&gt;='Раздел 2.8.1'!T23,0,1)</f>
        <v>0</v>
      </c>
    </row>
    <row r="9213" spans="1:8" x14ac:dyDescent="0.2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7357</v>
      </c>
      <c r="H9213" s="6">
        <f>IF('Раздел 2.8.1'!U22&gt;='Раздел 2.8.1'!U23,0,1)</f>
        <v>0</v>
      </c>
    </row>
    <row r="9214" spans="1:8" x14ac:dyDescent="0.2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7358</v>
      </c>
      <c r="H9214" s="6">
        <f>IF('Раздел 2.8.1'!V22&gt;='Раздел 2.8.1'!V23,0,1)</f>
        <v>0</v>
      </c>
    </row>
    <row r="9215" spans="1:8" x14ac:dyDescent="0.2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7359</v>
      </c>
      <c r="H9215" s="6">
        <f>IF('Раздел 2.8.1'!W22&gt;='Раздел 2.8.1'!W23,0,1)</f>
        <v>0</v>
      </c>
    </row>
    <row r="9216" spans="1:8" x14ac:dyDescent="0.2">
      <c r="A9216" s="6">
        <f t="shared" si="137"/>
        <v>609562</v>
      </c>
      <c r="B9216" s="6">
        <v>40</v>
      </c>
      <c r="C9216" s="109">
        <v>4</v>
      </c>
      <c r="D9216" s="109">
        <v>44</v>
      </c>
      <c r="E9216" s="109" t="s">
        <v>7360</v>
      </c>
      <c r="F9216" s="109"/>
      <c r="G9216" s="109"/>
      <c r="H9216" s="109">
        <f>IF('Раздел 2.8.1'!X22&gt;='Раздел 2.8.1'!X23,0,1)</f>
        <v>0</v>
      </c>
    </row>
    <row r="9217" spans="1:8" x14ac:dyDescent="0.2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52</v>
      </c>
      <c r="H9217" s="6">
        <f>IF('Раздел 2.8.1'!P22&gt;='Раздел 2.8.1'!P24,0,1)</f>
        <v>0</v>
      </c>
    </row>
    <row r="9218" spans="1:8" x14ac:dyDescent="0.2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53</v>
      </c>
      <c r="H9218" s="6">
        <f>IF('Раздел 2.8.1'!Q22&gt;='Раздел 2.8.1'!Q24,0,1)</f>
        <v>0</v>
      </c>
    </row>
    <row r="9219" spans="1:8" x14ac:dyDescent="0.2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54</v>
      </c>
      <c r="H9219" s="6">
        <f>IF('Раздел 2.8.1'!R22&gt;='Раздел 2.8.1'!R24,0,1)</f>
        <v>0</v>
      </c>
    </row>
    <row r="9220" spans="1:8" x14ac:dyDescent="0.2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55</v>
      </c>
      <c r="H9220" s="6">
        <f>IF('Раздел 2.8.1'!S22&gt;='Раздел 2.8.1'!S24,0,1)</f>
        <v>0</v>
      </c>
    </row>
    <row r="9221" spans="1:8" x14ac:dyDescent="0.2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56</v>
      </c>
      <c r="H9221" s="6">
        <f>IF('Раздел 2.8.1'!T22&gt;='Раздел 2.8.1'!T24,0,1)</f>
        <v>0</v>
      </c>
    </row>
    <row r="9222" spans="1:8" x14ac:dyDescent="0.2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57</v>
      </c>
      <c r="H9222" s="6">
        <f>IF('Раздел 2.8.1'!U22&gt;='Раздел 2.8.1'!U24,0,1)</f>
        <v>0</v>
      </c>
    </row>
    <row r="9223" spans="1:8" x14ac:dyDescent="0.2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58</v>
      </c>
      <c r="H9223" s="6">
        <f>IF('Раздел 2.8.1'!V22&gt;='Раздел 2.8.1'!V24,0,1)</f>
        <v>0</v>
      </c>
    </row>
    <row r="9224" spans="1:8" x14ac:dyDescent="0.2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59</v>
      </c>
      <c r="H9224" s="6">
        <f>IF('Раздел 2.8.1'!W22&gt;='Раздел 2.8.1'!W24,0,1)</f>
        <v>0</v>
      </c>
    </row>
    <row r="9225" spans="1:8" x14ac:dyDescent="0.2">
      <c r="A9225" s="6">
        <f t="shared" si="137"/>
        <v>609562</v>
      </c>
      <c r="B9225" s="6">
        <v>40</v>
      </c>
      <c r="C9225" s="109">
        <v>5</v>
      </c>
      <c r="D9225" s="109">
        <v>53</v>
      </c>
      <c r="E9225" s="109" t="s">
        <v>60</v>
      </c>
      <c r="F9225" s="109"/>
      <c r="G9225" s="109"/>
      <c r="H9225" s="109">
        <f>IF('Раздел 2.8.1'!X22&gt;='Раздел 2.8.1'!X24,0,1)</f>
        <v>0</v>
      </c>
    </row>
    <row r="9226" spans="1:8" x14ac:dyDescent="0.2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7545</v>
      </c>
      <c r="H9226" s="6">
        <f>IF('Раздел 2.8.1'!P25&gt;='Раздел 2.8.1'!P26,0,1)</f>
        <v>0</v>
      </c>
    </row>
    <row r="9227" spans="1:8" x14ac:dyDescent="0.2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7361</v>
      </c>
      <c r="H9227" s="6">
        <f>IF('Раздел 2.8.1'!Q25&gt;='Раздел 2.8.1'!Q26,0,1)</f>
        <v>0</v>
      </c>
    </row>
    <row r="9228" spans="1:8" x14ac:dyDescent="0.2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7362</v>
      </c>
      <c r="H9228" s="6">
        <f>IF('Раздел 2.8.1'!R25&gt;='Раздел 2.8.1'!R26,0,1)</f>
        <v>0</v>
      </c>
    </row>
    <row r="9229" spans="1:8" x14ac:dyDescent="0.2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7363</v>
      </c>
      <c r="H9229" s="6">
        <f>IF('Раздел 2.8.1'!S25&gt;='Раздел 2.8.1'!S26,0,1)</f>
        <v>0</v>
      </c>
    </row>
    <row r="9230" spans="1:8" x14ac:dyDescent="0.2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7364</v>
      </c>
      <c r="H9230" s="6">
        <f>IF('Раздел 2.8.1'!T25&gt;='Раздел 2.8.1'!T26,0,1)</f>
        <v>0</v>
      </c>
    </row>
    <row r="9231" spans="1:8" x14ac:dyDescent="0.2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8191</v>
      </c>
      <c r="H9231" s="6">
        <f>IF('Раздел 2.8.1'!U25&gt;='Раздел 2.8.1'!U26,0,1)</f>
        <v>0</v>
      </c>
    </row>
    <row r="9232" spans="1:8" x14ac:dyDescent="0.2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8192</v>
      </c>
      <c r="H9232" s="6">
        <f>IF('Раздел 2.8.1'!V25&gt;='Раздел 2.8.1'!V26,0,1)</f>
        <v>0</v>
      </c>
    </row>
    <row r="9233" spans="1:8" x14ac:dyDescent="0.2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8193</v>
      </c>
      <c r="H9233" s="6">
        <f>IF('Раздел 2.8.1'!W25&gt;='Раздел 2.8.1'!W26,0,1)</f>
        <v>0</v>
      </c>
    </row>
    <row r="9234" spans="1:8" x14ac:dyDescent="0.2">
      <c r="A9234" s="6">
        <f t="shared" si="137"/>
        <v>609562</v>
      </c>
      <c r="B9234" s="6">
        <v>40</v>
      </c>
      <c r="C9234" s="109">
        <v>6</v>
      </c>
      <c r="D9234" s="109">
        <v>62</v>
      </c>
      <c r="E9234" s="109" t="s">
        <v>8194</v>
      </c>
      <c r="F9234" s="109"/>
      <c r="G9234" s="109"/>
      <c r="H9234" s="109">
        <f>IF('Раздел 2.8.1'!X25&gt;='Раздел 2.8.1'!X26,0,1)</f>
        <v>0</v>
      </c>
    </row>
    <row r="9235" spans="1:8" x14ac:dyDescent="0.2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7544</v>
      </c>
      <c r="H9235" s="6">
        <f>IF('Раздел 2.8.1'!P25&gt;='Раздел 2.8.1'!P27,0,1)</f>
        <v>0</v>
      </c>
    </row>
    <row r="9236" spans="1:8" x14ac:dyDescent="0.2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8195</v>
      </c>
      <c r="H9236" s="6">
        <f>IF('Раздел 2.8.1'!Q25&gt;='Раздел 2.8.1'!Q27,0,1)</f>
        <v>0</v>
      </c>
    </row>
    <row r="9237" spans="1:8" x14ac:dyDescent="0.2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8196</v>
      </c>
      <c r="H9237" s="6">
        <f>IF('Раздел 2.8.1'!R25&gt;='Раздел 2.8.1'!R27,0,1)</f>
        <v>0</v>
      </c>
    </row>
    <row r="9238" spans="1:8" x14ac:dyDescent="0.2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8197</v>
      </c>
      <c r="H9238" s="6">
        <f>IF('Раздел 2.8.1'!S25&gt;='Раздел 2.8.1'!S27,0,1)</f>
        <v>0</v>
      </c>
    </row>
    <row r="9239" spans="1:8" x14ac:dyDescent="0.2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7380</v>
      </c>
      <c r="H9239" s="6">
        <f>IF('Раздел 2.8.1'!T25&gt;='Раздел 2.8.1'!T27,0,1)</f>
        <v>0</v>
      </c>
    </row>
    <row r="9240" spans="1:8" x14ac:dyDescent="0.2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7381</v>
      </c>
      <c r="H9240" s="6">
        <f>IF('Раздел 2.8.1'!U25&gt;='Раздел 2.8.1'!U27,0,1)</f>
        <v>0</v>
      </c>
    </row>
    <row r="9241" spans="1:8" x14ac:dyDescent="0.2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8206</v>
      </c>
      <c r="H9241" s="6">
        <f>IF('Раздел 2.8.1'!V25&gt;='Раздел 2.8.1'!V27,0,1)</f>
        <v>0</v>
      </c>
    </row>
    <row r="9242" spans="1:8" x14ac:dyDescent="0.2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8207</v>
      </c>
      <c r="H9242" s="6">
        <f>IF('Раздел 2.8.1'!W25&gt;='Раздел 2.8.1'!W27,0,1)</f>
        <v>0</v>
      </c>
    </row>
    <row r="9243" spans="1:8" x14ac:dyDescent="0.2">
      <c r="A9243" s="6">
        <f t="shared" si="137"/>
        <v>609562</v>
      </c>
      <c r="B9243" s="109">
        <v>40</v>
      </c>
      <c r="C9243" s="109">
        <v>7</v>
      </c>
      <c r="D9243" s="109">
        <v>71</v>
      </c>
      <c r="E9243" s="109" t="s">
        <v>8208</v>
      </c>
      <c r="F9243" s="109"/>
      <c r="G9243" s="109"/>
      <c r="H9243" s="109">
        <f>IF('Раздел 2.8.1'!X25&gt;='Раздел 2.8.1'!X27,0,1)</f>
        <v>0</v>
      </c>
    </row>
    <row r="9244" spans="1:8" x14ac:dyDescent="0.2">
      <c r="A9244" s="107">
        <f t="shared" si="137"/>
        <v>609562</v>
      </c>
      <c r="B9244" s="107">
        <v>41</v>
      </c>
      <c r="C9244" s="107">
        <v>0</v>
      </c>
      <c r="D9244" s="107">
        <v>0</v>
      </c>
      <c r="E9244" s="107" t="str">
        <f>CONCATENATE("Количество ошибок в разделе 2.8.2: ",H9244)</f>
        <v>Количество ошибок в разделе 2.8.2: 0</v>
      </c>
      <c r="F9244" s="107"/>
      <c r="G9244" s="107"/>
      <c r="H9244" s="107">
        <f>SUM(H9245:H9315)</f>
        <v>0</v>
      </c>
    </row>
    <row r="9245" spans="1:8" x14ac:dyDescent="0.2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8209</v>
      </c>
      <c r="H9245" s="6">
        <f>IF('Раздел 2.8.2'!P21=SUM('Раздел 2.8.2'!P22,'Раздел 2.8.2'!P25,'Раздел 2.8.2'!P28:P33),0,1)</f>
        <v>0</v>
      </c>
    </row>
    <row r="9246" spans="1:8" x14ac:dyDescent="0.2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8210</v>
      </c>
      <c r="H9246" s="6">
        <f>IF('Раздел 2.8.2'!Q21=SUM('Раздел 2.8.2'!Q22,'Раздел 2.8.2'!Q25,'Раздел 2.8.2'!Q28:Q33),0,1)</f>
        <v>0</v>
      </c>
    </row>
    <row r="9247" spans="1:8" x14ac:dyDescent="0.2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8211</v>
      </c>
      <c r="H9247" s="6">
        <f>IF('Раздел 2.8.2'!R21=SUM('Раздел 2.8.2'!R22,'Раздел 2.8.2'!R25,'Раздел 2.8.2'!R28:R33),0,1)</f>
        <v>0</v>
      </c>
    </row>
    <row r="9248" spans="1:8" x14ac:dyDescent="0.2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8212</v>
      </c>
      <c r="H9248" s="6">
        <f>IF('Раздел 2.8.2'!S21=SUM('Раздел 2.8.2'!S22,'Раздел 2.8.2'!S25,'Раздел 2.8.2'!S28:S33),0,1)</f>
        <v>0</v>
      </c>
    </row>
    <row r="9249" spans="1:8" x14ac:dyDescent="0.2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8203</v>
      </c>
      <c r="H9249" s="6">
        <f>IF('Раздел 2.8.2'!T21=SUM('Раздел 2.8.2'!T22,'Раздел 2.8.2'!T25,'Раздел 2.8.2'!T28:T33),0,1)</f>
        <v>0</v>
      </c>
    </row>
    <row r="9250" spans="1:8" x14ac:dyDescent="0.2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8204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 x14ac:dyDescent="0.2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8205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 x14ac:dyDescent="0.2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9047</v>
      </c>
      <c r="H9252" s="6">
        <f>IF('Раздел 2.8.2'!W21=SUM('Раздел 2.8.2'!W22,'Раздел 2.8.2'!W25,'Раздел 2.8.2'!W28:W33),0,1)</f>
        <v>0</v>
      </c>
    </row>
    <row r="9253" spans="1:8" x14ac:dyDescent="0.2">
      <c r="A9253" s="6">
        <f t="shared" si="137"/>
        <v>609562</v>
      </c>
      <c r="B9253" s="6">
        <v>41</v>
      </c>
      <c r="C9253" s="109">
        <v>1</v>
      </c>
      <c r="D9253" s="109">
        <v>9</v>
      </c>
      <c r="E9253" s="109" t="s">
        <v>9048</v>
      </c>
      <c r="F9253" s="109"/>
      <c r="G9253" s="109"/>
      <c r="H9253" s="109">
        <f>IF('Раздел 2.8.2'!X21=SUM('Раздел 2.8.2'!X22,'Раздел 2.8.2'!X25,'Раздел 2.8.2'!X28:X33),0,1)</f>
        <v>0</v>
      </c>
    </row>
    <row r="9254" spans="1:8" x14ac:dyDescent="0.2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9049</v>
      </c>
      <c r="H9254" s="6">
        <f>IF('Раздел 2.8.2'!P21=SUM('Раздел 2.8.2'!Q21:W21),0,1)</f>
        <v>0</v>
      </c>
    </row>
    <row r="9255" spans="1:8" x14ac:dyDescent="0.2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9050</v>
      </c>
      <c r="H9255" s="6">
        <f>IF('Раздел 2.8.2'!P22=SUM('Раздел 2.8.2'!Q22:W22),0,1)</f>
        <v>0</v>
      </c>
    </row>
    <row r="9256" spans="1:8" x14ac:dyDescent="0.2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9051</v>
      </c>
      <c r="H9256" s="6">
        <f>IF('Раздел 2.8.2'!P23=SUM('Раздел 2.8.2'!Q23:W23),0,1)</f>
        <v>0</v>
      </c>
    </row>
    <row r="9257" spans="1:8" x14ac:dyDescent="0.2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9052</v>
      </c>
      <c r="H9257" s="6">
        <f>IF('Раздел 2.8.2'!P24=SUM('Раздел 2.8.2'!Q24:W24),0,1)</f>
        <v>0</v>
      </c>
    </row>
    <row r="9258" spans="1:8" x14ac:dyDescent="0.2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9053</v>
      </c>
      <c r="H9258" s="6">
        <f>IF('Раздел 2.8.2'!P25=SUM('Раздел 2.8.2'!Q25:W25),0,1)</f>
        <v>0</v>
      </c>
    </row>
    <row r="9259" spans="1:8" x14ac:dyDescent="0.2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8215</v>
      </c>
      <c r="H9259" s="6">
        <f>IF('Раздел 2.8.2'!P26=SUM('Раздел 2.8.2'!Q26:W26),0,1)</f>
        <v>0</v>
      </c>
    </row>
    <row r="9260" spans="1:8" x14ac:dyDescent="0.2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8216</v>
      </c>
      <c r="H9260" s="6">
        <f>IF('Раздел 2.8.2'!P27=SUM('Раздел 2.8.2'!Q27:W27),0,1)</f>
        <v>0</v>
      </c>
    </row>
    <row r="9261" spans="1:8" x14ac:dyDescent="0.2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8217</v>
      </c>
      <c r="H9261" s="6">
        <f>IF('Раздел 2.8.2'!P28=SUM('Раздел 2.8.2'!Q28:W28),0,1)</f>
        <v>0</v>
      </c>
    </row>
    <row r="9262" spans="1:8" x14ac:dyDescent="0.2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8218</v>
      </c>
      <c r="H9262" s="6">
        <f>IF('Раздел 2.8.2'!P29=SUM('Раздел 2.8.2'!Q29:W29),0,1)</f>
        <v>0</v>
      </c>
    </row>
    <row r="9263" spans="1:8" x14ac:dyDescent="0.2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8219</v>
      </c>
      <c r="H9263" s="6">
        <f>IF('Раздел 2.8.2'!P30=SUM('Раздел 2.8.2'!Q30:W30),0,1)</f>
        <v>0</v>
      </c>
    </row>
    <row r="9264" spans="1:8" x14ac:dyDescent="0.2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8220</v>
      </c>
      <c r="H9264" s="6">
        <f>IF('Раздел 2.8.2'!P31=SUM('Раздел 2.8.2'!Q31:W31),0,1)</f>
        <v>0</v>
      </c>
    </row>
    <row r="9265" spans="1:8" x14ac:dyDescent="0.2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8221</v>
      </c>
      <c r="H9265" s="6">
        <f>IF('Раздел 2.8.2'!P32=SUM('Раздел 2.8.2'!Q32:W32),0,1)</f>
        <v>0</v>
      </c>
    </row>
    <row r="9266" spans="1:8" x14ac:dyDescent="0.2">
      <c r="A9266" s="6">
        <f t="shared" si="138"/>
        <v>609562</v>
      </c>
      <c r="B9266" s="6">
        <v>41</v>
      </c>
      <c r="C9266" s="109">
        <v>2</v>
      </c>
      <c r="D9266" s="109">
        <v>22</v>
      </c>
      <c r="E9266" s="109" t="s">
        <v>8222</v>
      </c>
      <c r="F9266" s="109"/>
      <c r="G9266" s="109"/>
      <c r="H9266" s="109">
        <f>IF('Раздел 2.8.2'!P33=SUM('Раздел 2.8.2'!Q33:W33),0,1)</f>
        <v>0</v>
      </c>
    </row>
    <row r="9267" spans="1:8" x14ac:dyDescent="0.2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6626</v>
      </c>
      <c r="H9267" s="6">
        <f>IF('Раздел 2.8.2'!P21&gt;='Раздел 2.8.2'!X21,0,1)</f>
        <v>0</v>
      </c>
    </row>
    <row r="9268" spans="1:8" x14ac:dyDescent="0.2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6627</v>
      </c>
      <c r="H9268" s="6">
        <f>IF('Раздел 2.8.2'!P22&gt;='Раздел 2.8.2'!X22,0,1)</f>
        <v>0</v>
      </c>
    </row>
    <row r="9269" spans="1:8" x14ac:dyDescent="0.2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7447</v>
      </c>
      <c r="H9269" s="6">
        <f>IF('Раздел 2.8.2'!P23&gt;='Раздел 2.8.2'!X23,0,1)</f>
        <v>0</v>
      </c>
    </row>
    <row r="9270" spans="1:8" x14ac:dyDescent="0.2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7448</v>
      </c>
      <c r="H9270" s="6">
        <f>IF('Раздел 2.8.2'!P24&gt;='Раздел 2.8.2'!X24,0,1)</f>
        <v>0</v>
      </c>
    </row>
    <row r="9271" spans="1:8" x14ac:dyDescent="0.2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7449</v>
      </c>
      <c r="H9271" s="6">
        <f>IF('Раздел 2.8.2'!P25&gt;='Раздел 2.8.2'!X25,0,1)</f>
        <v>0</v>
      </c>
    </row>
    <row r="9272" spans="1:8" x14ac:dyDescent="0.2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7450</v>
      </c>
      <c r="H9272" s="6">
        <f>IF('Раздел 2.8.2'!P26&gt;='Раздел 2.8.2'!X26,0,1)</f>
        <v>0</v>
      </c>
    </row>
    <row r="9273" spans="1:8" x14ac:dyDescent="0.2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7451</v>
      </c>
      <c r="H9273" s="6">
        <f>IF('Раздел 2.8.2'!P27&gt;='Раздел 2.8.2'!X27,0,1)</f>
        <v>0</v>
      </c>
    </row>
    <row r="9274" spans="1:8" x14ac:dyDescent="0.2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7452</v>
      </c>
      <c r="H9274" s="6">
        <f>IF('Раздел 2.8.2'!P28&gt;='Раздел 2.8.2'!X28,0,1)</f>
        <v>0</v>
      </c>
    </row>
    <row r="9275" spans="1:8" x14ac:dyDescent="0.2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7453</v>
      </c>
      <c r="H9275" s="6">
        <f>IF('Раздел 2.8.2'!P29&gt;='Раздел 2.8.2'!X29,0,1)</f>
        <v>0</v>
      </c>
    </row>
    <row r="9276" spans="1:8" x14ac:dyDescent="0.2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7454</v>
      </c>
      <c r="H9276" s="6">
        <f>IF('Раздел 2.8.2'!P30&gt;='Раздел 2.8.2'!X30,0,1)</f>
        <v>0</v>
      </c>
    </row>
    <row r="9277" spans="1:8" x14ac:dyDescent="0.2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7455</v>
      </c>
      <c r="H9277" s="6">
        <f>IF('Раздел 2.8.2'!P31&gt;='Раздел 2.8.2'!X31,0,1)</f>
        <v>0</v>
      </c>
    </row>
    <row r="9278" spans="1:8" x14ac:dyDescent="0.2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7456</v>
      </c>
      <c r="H9278" s="6">
        <f>IF('Раздел 2.8.2'!P32&gt;='Раздел 2.8.2'!X32,0,1)</f>
        <v>0</v>
      </c>
    </row>
    <row r="9279" spans="1:8" x14ac:dyDescent="0.2">
      <c r="A9279" s="6">
        <f t="shared" si="138"/>
        <v>609562</v>
      </c>
      <c r="B9279" s="6">
        <v>41</v>
      </c>
      <c r="C9279" s="109">
        <v>3</v>
      </c>
      <c r="D9279" s="109">
        <v>35</v>
      </c>
      <c r="E9279" s="109" t="s">
        <v>7457</v>
      </c>
      <c r="F9279" s="109"/>
      <c r="G9279" s="109"/>
      <c r="H9279" s="109">
        <f>IF('Раздел 2.8.2'!P33&gt;='Раздел 2.8.2'!X33,0,1)</f>
        <v>0</v>
      </c>
    </row>
    <row r="9280" spans="1:8" x14ac:dyDescent="0.2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7458</v>
      </c>
      <c r="H9280" s="6">
        <f>IF('Раздел 2.8.2'!P22&gt;='Раздел 2.8.2'!P23,0,1)</f>
        <v>0</v>
      </c>
    </row>
    <row r="9281" spans="1:8" x14ac:dyDescent="0.2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7459</v>
      </c>
      <c r="H9281" s="6">
        <f>IF('Раздел 2.8.2'!Q22&gt;='Раздел 2.8.2'!Q23,0,1)</f>
        <v>0</v>
      </c>
    </row>
    <row r="9282" spans="1:8" x14ac:dyDescent="0.2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7460</v>
      </c>
      <c r="H9282" s="6">
        <f>IF('Раздел 2.8.2'!R22&gt;='Раздел 2.8.2'!R23,0,1)</f>
        <v>0</v>
      </c>
    </row>
    <row r="9283" spans="1:8" x14ac:dyDescent="0.2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7461</v>
      </c>
      <c r="H9283" s="6">
        <f>IF('Раздел 2.8.2'!S22&gt;='Раздел 2.8.2'!S23,0,1)</f>
        <v>0</v>
      </c>
    </row>
    <row r="9284" spans="1:8" x14ac:dyDescent="0.2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7462</v>
      </c>
      <c r="H9284" s="6">
        <f>IF('Раздел 2.8.2'!T22&gt;='Раздел 2.8.2'!T23,0,1)</f>
        <v>0</v>
      </c>
    </row>
    <row r="9285" spans="1:8" x14ac:dyDescent="0.2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7463</v>
      </c>
      <c r="H9285" s="6">
        <f>IF('Раздел 2.8.2'!U22&gt;='Раздел 2.8.2'!U23,0,1)</f>
        <v>0</v>
      </c>
    </row>
    <row r="9286" spans="1:8" x14ac:dyDescent="0.2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7469</v>
      </c>
      <c r="H9286" s="6">
        <f>IF('Раздел 2.8.2'!V22&gt;='Раздел 2.8.2'!V23,0,1)</f>
        <v>0</v>
      </c>
    </row>
    <row r="9287" spans="1:8" x14ac:dyDescent="0.2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7465</v>
      </c>
      <c r="H9287" s="6">
        <f>IF('Раздел 2.8.2'!W22&gt;='Раздел 2.8.2'!W23,0,1)</f>
        <v>0</v>
      </c>
    </row>
    <row r="9288" spans="1:8" x14ac:dyDescent="0.2">
      <c r="A9288" s="6">
        <f t="shared" si="138"/>
        <v>609562</v>
      </c>
      <c r="B9288" s="6">
        <v>41</v>
      </c>
      <c r="C9288" s="109">
        <v>4</v>
      </c>
      <c r="D9288" s="109">
        <v>44</v>
      </c>
      <c r="E9288" s="109" t="s">
        <v>7466</v>
      </c>
      <c r="F9288" s="109"/>
      <c r="G9288" s="109"/>
      <c r="H9288" s="109">
        <f>IF('Раздел 2.8.2'!X22&gt;='Раздел 2.8.2'!X23,0,1)</f>
        <v>0</v>
      </c>
    </row>
    <row r="9289" spans="1:8" x14ac:dyDescent="0.2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61</v>
      </c>
      <c r="H9289" s="6">
        <f>IF('Раздел 2.8.2'!P22&gt;='Раздел 2.8.2'!P24,0,1)</f>
        <v>0</v>
      </c>
    </row>
    <row r="9290" spans="1:8" x14ac:dyDescent="0.2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62</v>
      </c>
      <c r="H9290" s="6">
        <f>IF('Раздел 2.8.2'!Q22&gt;='Раздел 2.8.2'!Q24,0,1)</f>
        <v>0</v>
      </c>
    </row>
    <row r="9291" spans="1:8" x14ac:dyDescent="0.2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63</v>
      </c>
      <c r="H9291" s="6">
        <f>IF('Раздел 2.8.2'!R22&gt;='Раздел 2.8.2'!R24,0,1)</f>
        <v>0</v>
      </c>
    </row>
    <row r="9292" spans="1:8" x14ac:dyDescent="0.2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64</v>
      </c>
      <c r="H9292" s="6">
        <f>IF('Раздел 2.8.2'!S22&gt;='Раздел 2.8.2'!S24,0,1)</f>
        <v>0</v>
      </c>
    </row>
    <row r="9293" spans="1:8" x14ac:dyDescent="0.2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65</v>
      </c>
      <c r="H9293" s="6">
        <f>IF('Раздел 2.8.2'!T22&gt;='Раздел 2.8.2'!T24,0,1)</f>
        <v>0</v>
      </c>
    </row>
    <row r="9294" spans="1:8" x14ac:dyDescent="0.2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66</v>
      </c>
      <c r="H9294" s="6">
        <f>IF('Раздел 2.8.2'!U22&gt;='Раздел 2.8.2'!U24,0,1)</f>
        <v>0</v>
      </c>
    </row>
    <row r="9295" spans="1:8" x14ac:dyDescent="0.2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67</v>
      </c>
      <c r="H9295" s="6">
        <f>IF('Раздел 2.8.2'!V22&gt;='Раздел 2.8.2'!V24,0,1)</f>
        <v>0</v>
      </c>
    </row>
    <row r="9296" spans="1:8" x14ac:dyDescent="0.2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68</v>
      </c>
      <c r="H9296" s="6">
        <f>IF('Раздел 2.8.2'!W22&gt;='Раздел 2.8.2'!W24,0,1)</f>
        <v>0</v>
      </c>
    </row>
    <row r="9297" spans="1:8" x14ac:dyDescent="0.2">
      <c r="A9297" s="6">
        <f t="shared" si="138"/>
        <v>609562</v>
      </c>
      <c r="B9297" s="6">
        <v>41</v>
      </c>
      <c r="C9297" s="109">
        <v>5</v>
      </c>
      <c r="D9297" s="109">
        <v>53</v>
      </c>
      <c r="E9297" s="109" t="s">
        <v>69</v>
      </c>
      <c r="F9297" s="109"/>
      <c r="G9297" s="109"/>
      <c r="H9297" s="109">
        <f>IF('Раздел 2.8.2'!X22&gt;='Раздел 2.8.2'!X24,0,1)</f>
        <v>0</v>
      </c>
    </row>
    <row r="9298" spans="1:8" x14ac:dyDescent="0.2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7543</v>
      </c>
      <c r="H9298" s="6">
        <f>IF('Раздел 2.8.2'!P25&gt;='Раздел 2.8.2'!P26,0,1)</f>
        <v>0</v>
      </c>
    </row>
    <row r="9299" spans="1:8" x14ac:dyDescent="0.2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8246</v>
      </c>
      <c r="H9299" s="6">
        <f>IF('Раздел 2.8.2'!Q25&gt;='Раздел 2.8.2'!Q26,0,1)</f>
        <v>0</v>
      </c>
    </row>
    <row r="9300" spans="1:8" x14ac:dyDescent="0.2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8247</v>
      </c>
      <c r="H9300" s="6">
        <f>IF('Раздел 2.8.2'!R25&gt;='Раздел 2.8.2'!R26,0,1)</f>
        <v>0</v>
      </c>
    </row>
    <row r="9301" spans="1:8" x14ac:dyDescent="0.2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8248</v>
      </c>
      <c r="H9301" s="6">
        <f>IF('Раздел 2.8.2'!S25&gt;='Раздел 2.8.2'!S26,0,1)</f>
        <v>0</v>
      </c>
    </row>
    <row r="9302" spans="1:8" x14ac:dyDescent="0.2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7436</v>
      </c>
      <c r="H9302" s="6">
        <f>IF('Раздел 2.8.2'!T25&gt;='Раздел 2.8.2'!T26,0,1)</f>
        <v>0</v>
      </c>
    </row>
    <row r="9303" spans="1:8" x14ac:dyDescent="0.2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7437</v>
      </c>
      <c r="H9303" s="6">
        <f>IF('Раздел 2.8.2'!U25&gt;='Раздел 2.8.2'!U26,0,1)</f>
        <v>0</v>
      </c>
    </row>
    <row r="9304" spans="1:8" x14ac:dyDescent="0.2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7438</v>
      </c>
      <c r="H9304" s="6">
        <f>IF('Раздел 2.8.2'!V25&gt;='Раздел 2.8.2'!V26,0,1)</f>
        <v>0</v>
      </c>
    </row>
    <row r="9305" spans="1:8" x14ac:dyDescent="0.2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7439</v>
      </c>
      <c r="H9305" s="6">
        <f>IF('Раздел 2.8.2'!W25&gt;='Раздел 2.8.2'!W26,0,1)</f>
        <v>0</v>
      </c>
    </row>
    <row r="9306" spans="1:8" x14ac:dyDescent="0.2">
      <c r="A9306" s="6">
        <f t="shared" si="138"/>
        <v>609562</v>
      </c>
      <c r="B9306" s="6">
        <v>41</v>
      </c>
      <c r="C9306" s="109">
        <v>6</v>
      </c>
      <c r="D9306" s="109">
        <v>62</v>
      </c>
      <c r="E9306" s="109" t="s">
        <v>7440</v>
      </c>
      <c r="F9306" s="109"/>
      <c r="G9306" s="109"/>
      <c r="H9306" s="109">
        <f>IF('Раздел 2.8.2'!X25&gt;='Раздел 2.8.2'!X26,0,1)</f>
        <v>0</v>
      </c>
    </row>
    <row r="9307" spans="1:8" x14ac:dyDescent="0.2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7542</v>
      </c>
      <c r="H9307" s="6">
        <f>IF('Раздел 2.8.2'!P25&gt;='Раздел 2.8.2'!P27,0,1)</f>
        <v>0</v>
      </c>
    </row>
    <row r="9308" spans="1:8" x14ac:dyDescent="0.2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7441</v>
      </c>
      <c r="H9308" s="6">
        <f>IF('Раздел 2.8.2'!Q25&gt;='Раздел 2.8.2'!Q27,0,1)</f>
        <v>0</v>
      </c>
    </row>
    <row r="9309" spans="1:8" x14ac:dyDescent="0.2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7442</v>
      </c>
      <c r="H9309" s="6">
        <f>IF('Раздел 2.8.2'!R25&gt;='Раздел 2.8.2'!R27,0,1)</f>
        <v>0</v>
      </c>
    </row>
    <row r="9310" spans="1:8" x14ac:dyDescent="0.2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7443</v>
      </c>
      <c r="H9310" s="6">
        <f>IF('Раздел 2.8.2'!S25&gt;='Раздел 2.8.2'!S27,0,1)</f>
        <v>0</v>
      </c>
    </row>
    <row r="9311" spans="1:8" x14ac:dyDescent="0.2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7444</v>
      </c>
      <c r="H9311" s="6">
        <f>IF('Раздел 2.8.2'!T25&gt;='Раздел 2.8.2'!T27,0,1)</f>
        <v>0</v>
      </c>
    </row>
    <row r="9312" spans="1:8" x14ac:dyDescent="0.2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7445</v>
      </c>
      <c r="H9312" s="6">
        <f>IF('Раздел 2.8.2'!U25&gt;='Раздел 2.8.2'!U27,0,1)</f>
        <v>0</v>
      </c>
    </row>
    <row r="9313" spans="1:8" x14ac:dyDescent="0.2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7446</v>
      </c>
      <c r="H9313" s="6">
        <f>IF('Раздел 2.8.2'!V25&gt;='Раздел 2.8.2'!V27,0,1)</f>
        <v>0</v>
      </c>
    </row>
    <row r="9314" spans="1:8" x14ac:dyDescent="0.2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8263</v>
      </c>
      <c r="H9314" s="6">
        <f>IF('Раздел 2.8.2'!W25&gt;='Раздел 2.8.2'!W27,0,1)</f>
        <v>0</v>
      </c>
    </row>
    <row r="9315" spans="1:8" x14ac:dyDescent="0.2">
      <c r="A9315" s="6">
        <f t="shared" si="138"/>
        <v>609562</v>
      </c>
      <c r="B9315" s="109">
        <v>41</v>
      </c>
      <c r="C9315" s="109">
        <v>7</v>
      </c>
      <c r="D9315" s="109">
        <v>71</v>
      </c>
      <c r="E9315" s="109" t="s">
        <v>8264</v>
      </c>
      <c r="F9315" s="109"/>
      <c r="G9315" s="109"/>
      <c r="H9315" s="109">
        <f>IF('Раздел 2.8.2'!X25&gt;='Раздел 2.8.2'!X27,0,1)</f>
        <v>0</v>
      </c>
    </row>
    <row r="9316" spans="1:8" x14ac:dyDescent="0.2">
      <c r="A9316" s="107">
        <f t="shared" si="138"/>
        <v>609562</v>
      </c>
      <c r="B9316" s="107">
        <v>42</v>
      </c>
      <c r="C9316" s="107">
        <v>0</v>
      </c>
      <c r="D9316" s="107">
        <v>0</v>
      </c>
      <c r="E9316" s="107" t="str">
        <f>CONCATENATE("Количество ошибок в разделе 2.8.3: ",H9316)</f>
        <v>Количество ошибок в разделе 2.8.3: 0</v>
      </c>
      <c r="F9316" s="107"/>
      <c r="G9316" s="107"/>
      <c r="H9316" s="107">
        <f>SUM(H9317:H9387)</f>
        <v>0</v>
      </c>
    </row>
    <row r="9317" spans="1:8" x14ac:dyDescent="0.2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8265</v>
      </c>
      <c r="H9317" s="6">
        <f>IF('Раздел 2.8.3'!P21=SUM('Раздел 2.8.3'!P22,'Раздел 2.8.3'!P25,'Раздел 2.8.3'!P28:P33),0,1)</f>
        <v>0</v>
      </c>
    </row>
    <row r="9318" spans="1:8" x14ac:dyDescent="0.2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8266</v>
      </c>
      <c r="H9318" s="6">
        <f>IF('Раздел 2.8.3'!Q21=SUM('Раздел 2.8.3'!Q22,'Раздел 2.8.3'!Q25,'Раздел 2.8.3'!Q28:Q33),0,1)</f>
        <v>0</v>
      </c>
    </row>
    <row r="9319" spans="1:8" x14ac:dyDescent="0.2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8267</v>
      </c>
      <c r="H9319" s="6">
        <f>IF('Раздел 2.8.3'!R21=SUM('Раздел 2.8.3'!R22,'Раздел 2.8.3'!R25,'Раздел 2.8.3'!R28:R33),0,1)</f>
        <v>0</v>
      </c>
    </row>
    <row r="9320" spans="1:8" x14ac:dyDescent="0.2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8268</v>
      </c>
      <c r="H9320" s="6">
        <f>IF('Раздел 2.8.3'!S21=SUM('Раздел 2.8.3'!S22,'Раздел 2.8.3'!S25,'Раздел 2.8.3'!S28:S33),0,1)</f>
        <v>0</v>
      </c>
    </row>
    <row r="9321" spans="1:8" x14ac:dyDescent="0.2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8269</v>
      </c>
      <c r="H9321" s="6">
        <f>IF('Раздел 2.8.3'!T21=SUM('Раздел 2.8.3'!T22,'Раздел 2.8.3'!T25,'Раздел 2.8.3'!T28:T33),0,1)</f>
        <v>0</v>
      </c>
    </row>
    <row r="9322" spans="1:8" x14ac:dyDescent="0.2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8270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 x14ac:dyDescent="0.2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8271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 x14ac:dyDescent="0.2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8272</v>
      </c>
      <c r="H9324" s="6">
        <f>IF('Раздел 2.8.3'!W21=SUM('Раздел 2.8.3'!W22,'Раздел 2.8.3'!W25,'Раздел 2.8.3'!W28:W33),0,1)</f>
        <v>0</v>
      </c>
    </row>
    <row r="9325" spans="1:8" x14ac:dyDescent="0.2">
      <c r="A9325" s="6">
        <f t="shared" si="138"/>
        <v>609562</v>
      </c>
      <c r="B9325" s="6">
        <v>42</v>
      </c>
      <c r="C9325" s="109">
        <v>1</v>
      </c>
      <c r="D9325" s="109">
        <v>9</v>
      </c>
      <c r="E9325" s="109" t="s">
        <v>8273</v>
      </c>
      <c r="F9325" s="109"/>
      <c r="G9325" s="109"/>
      <c r="H9325" s="109">
        <f>IF('Раздел 2.8.3'!X21=SUM('Раздел 2.8.3'!X22,'Раздел 2.8.3'!X25,'Раздел 2.8.3'!X28:X33),0,1)</f>
        <v>0</v>
      </c>
    </row>
    <row r="9326" spans="1:8" x14ac:dyDescent="0.2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7470</v>
      </c>
      <c r="H9326" s="6">
        <f>IF('Раздел 2.8.3'!P21=SUM('Раздел 2.8.3'!Q21:W21),0,1)</f>
        <v>0</v>
      </c>
    </row>
    <row r="9327" spans="1:8" x14ac:dyDescent="0.2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9061</v>
      </c>
      <c r="H9327" s="6">
        <f>IF('Раздел 2.8.3'!P22=SUM('Раздел 2.8.3'!Q22:W22),0,1)</f>
        <v>0</v>
      </c>
    </row>
    <row r="9328" spans="1:8" x14ac:dyDescent="0.2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9062</v>
      </c>
      <c r="H9328" s="6">
        <f>IF('Раздел 2.8.3'!P23=SUM('Раздел 2.8.3'!Q23:W23),0,1)</f>
        <v>0</v>
      </c>
    </row>
    <row r="9329" spans="1:8" x14ac:dyDescent="0.2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9063</v>
      </c>
      <c r="H9329" s="6">
        <f>IF('Раздел 2.8.3'!P24=SUM('Раздел 2.8.3'!Q24:W24),0,1)</f>
        <v>0</v>
      </c>
    </row>
    <row r="9330" spans="1:8" x14ac:dyDescent="0.2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9064</v>
      </c>
      <c r="H9330" s="6">
        <f>IF('Раздел 2.8.3'!P25=SUM('Раздел 2.8.3'!Q25:W25),0,1)</f>
        <v>0</v>
      </c>
    </row>
    <row r="9331" spans="1:8" x14ac:dyDescent="0.2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9065</v>
      </c>
      <c r="H9331" s="6">
        <f>IF('Раздел 2.8.3'!P26=SUM('Раздел 2.8.3'!Q26:W26),0,1)</f>
        <v>0</v>
      </c>
    </row>
    <row r="9332" spans="1:8" x14ac:dyDescent="0.2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9066</v>
      </c>
      <c r="H9332" s="6">
        <f>IF('Раздел 2.8.3'!P27=SUM('Раздел 2.8.3'!Q27:W27),0,1)</f>
        <v>0</v>
      </c>
    </row>
    <row r="9333" spans="1:8" x14ac:dyDescent="0.2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9067</v>
      </c>
      <c r="H9333" s="6">
        <f>IF('Раздел 2.8.3'!P28=SUM('Раздел 2.8.3'!Q28:W28),0,1)</f>
        <v>0</v>
      </c>
    </row>
    <row r="9334" spans="1:8" x14ac:dyDescent="0.2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9068</v>
      </c>
      <c r="H9334" s="6">
        <f>IF('Раздел 2.8.3'!P29=SUM('Раздел 2.8.3'!Q29:W29),0,1)</f>
        <v>0</v>
      </c>
    </row>
    <row r="9335" spans="1:8" x14ac:dyDescent="0.2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9069</v>
      </c>
      <c r="H9335" s="6">
        <f>IF('Раздел 2.8.3'!P30=SUM('Раздел 2.8.3'!Q30:W30),0,1)</f>
        <v>0</v>
      </c>
    </row>
    <row r="9336" spans="1:8" x14ac:dyDescent="0.2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9070</v>
      </c>
      <c r="H9336" s="6">
        <f>IF('Раздел 2.8.3'!P31=SUM('Раздел 2.8.3'!Q31:W31),0,1)</f>
        <v>0</v>
      </c>
    </row>
    <row r="9337" spans="1:8" x14ac:dyDescent="0.2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9071</v>
      </c>
      <c r="H9337" s="6">
        <f>IF('Раздел 2.8.3'!P32=SUM('Раздел 2.8.3'!Q32:W32),0,1)</f>
        <v>0</v>
      </c>
    </row>
    <row r="9338" spans="1:8" x14ac:dyDescent="0.2">
      <c r="A9338" s="6">
        <f t="shared" si="139"/>
        <v>609562</v>
      </c>
      <c r="B9338" s="6">
        <v>42</v>
      </c>
      <c r="C9338" s="109">
        <v>2</v>
      </c>
      <c r="D9338" s="109">
        <v>22</v>
      </c>
      <c r="E9338" s="109" t="s">
        <v>7483</v>
      </c>
      <c r="F9338" s="109"/>
      <c r="G9338" s="109"/>
      <c r="H9338" s="109">
        <f>IF('Раздел 2.8.3'!P33=SUM('Раздел 2.8.3'!Q33:W33),0,1)</f>
        <v>0</v>
      </c>
    </row>
    <row r="9339" spans="1:8" x14ac:dyDescent="0.2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7484</v>
      </c>
      <c r="H9339" s="6">
        <f>IF('Раздел 2.8.3'!P21&gt;='Раздел 2.8.3'!X21,0,1)</f>
        <v>0</v>
      </c>
    </row>
    <row r="9340" spans="1:8" x14ac:dyDescent="0.2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6660</v>
      </c>
      <c r="H9340" s="6">
        <f>IF('Раздел 2.8.3'!P22&gt;='Раздел 2.8.3'!X22,0,1)</f>
        <v>0</v>
      </c>
    </row>
    <row r="9341" spans="1:8" x14ac:dyDescent="0.2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6661</v>
      </c>
      <c r="H9341" s="6">
        <f>IF('Раздел 2.8.3'!P23&gt;='Раздел 2.8.3'!X23,0,1)</f>
        <v>0</v>
      </c>
    </row>
    <row r="9342" spans="1:8" x14ac:dyDescent="0.2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6662</v>
      </c>
      <c r="H9342" s="6">
        <f>IF('Раздел 2.8.3'!P24&gt;='Раздел 2.8.3'!X24,0,1)</f>
        <v>0</v>
      </c>
    </row>
    <row r="9343" spans="1:8" x14ac:dyDescent="0.2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6663</v>
      </c>
      <c r="H9343" s="6">
        <f>IF('Раздел 2.8.3'!P25&gt;='Раздел 2.8.3'!X25,0,1)</f>
        <v>0</v>
      </c>
    </row>
    <row r="9344" spans="1:8" x14ac:dyDescent="0.2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6664</v>
      </c>
      <c r="H9344" s="6">
        <f>IF('Раздел 2.8.3'!P26&gt;='Раздел 2.8.3'!X26,0,1)</f>
        <v>0</v>
      </c>
    </row>
    <row r="9345" spans="1:8" x14ac:dyDescent="0.2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6665</v>
      </c>
      <c r="H9345" s="6">
        <f>IF('Раздел 2.8.3'!P27&gt;='Раздел 2.8.3'!X27,0,1)</f>
        <v>0</v>
      </c>
    </row>
    <row r="9346" spans="1:8" x14ac:dyDescent="0.2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6666</v>
      </c>
      <c r="H9346" s="6">
        <f>IF('Раздел 2.8.3'!P28&gt;='Раздел 2.8.3'!X28,0,1)</f>
        <v>0</v>
      </c>
    </row>
    <row r="9347" spans="1:8" x14ac:dyDescent="0.2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6667</v>
      </c>
      <c r="H9347" s="6">
        <f>IF('Раздел 2.8.3'!P29&gt;='Раздел 2.8.3'!X29,0,1)</f>
        <v>0</v>
      </c>
    </row>
    <row r="9348" spans="1:8" x14ac:dyDescent="0.2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7496</v>
      </c>
      <c r="H9348" s="6">
        <f>IF('Раздел 2.8.3'!P30&gt;='Раздел 2.8.3'!X30,0,1)</f>
        <v>0</v>
      </c>
    </row>
    <row r="9349" spans="1:8" x14ac:dyDescent="0.2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7497</v>
      </c>
      <c r="H9349" s="6">
        <f>IF('Раздел 2.8.3'!P31&gt;='Раздел 2.8.3'!X31,0,1)</f>
        <v>0</v>
      </c>
    </row>
    <row r="9350" spans="1:8" x14ac:dyDescent="0.2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7498</v>
      </c>
      <c r="H9350" s="6">
        <f>IF('Раздел 2.8.3'!P32&gt;='Раздел 2.8.3'!X32,0,1)</f>
        <v>0</v>
      </c>
    </row>
    <row r="9351" spans="1:8" x14ac:dyDescent="0.2">
      <c r="A9351" s="6">
        <f t="shared" si="139"/>
        <v>609562</v>
      </c>
      <c r="B9351" s="6">
        <v>42</v>
      </c>
      <c r="C9351" s="109">
        <v>3</v>
      </c>
      <c r="D9351" s="109">
        <v>35</v>
      </c>
      <c r="E9351" s="109" t="s">
        <v>9079</v>
      </c>
      <c r="F9351" s="109"/>
      <c r="G9351" s="109"/>
      <c r="H9351" s="109">
        <f>IF('Раздел 2.8.3'!P33&gt;='Раздел 2.8.3'!X33,0,1)</f>
        <v>0</v>
      </c>
    </row>
    <row r="9352" spans="1:8" x14ac:dyDescent="0.2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9080</v>
      </c>
      <c r="H9352" s="6">
        <f>IF('Раздел 2.8.3'!P22&gt;='Раздел 2.8.3'!P23,0,1)</f>
        <v>0</v>
      </c>
    </row>
    <row r="9353" spans="1:8" x14ac:dyDescent="0.2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9081</v>
      </c>
      <c r="H9353" s="6">
        <f>IF('Раздел 2.8.3'!Q22&gt;='Раздел 2.8.3'!Q23,0,1)</f>
        <v>0</v>
      </c>
    </row>
    <row r="9354" spans="1:8" x14ac:dyDescent="0.2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9082</v>
      </c>
      <c r="H9354" s="6">
        <f>IF('Раздел 2.8.3'!R22&gt;='Раздел 2.8.3'!R23,0,1)</f>
        <v>0</v>
      </c>
    </row>
    <row r="9355" spans="1:8" x14ac:dyDescent="0.2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9083</v>
      </c>
      <c r="H9355" s="6">
        <f>IF('Раздел 2.8.3'!S22&gt;='Раздел 2.8.3'!S23,0,1)</f>
        <v>0</v>
      </c>
    </row>
    <row r="9356" spans="1:8" x14ac:dyDescent="0.2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9084</v>
      </c>
      <c r="H9356" s="6">
        <f>IF('Раздел 2.8.3'!T22&gt;='Раздел 2.8.3'!T23,0,1)</f>
        <v>0</v>
      </c>
    </row>
    <row r="9357" spans="1:8" x14ac:dyDescent="0.2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9085</v>
      </c>
      <c r="H9357" s="6">
        <f>IF('Раздел 2.8.3'!U22&gt;='Раздел 2.8.3'!U23,0,1)</f>
        <v>0</v>
      </c>
    </row>
    <row r="9358" spans="1:8" x14ac:dyDescent="0.2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9086</v>
      </c>
      <c r="H9358" s="6">
        <f>IF('Раздел 2.8.3'!V22&gt;='Раздел 2.8.3'!V23,0,1)</f>
        <v>0</v>
      </c>
    </row>
    <row r="9359" spans="1:8" x14ac:dyDescent="0.2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9087</v>
      </c>
      <c r="H9359" s="6">
        <f>IF('Раздел 2.8.3'!W22&gt;='Раздел 2.8.3'!W23,0,1)</f>
        <v>0</v>
      </c>
    </row>
    <row r="9360" spans="1:8" x14ac:dyDescent="0.2">
      <c r="A9360" s="6">
        <f t="shared" si="139"/>
        <v>609562</v>
      </c>
      <c r="B9360" s="6">
        <v>42</v>
      </c>
      <c r="C9360" s="109">
        <v>4</v>
      </c>
      <c r="D9360" s="109">
        <v>44</v>
      </c>
      <c r="E9360" s="109" t="s">
        <v>9088</v>
      </c>
      <c r="F9360" s="109"/>
      <c r="G9360" s="109"/>
      <c r="H9360" s="109">
        <f>IF('Раздел 2.8.3'!X22&gt;='Раздел 2.8.3'!X23,0,1)</f>
        <v>0</v>
      </c>
    </row>
    <row r="9361" spans="1:8" x14ac:dyDescent="0.2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70</v>
      </c>
      <c r="H9361" s="6">
        <f>IF('Раздел 2.8.3'!P22&gt;='Раздел 2.8.3'!P24,0,1)</f>
        <v>0</v>
      </c>
    </row>
    <row r="9362" spans="1:8" x14ac:dyDescent="0.2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71</v>
      </c>
      <c r="H9362" s="6">
        <f>IF('Раздел 2.8.3'!Q22&gt;='Раздел 2.8.3'!Q24,0,1)</f>
        <v>0</v>
      </c>
    </row>
    <row r="9363" spans="1:8" x14ac:dyDescent="0.2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72</v>
      </c>
      <c r="H9363" s="6">
        <f>IF('Раздел 2.8.3'!R22&gt;='Раздел 2.8.3'!R24,0,1)</f>
        <v>0</v>
      </c>
    </row>
    <row r="9364" spans="1:8" x14ac:dyDescent="0.2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1102</v>
      </c>
      <c r="H9364" s="6">
        <f>IF('Раздел 2.8.3'!S22&gt;='Раздел 2.8.3'!S24,0,1)</f>
        <v>0</v>
      </c>
    </row>
    <row r="9365" spans="1:8" x14ac:dyDescent="0.2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1103</v>
      </c>
      <c r="H9365" s="6">
        <f>IF('Раздел 2.8.3'!T22&gt;='Раздел 2.8.3'!T24,0,1)</f>
        <v>0</v>
      </c>
    </row>
    <row r="9366" spans="1:8" x14ac:dyDescent="0.2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74</v>
      </c>
      <c r="H9366" s="6">
        <f>IF('Раздел 2.8.3'!U22&gt;='Раздел 2.8.3'!U24,0,1)</f>
        <v>0</v>
      </c>
    </row>
    <row r="9367" spans="1:8" x14ac:dyDescent="0.2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75</v>
      </c>
      <c r="H9367" s="6">
        <f>IF('Раздел 2.8.3'!V22&gt;='Раздел 2.8.3'!V24,0,1)</f>
        <v>0</v>
      </c>
    </row>
    <row r="9368" spans="1:8" x14ac:dyDescent="0.2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76</v>
      </c>
      <c r="H9368" s="6">
        <f>IF('Раздел 2.8.3'!W22&gt;='Раздел 2.8.3'!W24,0,1)</f>
        <v>0</v>
      </c>
    </row>
    <row r="9369" spans="1:8" x14ac:dyDescent="0.2">
      <c r="A9369" s="6">
        <f t="shared" si="139"/>
        <v>609562</v>
      </c>
      <c r="B9369" s="6">
        <v>42</v>
      </c>
      <c r="C9369" s="109">
        <v>5</v>
      </c>
      <c r="D9369" s="109">
        <v>53</v>
      </c>
      <c r="E9369" s="109" t="s">
        <v>77</v>
      </c>
      <c r="F9369" s="109"/>
      <c r="G9369" s="109"/>
      <c r="H9369" s="109">
        <f>IF('Раздел 2.8.3'!X22&gt;='Раздел 2.8.3'!X24,0,1)</f>
        <v>0</v>
      </c>
    </row>
    <row r="9370" spans="1:8" x14ac:dyDescent="0.2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7541</v>
      </c>
      <c r="H9370" s="6">
        <f>IF('Раздел 2.8.3'!P25&gt;='Раздел 2.8.3'!P26,0,1)</f>
        <v>0</v>
      </c>
    </row>
    <row r="9371" spans="1:8" x14ac:dyDescent="0.2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9089</v>
      </c>
      <c r="H9371" s="6">
        <f>IF('Раздел 2.8.3'!Q25&gt;='Раздел 2.8.3'!Q26,0,1)</f>
        <v>0</v>
      </c>
    </row>
    <row r="9372" spans="1:8" x14ac:dyDescent="0.2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8301</v>
      </c>
      <c r="H9372" s="6">
        <f>IF('Раздел 2.8.3'!R25&gt;='Раздел 2.8.3'!R26,0,1)</f>
        <v>0</v>
      </c>
    </row>
    <row r="9373" spans="1:8" x14ac:dyDescent="0.2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8302</v>
      </c>
      <c r="H9373" s="6">
        <f>IF('Раздел 2.8.3'!S25&gt;='Раздел 2.8.3'!S26,0,1)</f>
        <v>0</v>
      </c>
    </row>
    <row r="9374" spans="1:8" x14ac:dyDescent="0.2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8303</v>
      </c>
      <c r="H9374" s="6">
        <f>IF('Раздел 2.8.3'!T25&gt;='Раздел 2.8.3'!T26,0,1)</f>
        <v>0</v>
      </c>
    </row>
    <row r="9375" spans="1:8" x14ac:dyDescent="0.2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8304</v>
      </c>
      <c r="H9375" s="6">
        <f>IF('Раздел 2.8.3'!U25&gt;='Раздел 2.8.3'!U26,0,1)</f>
        <v>0</v>
      </c>
    </row>
    <row r="9376" spans="1:8" x14ac:dyDescent="0.2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8305</v>
      </c>
      <c r="H9376" s="6">
        <f>IF('Раздел 2.8.3'!V25&gt;='Раздел 2.8.3'!V26,0,1)</f>
        <v>0</v>
      </c>
    </row>
    <row r="9377" spans="1:8" x14ac:dyDescent="0.2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8306</v>
      </c>
      <c r="H9377" s="6">
        <f>IF('Раздел 2.8.3'!W25&gt;='Раздел 2.8.3'!W26,0,1)</f>
        <v>0</v>
      </c>
    </row>
    <row r="9378" spans="1:8" x14ac:dyDescent="0.2">
      <c r="A9378" s="6">
        <f t="shared" si="139"/>
        <v>609562</v>
      </c>
      <c r="B9378" s="6">
        <v>42</v>
      </c>
      <c r="C9378" s="109">
        <v>6</v>
      </c>
      <c r="D9378" s="109">
        <v>62</v>
      </c>
      <c r="E9378" s="109" t="s">
        <v>8307</v>
      </c>
      <c r="F9378" s="109"/>
      <c r="G9378" s="109"/>
      <c r="H9378" s="109">
        <f>IF('Раздел 2.8.3'!X25&gt;='Раздел 2.8.3'!X26,0,1)</f>
        <v>0</v>
      </c>
    </row>
    <row r="9379" spans="1:8" x14ac:dyDescent="0.2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7540</v>
      </c>
      <c r="H9379" s="6">
        <f>IF('Раздел 2.8.3'!P25&gt;='Раздел 2.8.3'!P27,0,1)</f>
        <v>0</v>
      </c>
    </row>
    <row r="9380" spans="1:8" x14ac:dyDescent="0.2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8308</v>
      </c>
      <c r="H9380" s="6">
        <f>IF('Раздел 2.8.3'!Q25&gt;='Раздел 2.8.3'!Q27,0,1)</f>
        <v>0</v>
      </c>
    </row>
    <row r="9381" spans="1:8" x14ac:dyDescent="0.2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8309</v>
      </c>
      <c r="H9381" s="6">
        <f>IF('Раздел 2.8.3'!R25&gt;='Раздел 2.8.3'!R27,0,1)</f>
        <v>0</v>
      </c>
    </row>
    <row r="9382" spans="1:8" x14ac:dyDescent="0.2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8310</v>
      </c>
      <c r="H9382" s="6">
        <f>IF('Раздел 2.8.3'!S25&gt;='Раздел 2.8.3'!S27,0,1)</f>
        <v>0</v>
      </c>
    </row>
    <row r="9383" spans="1:8" x14ac:dyDescent="0.2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8311</v>
      </c>
      <c r="H9383" s="6">
        <f>IF('Раздел 2.8.3'!T25&gt;='Раздел 2.8.3'!T27,0,1)</f>
        <v>0</v>
      </c>
    </row>
    <row r="9384" spans="1:8" x14ac:dyDescent="0.2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8312</v>
      </c>
      <c r="H9384" s="6">
        <f>IF('Раздел 2.8.3'!U25&gt;='Раздел 2.8.3'!U27,0,1)</f>
        <v>0</v>
      </c>
    </row>
    <row r="9385" spans="1:8" x14ac:dyDescent="0.2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8313</v>
      </c>
      <c r="H9385" s="6">
        <f>IF('Раздел 2.8.3'!V25&gt;='Раздел 2.8.3'!V27,0,1)</f>
        <v>0</v>
      </c>
    </row>
    <row r="9386" spans="1:8" x14ac:dyDescent="0.2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8317</v>
      </c>
      <c r="H9386" s="6">
        <f>IF('Раздел 2.8.3'!W25&gt;='Раздел 2.8.3'!W27,0,1)</f>
        <v>0</v>
      </c>
    </row>
    <row r="9387" spans="1:8" x14ac:dyDescent="0.2">
      <c r="A9387" s="6">
        <f t="shared" si="139"/>
        <v>609562</v>
      </c>
      <c r="B9387" s="109">
        <v>42</v>
      </c>
      <c r="C9387" s="109">
        <v>7</v>
      </c>
      <c r="D9387" s="109">
        <v>71</v>
      </c>
      <c r="E9387" s="109" t="s">
        <v>8318</v>
      </c>
      <c r="F9387" s="109"/>
      <c r="G9387" s="109"/>
      <c r="H9387" s="109">
        <f>IF('Раздел 2.8.3'!X25&gt;='Раздел 2.8.3'!X27,0,1)</f>
        <v>0</v>
      </c>
    </row>
    <row r="9388" spans="1:8" x14ac:dyDescent="0.2">
      <c r="A9388" s="107">
        <f t="shared" si="139"/>
        <v>609562</v>
      </c>
      <c r="B9388" s="107">
        <v>43</v>
      </c>
      <c r="C9388" s="107">
        <v>0</v>
      </c>
      <c r="D9388" s="107">
        <v>0</v>
      </c>
      <c r="E9388" s="107" t="str">
        <f>CONCATENATE("Количество ошибок в разделе 2.9: ",H9388)</f>
        <v>Количество ошибок в разделе 2.9: 0</v>
      </c>
      <c r="F9388" s="107"/>
      <c r="G9388" s="107"/>
      <c r="H9388" s="107">
        <f>SUM(H9389:H9392)</f>
        <v>0</v>
      </c>
    </row>
    <row r="9389" spans="1:8" x14ac:dyDescent="0.2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4068</v>
      </c>
      <c r="F9389" s="7"/>
      <c r="G9389" s="7"/>
      <c r="H9389" s="7">
        <f>IF('Раздел 2.9'!T21&lt;=SUM('Раздел 2.9'!P21:R21),0,1)</f>
        <v>0</v>
      </c>
    </row>
    <row r="9390" spans="1:8" x14ac:dyDescent="0.2">
      <c r="A9390" s="6">
        <f t="shared" si="139"/>
        <v>609562</v>
      </c>
      <c r="B9390" s="7">
        <v>43</v>
      </c>
      <c r="C9390" s="109">
        <v>1</v>
      </c>
      <c r="D9390" s="109">
        <v>2</v>
      </c>
      <c r="E9390" s="109" t="s">
        <v>4069</v>
      </c>
      <c r="F9390" s="109"/>
      <c r="G9390" s="109"/>
      <c r="H9390" s="109">
        <f>IF('Раздел 2.9'!T22&lt;=SUM('Раздел 2.9'!P22:R22),0,1)</f>
        <v>0</v>
      </c>
    </row>
    <row r="9391" spans="1:8" x14ac:dyDescent="0.2">
      <c r="A9391" s="122">
        <f t="shared" si="139"/>
        <v>609562</v>
      </c>
      <c r="B9391" s="123">
        <v>43</v>
      </c>
      <c r="C9391" s="123">
        <v>2</v>
      </c>
      <c r="D9391" s="123">
        <v>3</v>
      </c>
      <c r="E9391" s="123" t="s">
        <v>4070</v>
      </c>
      <c r="F9391" s="123"/>
      <c r="G9391" s="123"/>
      <c r="H9391" s="123">
        <f>IF(OR(AND('Раздел 2.9'!S21&gt;0,'Раздел 2.9'!T21&gt;0),AND('Раздел 2.9'!S21=0,'Раздел 2.9'!T21=0)),0,1)</f>
        <v>0</v>
      </c>
    </row>
    <row r="9392" spans="1:8" x14ac:dyDescent="0.2">
      <c r="A9392" s="122">
        <f t="shared" si="139"/>
        <v>609562</v>
      </c>
      <c r="B9392" s="124">
        <v>43</v>
      </c>
      <c r="C9392" s="124">
        <v>2</v>
      </c>
      <c r="D9392" s="124">
        <v>4</v>
      </c>
      <c r="E9392" s="124" t="s">
        <v>4065</v>
      </c>
      <c r="F9392" s="124"/>
      <c r="G9392" s="124"/>
      <c r="H9392" s="124">
        <f>IF(OR(AND('Раздел 2.9'!S22&gt;0,'Раздел 2.9'!T22&gt;0),AND('Раздел 2.9'!S22=0,'Раздел 2.9'!T22=0)),0,1)</f>
        <v>0</v>
      </c>
    </row>
    <row r="9393" spans="1:15" x14ac:dyDescent="0.2">
      <c r="A9393" s="107">
        <f t="shared" si="139"/>
        <v>609562</v>
      </c>
      <c r="B9393" s="107">
        <v>44</v>
      </c>
      <c r="C9393" s="107">
        <v>0</v>
      </c>
      <c r="D9393" s="107">
        <v>0</v>
      </c>
      <c r="E9393" s="107" t="str">
        <f>CONCATENATE("Количество ошибок в разделе 2.10.1: ",H9393)</f>
        <v>Количество ошибок в разделе 2.10.1: 0</v>
      </c>
      <c r="F9393" s="107"/>
      <c r="G9393" s="107"/>
      <c r="H9393" s="107">
        <f>SUM(H9394:H9417)</f>
        <v>0</v>
      </c>
    </row>
    <row r="9394" spans="1:15" x14ac:dyDescent="0.2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8319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 x14ac:dyDescent="0.2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9186</v>
      </c>
      <c r="F9395" s="7"/>
      <c r="G9395" s="7"/>
      <c r="H9395" s="7">
        <f>IF('Раздел 2.10.1'!Q21=SUM('Раздел 2.10.1'!Q22,'Раздел 2.10.1'!Q33),0,1)</f>
        <v>0</v>
      </c>
    </row>
    <row r="9396" spans="1:15" x14ac:dyDescent="0.2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9187</v>
      </c>
      <c r="H9396" s="7">
        <f>IF('Раздел 2.10.1'!R21=SUM('Раздел 2.10.1'!R22,'Раздел 2.10.1'!R33),0,1)</f>
        <v>0</v>
      </c>
    </row>
    <row r="9397" spans="1:15" x14ac:dyDescent="0.2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9188</v>
      </c>
      <c r="H9397" s="7">
        <f>IF('Раздел 2.10.1'!S21=SUM('Раздел 2.10.1'!S22,'Раздел 2.10.1'!S33),0,1)</f>
        <v>0</v>
      </c>
    </row>
    <row r="9398" spans="1:15" x14ac:dyDescent="0.2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9189</v>
      </c>
      <c r="H9398" s="7">
        <f>IF('Раздел 2.10.1'!T21=SUM('Раздел 2.10.1'!T22,'Раздел 2.10.1'!T33),0,1)</f>
        <v>0</v>
      </c>
    </row>
    <row r="9399" spans="1:15" x14ac:dyDescent="0.2">
      <c r="A9399" s="6">
        <f t="shared" si="140"/>
        <v>609562</v>
      </c>
      <c r="B9399" s="7">
        <v>44</v>
      </c>
      <c r="C9399" s="109">
        <v>1</v>
      </c>
      <c r="D9399" s="109">
        <v>6</v>
      </c>
      <c r="E9399" s="109" t="s">
        <v>9190</v>
      </c>
      <c r="F9399" s="109"/>
      <c r="G9399" s="109"/>
      <c r="H9399" s="109">
        <f>IF('Раздел 2.10.1'!U21=SUM('Раздел 2.10.1'!U22,'Раздел 2.10.1'!U33),0,1)</f>
        <v>0</v>
      </c>
    </row>
    <row r="9400" spans="1:15" x14ac:dyDescent="0.2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7546</v>
      </c>
      <c r="H9400" s="6">
        <f>IF('Раздел 2.10.1'!P22&gt;='Раздел 2.10.1'!P35,0,1)</f>
        <v>0</v>
      </c>
    </row>
    <row r="9401" spans="1:15" x14ac:dyDescent="0.2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7547</v>
      </c>
      <c r="H9401" s="6">
        <f>IF('Раздел 2.10.1'!Q22&gt;='Раздел 2.10.1'!Q35,0,1)</f>
        <v>0</v>
      </c>
    </row>
    <row r="9402" spans="1:15" x14ac:dyDescent="0.2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7548</v>
      </c>
      <c r="H9402" s="6">
        <f>IF('Раздел 2.10.1'!R22&gt;='Раздел 2.10.1'!R35,0,1)</f>
        <v>0</v>
      </c>
    </row>
    <row r="9403" spans="1:15" x14ac:dyDescent="0.2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7549</v>
      </c>
      <c r="H9403" s="6">
        <f>IF('Раздел 2.10.1'!S22&gt;='Раздел 2.10.1'!S35,0,1)</f>
        <v>0</v>
      </c>
    </row>
    <row r="9404" spans="1:15" x14ac:dyDescent="0.2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8387</v>
      </c>
      <c r="H9404" s="7">
        <f>IF('Раздел 2.10.1'!T22&gt;='Раздел 2.10.1'!T35,0,1)</f>
        <v>0</v>
      </c>
    </row>
    <row r="9405" spans="1:15" x14ac:dyDescent="0.2">
      <c r="A9405" s="6">
        <f t="shared" si="140"/>
        <v>609562</v>
      </c>
      <c r="B9405" s="7">
        <v>44</v>
      </c>
      <c r="C9405" s="109">
        <v>2</v>
      </c>
      <c r="D9405" s="109">
        <v>12</v>
      </c>
      <c r="E9405" s="109" t="s">
        <v>8388</v>
      </c>
      <c r="F9405" s="109"/>
      <c r="G9405" s="109"/>
      <c r="H9405" s="109">
        <f>IF('Раздел 2.10.1'!U22&gt;='Раздел 2.10.1'!U35,0,1)</f>
        <v>0</v>
      </c>
    </row>
    <row r="9406" spans="1:15" x14ac:dyDescent="0.2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7557</v>
      </c>
      <c r="H9406" s="6">
        <f>IF('Раздел 2.10.1'!P22&gt;='Раздел 2.10.1'!P36,0,1)</f>
        <v>0</v>
      </c>
    </row>
    <row r="9407" spans="1:15" x14ac:dyDescent="0.2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7558</v>
      </c>
      <c r="H9407" s="6">
        <f>IF('Раздел 2.10.1'!Q22&gt;='Раздел 2.10.1'!Q36,0,1)</f>
        <v>0</v>
      </c>
    </row>
    <row r="9408" spans="1:15" x14ac:dyDescent="0.2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7559</v>
      </c>
      <c r="H9408" s="6">
        <f>IF('Раздел 2.10.1'!R22&gt;='Раздел 2.10.1'!R36,0,1)</f>
        <v>0</v>
      </c>
    </row>
    <row r="9409" spans="1:8" x14ac:dyDescent="0.2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7560</v>
      </c>
      <c r="H9409" s="6">
        <f>IF('Раздел 2.10.1'!S22&gt;='Раздел 2.10.1'!S36,0,1)</f>
        <v>0</v>
      </c>
    </row>
    <row r="9410" spans="1:8" x14ac:dyDescent="0.2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7561</v>
      </c>
      <c r="H9410" s="7">
        <f>IF('Раздел 2.10.1'!T22&gt;='Раздел 2.10.1'!T36,0,1)</f>
        <v>0</v>
      </c>
    </row>
    <row r="9411" spans="1:8" x14ac:dyDescent="0.2">
      <c r="A9411" s="6">
        <f t="shared" si="140"/>
        <v>609562</v>
      </c>
      <c r="B9411" s="7">
        <v>44</v>
      </c>
      <c r="C9411" s="109">
        <v>3</v>
      </c>
      <c r="D9411" s="109">
        <v>18</v>
      </c>
      <c r="E9411" s="109" t="s">
        <v>5953</v>
      </c>
      <c r="F9411" s="109"/>
      <c r="G9411" s="109"/>
      <c r="H9411" s="109">
        <f>IF('Раздел 2.10.1'!U22&gt;='Раздел 2.10.1'!U36,0,1)</f>
        <v>0</v>
      </c>
    </row>
    <row r="9412" spans="1:8" x14ac:dyDescent="0.2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7565</v>
      </c>
      <c r="H9412" s="6">
        <f>IF('Раздел 2.10.1'!P33&gt;='Раздел 2.10.1'!P34,0,1)</f>
        <v>0</v>
      </c>
    </row>
    <row r="9413" spans="1:8" x14ac:dyDescent="0.2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7552</v>
      </c>
      <c r="H9413" s="6">
        <f>IF('Раздел 2.10.1'!Q33&gt;='Раздел 2.10.1'!Q34,0,1)</f>
        <v>0</v>
      </c>
    </row>
    <row r="9414" spans="1:8" x14ac:dyDescent="0.2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7553</v>
      </c>
      <c r="H9414" s="6">
        <f>IF('Раздел 2.10.1'!R33&gt;='Раздел 2.10.1'!R34,0,1)</f>
        <v>0</v>
      </c>
    </row>
    <row r="9415" spans="1:8" x14ac:dyDescent="0.2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7554</v>
      </c>
      <c r="H9415" s="6">
        <f>IF('Раздел 2.10.1'!S33&gt;='Раздел 2.10.1'!S34,0,1)</f>
        <v>0</v>
      </c>
    </row>
    <row r="9416" spans="1:8" x14ac:dyDescent="0.2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7555</v>
      </c>
      <c r="H9416" s="7">
        <f>IF('Раздел 2.10.1'!T33&gt;='Раздел 2.10.1'!T34,0,1)</f>
        <v>0</v>
      </c>
    </row>
    <row r="9417" spans="1:8" x14ac:dyDescent="0.2">
      <c r="A9417" s="6">
        <f t="shared" si="140"/>
        <v>609562</v>
      </c>
      <c r="B9417" s="109">
        <v>44</v>
      </c>
      <c r="C9417" s="109">
        <v>4</v>
      </c>
      <c r="D9417" s="109">
        <v>24</v>
      </c>
      <c r="E9417" s="109" t="s">
        <v>7556</v>
      </c>
      <c r="F9417" s="109"/>
      <c r="G9417" s="109"/>
      <c r="H9417" s="109">
        <f>IF('Раздел 2.10.1'!U33&gt;='Раздел 2.10.1'!U34,0,1)</f>
        <v>0</v>
      </c>
    </row>
    <row r="9418" spans="1:8" x14ac:dyDescent="0.2">
      <c r="A9418" s="107">
        <f t="shared" si="140"/>
        <v>609562</v>
      </c>
      <c r="B9418" s="107">
        <v>45</v>
      </c>
      <c r="C9418" s="107">
        <v>0</v>
      </c>
      <c r="D9418" s="107">
        <v>0</v>
      </c>
      <c r="E9418" s="107" t="str">
        <f>CONCATENATE("Количество ошибок в разделе 2.10.2: ",H9418)</f>
        <v>Количество ошибок в разделе 2.10.2: 0</v>
      </c>
      <c r="F9418" s="107"/>
      <c r="G9418" s="107"/>
      <c r="H9418" s="107">
        <f>SUM(H9419:H9442)</f>
        <v>0</v>
      </c>
    </row>
    <row r="9419" spans="1:8" x14ac:dyDescent="0.2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7304</v>
      </c>
      <c r="F9419" s="7"/>
      <c r="G9419" s="7"/>
      <c r="H9419" s="7">
        <f>IF('Раздел 2.10.2'!P21=SUM('Раздел 2.10.2'!P22,'Раздел 2.10.2'!P33),0,1)</f>
        <v>0</v>
      </c>
    </row>
    <row r="9420" spans="1:8" x14ac:dyDescent="0.2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7305</v>
      </c>
      <c r="F9420" s="7"/>
      <c r="G9420" s="7"/>
      <c r="H9420" s="7">
        <f>IF('Раздел 2.10.2'!Q21=SUM('Раздел 2.10.2'!Q22,'Раздел 2.10.2'!Q33),0,1)</f>
        <v>0</v>
      </c>
    </row>
    <row r="9421" spans="1:8" x14ac:dyDescent="0.2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7306</v>
      </c>
      <c r="H9421" s="7">
        <f>IF('Раздел 2.10.2'!R21=SUM('Раздел 2.10.2'!R22,'Раздел 2.10.2'!R33),0,1)</f>
        <v>0</v>
      </c>
    </row>
    <row r="9422" spans="1:8" x14ac:dyDescent="0.2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7307</v>
      </c>
      <c r="H9422" s="7">
        <f>IF('Раздел 2.10.2'!S21=SUM('Раздел 2.10.2'!S22,'Раздел 2.10.2'!S33),0,1)</f>
        <v>0</v>
      </c>
    </row>
    <row r="9423" spans="1:8" x14ac:dyDescent="0.2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7308</v>
      </c>
      <c r="H9423" s="7">
        <f>IF('Раздел 2.10.2'!T21=SUM('Раздел 2.10.2'!T22,'Раздел 2.10.2'!T33),0,1)</f>
        <v>0</v>
      </c>
    </row>
    <row r="9424" spans="1:8" x14ac:dyDescent="0.2">
      <c r="A9424" s="6">
        <f t="shared" si="140"/>
        <v>609562</v>
      </c>
      <c r="B9424" s="7">
        <v>45</v>
      </c>
      <c r="C9424" s="109">
        <v>1</v>
      </c>
      <c r="D9424" s="109">
        <v>6</v>
      </c>
      <c r="E9424" s="109" t="s">
        <v>7309</v>
      </c>
      <c r="F9424" s="109"/>
      <c r="G9424" s="109"/>
      <c r="H9424" s="109">
        <f>IF('Раздел 2.10.2'!U21=SUM('Раздел 2.10.2'!U22,'Раздел 2.10.2'!U33),0,1)</f>
        <v>0</v>
      </c>
    </row>
    <row r="9425" spans="1:8" x14ac:dyDescent="0.2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7310</v>
      </c>
      <c r="H9425" s="6">
        <f>IF('Раздел 2.10.2'!P22&gt;='Раздел 2.10.2'!P35,0,1)</f>
        <v>0</v>
      </c>
    </row>
    <row r="9426" spans="1:8" x14ac:dyDescent="0.2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7311</v>
      </c>
      <c r="H9426" s="6">
        <f>IF('Раздел 2.10.2'!Q22&gt;='Раздел 2.10.2'!Q35,0,1)</f>
        <v>0</v>
      </c>
    </row>
    <row r="9427" spans="1:8" x14ac:dyDescent="0.2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7312</v>
      </c>
      <c r="H9427" s="6">
        <f>IF('Раздел 2.10.2'!R22&gt;='Раздел 2.10.2'!R35,0,1)</f>
        <v>0</v>
      </c>
    </row>
    <row r="9428" spans="1:8" x14ac:dyDescent="0.2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7313</v>
      </c>
      <c r="H9428" s="6">
        <f>IF('Раздел 2.10.2'!S22&gt;='Раздел 2.10.2'!S35,0,1)</f>
        <v>0</v>
      </c>
    </row>
    <row r="9429" spans="1:8" x14ac:dyDescent="0.2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5719</v>
      </c>
      <c r="H9429" s="7">
        <f>IF('Раздел 2.10.2'!T22&gt;='Раздел 2.10.2'!T35,0,1)</f>
        <v>0</v>
      </c>
    </row>
    <row r="9430" spans="1:8" x14ac:dyDescent="0.2">
      <c r="A9430" s="6">
        <f t="shared" si="140"/>
        <v>609562</v>
      </c>
      <c r="B9430" s="7">
        <v>45</v>
      </c>
      <c r="C9430" s="109">
        <v>2</v>
      </c>
      <c r="D9430" s="109">
        <v>12</v>
      </c>
      <c r="E9430" s="109" t="s">
        <v>5720</v>
      </c>
      <c r="F9430" s="109"/>
      <c r="G9430" s="109"/>
      <c r="H9430" s="109">
        <f>IF('Раздел 2.10.2'!U22&gt;='Раздел 2.10.2'!U35,0,1)</f>
        <v>0</v>
      </c>
    </row>
    <row r="9431" spans="1:8" x14ac:dyDescent="0.2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5721</v>
      </c>
      <c r="H9431" s="6">
        <f>IF('Раздел 2.10.2'!P22&gt;='Раздел 2.10.2'!P36,0,1)</f>
        <v>0</v>
      </c>
    </row>
    <row r="9432" spans="1:8" x14ac:dyDescent="0.2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5722</v>
      </c>
      <c r="H9432" s="6">
        <f>IF('Раздел 2.10.2'!Q22&gt;='Раздел 2.10.2'!Q36,0,1)</f>
        <v>0</v>
      </c>
    </row>
    <row r="9433" spans="1:8" x14ac:dyDescent="0.2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5723</v>
      </c>
      <c r="H9433" s="6">
        <f>IF('Раздел 2.10.2'!R22&gt;='Раздел 2.10.2'!R36,0,1)</f>
        <v>0</v>
      </c>
    </row>
    <row r="9434" spans="1:8" x14ac:dyDescent="0.2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5724</v>
      </c>
      <c r="H9434" s="6">
        <f>IF('Раздел 2.10.2'!S22&gt;='Раздел 2.10.2'!S36,0,1)</f>
        <v>0</v>
      </c>
    </row>
    <row r="9435" spans="1:8" x14ac:dyDescent="0.2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5725</v>
      </c>
      <c r="H9435" s="7">
        <f>IF('Раздел 2.10.2'!T22&gt;='Раздел 2.10.2'!T36,0,1)</f>
        <v>0</v>
      </c>
    </row>
    <row r="9436" spans="1:8" x14ac:dyDescent="0.2">
      <c r="A9436" s="6">
        <f t="shared" si="140"/>
        <v>609562</v>
      </c>
      <c r="B9436" s="7">
        <v>45</v>
      </c>
      <c r="C9436" s="109">
        <v>3</v>
      </c>
      <c r="D9436" s="109">
        <v>18</v>
      </c>
      <c r="E9436" s="109" t="s">
        <v>5726</v>
      </c>
      <c r="F9436" s="109"/>
      <c r="G9436" s="109"/>
      <c r="H9436" s="109">
        <f>IF('Раздел 2.10.2'!U22&gt;='Раздел 2.10.2'!U36,0,1)</f>
        <v>0</v>
      </c>
    </row>
    <row r="9437" spans="1:8" x14ac:dyDescent="0.2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6501</v>
      </c>
      <c r="H9437" s="6">
        <f>IF('Раздел 2.10.2'!P33&gt;='Раздел 2.10.2'!P34,0,1)</f>
        <v>0</v>
      </c>
    </row>
    <row r="9438" spans="1:8" x14ac:dyDescent="0.2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6502</v>
      </c>
      <c r="H9438" s="6">
        <f>IF('Раздел 2.10.2'!Q33&gt;='Раздел 2.10.2'!Q34,0,1)</f>
        <v>0</v>
      </c>
    </row>
    <row r="9439" spans="1:8" x14ac:dyDescent="0.2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6503</v>
      </c>
      <c r="H9439" s="6">
        <f>IF('Раздел 2.10.2'!R33&gt;='Раздел 2.10.2'!R34,0,1)</f>
        <v>0</v>
      </c>
    </row>
    <row r="9440" spans="1:8" x14ac:dyDescent="0.2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6504</v>
      </c>
      <c r="H9440" s="6">
        <f>IF('Раздел 2.10.2'!S33&gt;='Раздел 2.10.2'!S34,0,1)</f>
        <v>0</v>
      </c>
    </row>
    <row r="9441" spans="1:8" x14ac:dyDescent="0.2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6505</v>
      </c>
      <c r="H9441" s="7">
        <f>IF('Раздел 2.10.2'!T33&gt;='Раздел 2.10.2'!T34,0,1)</f>
        <v>0</v>
      </c>
    </row>
    <row r="9442" spans="1:8" x14ac:dyDescent="0.2">
      <c r="A9442" s="6">
        <f t="shared" si="140"/>
        <v>609562</v>
      </c>
      <c r="B9442" s="109">
        <v>45</v>
      </c>
      <c r="C9442" s="109">
        <v>4</v>
      </c>
      <c r="D9442" s="109">
        <v>24</v>
      </c>
      <c r="E9442" s="109" t="s">
        <v>6506</v>
      </c>
      <c r="F9442" s="109"/>
      <c r="G9442" s="109"/>
      <c r="H9442" s="109">
        <f>IF('Раздел 2.10.2'!U33&gt;='Раздел 2.10.2'!U34,0,1)</f>
        <v>0</v>
      </c>
    </row>
    <row r="9443" spans="1:8" x14ac:dyDescent="0.2">
      <c r="A9443" s="107">
        <f t="shared" si="140"/>
        <v>609562</v>
      </c>
      <c r="B9443" s="107">
        <v>46</v>
      </c>
      <c r="C9443" s="107">
        <v>0</v>
      </c>
      <c r="D9443" s="107">
        <v>0</v>
      </c>
      <c r="E9443" s="107" t="str">
        <f>CONCATENATE("Количество ошибок в разделе 2.10.3: ",H9443)</f>
        <v>Количество ошибок в разделе 2.10.3: 0</v>
      </c>
      <c r="F9443" s="107"/>
      <c r="G9443" s="107"/>
      <c r="H9443" s="107">
        <f>SUM(H9444:H9467)</f>
        <v>0</v>
      </c>
    </row>
    <row r="9444" spans="1:8" x14ac:dyDescent="0.2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14750</v>
      </c>
      <c r="F9444" s="7"/>
      <c r="G9444" s="7"/>
      <c r="H9444" s="7">
        <f>IF('Раздел 2.10.3'!P21=SUM('Раздел 2.10.3'!P22,'Раздел 2.10.3'!P33),0,1)</f>
        <v>0</v>
      </c>
    </row>
    <row r="9445" spans="1:8" x14ac:dyDescent="0.2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14751</v>
      </c>
      <c r="F9445" s="7"/>
      <c r="G9445" s="7"/>
      <c r="H9445" s="7">
        <f>IF('Раздел 2.10.3'!Q21=SUM('Раздел 2.10.3'!Q22,'Раздел 2.10.3'!Q33),0,1)</f>
        <v>0</v>
      </c>
    </row>
    <row r="9446" spans="1:8" x14ac:dyDescent="0.2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14752</v>
      </c>
      <c r="H9446" s="7">
        <f>IF('Раздел 2.10.3'!R21=SUM('Раздел 2.10.3'!R22,'Раздел 2.10.3'!R33),0,1)</f>
        <v>0</v>
      </c>
    </row>
    <row r="9447" spans="1:8" x14ac:dyDescent="0.2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14753</v>
      </c>
      <c r="H9447" s="7">
        <f>IF('Раздел 2.10.3'!S21=SUM('Раздел 2.10.3'!S22,'Раздел 2.10.3'!S33),0,1)</f>
        <v>0</v>
      </c>
    </row>
    <row r="9448" spans="1:8" x14ac:dyDescent="0.2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14754</v>
      </c>
      <c r="H9448" s="7">
        <f>IF('Раздел 2.10.3'!T21=SUM('Раздел 2.10.3'!T22,'Раздел 2.10.3'!T33),0,1)</f>
        <v>0</v>
      </c>
    </row>
    <row r="9449" spans="1:8" x14ac:dyDescent="0.2">
      <c r="A9449" s="6">
        <f t="shared" si="140"/>
        <v>609562</v>
      </c>
      <c r="B9449" s="7">
        <v>46</v>
      </c>
      <c r="C9449" s="109">
        <v>1</v>
      </c>
      <c r="D9449" s="109">
        <v>6</v>
      </c>
      <c r="E9449" s="109" t="s">
        <v>14755</v>
      </c>
      <c r="F9449" s="109"/>
      <c r="G9449" s="109"/>
      <c r="H9449" s="109">
        <f>IF('Раздел 2.10.3'!U21=SUM('Раздел 2.10.3'!U22,'Раздел 2.10.3'!U33),0,1)</f>
        <v>0</v>
      </c>
    </row>
    <row r="9450" spans="1:8" x14ac:dyDescent="0.2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14756</v>
      </c>
      <c r="H9450" s="6">
        <f>IF('Раздел 2.10.3'!P22&gt;='Раздел 2.10.3'!P35,0,1)</f>
        <v>0</v>
      </c>
    </row>
    <row r="9451" spans="1:8" x14ac:dyDescent="0.2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14757</v>
      </c>
      <c r="H9451" s="6">
        <f>IF('Раздел 2.10.3'!Q22&gt;='Раздел 2.10.3'!Q35,0,1)</f>
        <v>0</v>
      </c>
    </row>
    <row r="9452" spans="1:8" x14ac:dyDescent="0.2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14758</v>
      </c>
      <c r="H9452" s="6">
        <f>IF('Раздел 2.10.3'!R22&gt;='Раздел 2.10.3'!R35,0,1)</f>
        <v>0</v>
      </c>
    </row>
    <row r="9453" spans="1:8" x14ac:dyDescent="0.2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14759</v>
      </c>
      <c r="H9453" s="6">
        <f>IF('Раздел 2.10.3'!S22&gt;='Раздел 2.10.3'!S35,0,1)</f>
        <v>0</v>
      </c>
    </row>
    <row r="9454" spans="1:8" x14ac:dyDescent="0.2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16053</v>
      </c>
      <c r="H9454" s="7">
        <f>IF('Раздел 2.10.3'!T22&gt;='Раздел 2.10.3'!T35,0,1)</f>
        <v>0</v>
      </c>
    </row>
    <row r="9455" spans="1:8" x14ac:dyDescent="0.2">
      <c r="A9455" s="6">
        <f t="shared" si="140"/>
        <v>609562</v>
      </c>
      <c r="B9455" s="7">
        <v>46</v>
      </c>
      <c r="C9455" s="109">
        <v>2</v>
      </c>
      <c r="D9455" s="109">
        <v>12</v>
      </c>
      <c r="E9455" s="109" t="s">
        <v>16054</v>
      </c>
      <c r="F9455" s="109"/>
      <c r="G9455" s="109"/>
      <c r="H9455" s="109">
        <f>IF('Раздел 2.10.3'!U22&gt;='Раздел 2.10.3'!U35,0,1)</f>
        <v>0</v>
      </c>
    </row>
    <row r="9456" spans="1:8" x14ac:dyDescent="0.2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16055</v>
      </c>
      <c r="H9456" s="6">
        <f>IF('Раздел 2.10.3'!P22&gt;='Раздел 2.10.3'!P36,0,1)</f>
        <v>0</v>
      </c>
    </row>
    <row r="9457" spans="1:8" x14ac:dyDescent="0.2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16056</v>
      </c>
      <c r="H9457" s="6">
        <f>IF('Раздел 2.10.3'!Q22&gt;='Раздел 2.10.3'!Q36,0,1)</f>
        <v>0</v>
      </c>
    </row>
    <row r="9458" spans="1:8" x14ac:dyDescent="0.2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16057</v>
      </c>
      <c r="H9458" s="6">
        <f>IF('Раздел 2.10.3'!R22&gt;='Раздел 2.10.3'!R36,0,1)</f>
        <v>0</v>
      </c>
    </row>
    <row r="9459" spans="1:8" x14ac:dyDescent="0.2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16058</v>
      </c>
      <c r="H9459" s="6">
        <f>IF('Раздел 2.10.3'!S22&gt;='Раздел 2.10.3'!S36,0,1)</f>
        <v>0</v>
      </c>
    </row>
    <row r="9460" spans="1:8" x14ac:dyDescent="0.2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16059</v>
      </c>
      <c r="H9460" s="7">
        <f>IF('Раздел 2.10.3'!T22&gt;='Раздел 2.10.3'!T36,0,1)</f>
        <v>0</v>
      </c>
    </row>
    <row r="9461" spans="1:8" x14ac:dyDescent="0.2">
      <c r="A9461" s="6">
        <f t="shared" si="141"/>
        <v>609562</v>
      </c>
      <c r="B9461" s="7">
        <v>46</v>
      </c>
      <c r="C9461" s="109">
        <v>3</v>
      </c>
      <c r="D9461" s="109">
        <v>18</v>
      </c>
      <c r="E9461" s="109" t="s">
        <v>16060</v>
      </c>
      <c r="F9461" s="109"/>
      <c r="G9461" s="109"/>
      <c r="H9461" s="109">
        <f>IF('Раздел 2.10.3'!U22&gt;='Раздел 2.10.3'!U36,0,1)</f>
        <v>0</v>
      </c>
    </row>
    <row r="9462" spans="1:8" x14ac:dyDescent="0.2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16061</v>
      </c>
      <c r="H9462" s="6">
        <f>IF('Раздел 2.10.3'!P33&gt;='Раздел 2.10.3'!P34,0,1)</f>
        <v>0</v>
      </c>
    </row>
    <row r="9463" spans="1:8" x14ac:dyDescent="0.2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16062</v>
      </c>
      <c r="H9463" s="6">
        <f>IF('Раздел 2.10.3'!Q33&gt;='Раздел 2.10.3'!Q34,0,1)</f>
        <v>0</v>
      </c>
    </row>
    <row r="9464" spans="1:8" x14ac:dyDescent="0.2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16063</v>
      </c>
      <c r="H9464" s="6">
        <f>IF('Раздел 2.10.3'!R33&gt;='Раздел 2.10.3'!R34,0,1)</f>
        <v>0</v>
      </c>
    </row>
    <row r="9465" spans="1:8" x14ac:dyDescent="0.2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16064</v>
      </c>
      <c r="H9465" s="6">
        <f>IF('Раздел 2.10.3'!S33&gt;='Раздел 2.10.3'!S34,0,1)</f>
        <v>0</v>
      </c>
    </row>
    <row r="9466" spans="1:8" x14ac:dyDescent="0.2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16065</v>
      </c>
      <c r="H9466" s="7">
        <f>IF('Раздел 2.10.3'!T33&gt;='Раздел 2.10.3'!T34,0,1)</f>
        <v>0</v>
      </c>
    </row>
    <row r="9467" spans="1:8" x14ac:dyDescent="0.2">
      <c r="A9467" s="6">
        <f t="shared" si="141"/>
        <v>609562</v>
      </c>
      <c r="B9467" s="109">
        <v>46</v>
      </c>
      <c r="C9467" s="109">
        <v>4</v>
      </c>
      <c r="D9467" s="109">
        <v>24</v>
      </c>
      <c r="E9467" s="109" t="s">
        <v>16066</v>
      </c>
      <c r="F9467" s="109"/>
      <c r="G9467" s="109"/>
      <c r="H9467" s="109">
        <f>IF('Раздел 2.10.3'!U33&gt;='Раздел 2.10.3'!U34,0,1)</f>
        <v>0</v>
      </c>
    </row>
    <row r="9468" spans="1:8" x14ac:dyDescent="0.2">
      <c r="A9468" s="107">
        <f t="shared" si="141"/>
        <v>609562</v>
      </c>
      <c r="B9468" s="107">
        <v>47</v>
      </c>
      <c r="C9468" s="107">
        <v>0</v>
      </c>
      <c r="D9468" s="107">
        <v>0</v>
      </c>
      <c r="E9468" s="107" t="str">
        <f>CONCATENATE("Количество ошибок в разделе 2.11.1: ",H9468)</f>
        <v>Количество ошибок в разделе 2.11.1: 0</v>
      </c>
      <c r="F9468" s="107"/>
      <c r="G9468" s="107"/>
      <c r="H9468" s="107">
        <f>SUM(H9469:H9507)</f>
        <v>0</v>
      </c>
    </row>
    <row r="9469" spans="1:8" x14ac:dyDescent="0.2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6507</v>
      </c>
      <c r="F9469" s="7"/>
      <c r="G9469" s="7"/>
      <c r="H9469" s="7">
        <f>IF('Раздел 2.11.1'!P21&gt;='Раздел 2.11.1'!P22,0,1)</f>
        <v>0</v>
      </c>
    </row>
    <row r="9470" spans="1:8" x14ac:dyDescent="0.2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5727</v>
      </c>
      <c r="F9470" s="7"/>
      <c r="G9470" s="7"/>
      <c r="H9470" s="7">
        <f>IF('Раздел 2.11.1'!Q21&gt;='Раздел 2.11.1'!Q22,0,1)</f>
        <v>0</v>
      </c>
    </row>
    <row r="9471" spans="1:8" x14ac:dyDescent="0.2">
      <c r="A9471" s="6">
        <f t="shared" si="141"/>
        <v>609562</v>
      </c>
      <c r="B9471" s="7">
        <v>47</v>
      </c>
      <c r="C9471" s="109">
        <v>1</v>
      </c>
      <c r="D9471" s="109">
        <v>3</v>
      </c>
      <c r="E9471" s="109" t="s">
        <v>5728</v>
      </c>
      <c r="F9471" s="109"/>
      <c r="G9471" s="109"/>
      <c r="H9471" s="109">
        <f>IF('Раздел 2.11.1'!R21&gt;='Раздел 2.11.1'!R22,0,1)</f>
        <v>0</v>
      </c>
    </row>
    <row r="9472" spans="1:8" x14ac:dyDescent="0.2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5729</v>
      </c>
      <c r="H9472" s="7">
        <f>IF('Раздел 2.11.1'!P21&gt;='Раздел 2.11.1'!P28,0,1)</f>
        <v>0</v>
      </c>
    </row>
    <row r="9473" spans="1:8" x14ac:dyDescent="0.2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8963</v>
      </c>
      <c r="F9473" s="7"/>
      <c r="G9473" s="7"/>
      <c r="H9473" s="7">
        <f>IF('Раздел 2.11.1'!Q21&gt;='Раздел 2.11.1'!Q28,0,1)</f>
        <v>0</v>
      </c>
    </row>
    <row r="9474" spans="1:8" x14ac:dyDescent="0.2">
      <c r="A9474" s="6">
        <f t="shared" si="141"/>
        <v>609562</v>
      </c>
      <c r="B9474" s="7">
        <v>47</v>
      </c>
      <c r="C9474" s="109">
        <v>2</v>
      </c>
      <c r="D9474" s="109">
        <v>6</v>
      </c>
      <c r="E9474" s="109" t="s">
        <v>8964</v>
      </c>
      <c r="F9474" s="109"/>
      <c r="G9474" s="109"/>
      <c r="H9474" s="109">
        <f>IF('Раздел 2.11.1'!R21&gt;='Раздел 2.11.1'!R28,0,1)</f>
        <v>0</v>
      </c>
    </row>
    <row r="9475" spans="1:8" x14ac:dyDescent="0.2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8965</v>
      </c>
      <c r="F9475" s="7"/>
      <c r="G9475" s="7"/>
      <c r="H9475" s="7">
        <f>IF('Раздел 2.11.1'!P21&gt;='Раздел 2.11.1'!P29,0,1)</f>
        <v>0</v>
      </c>
    </row>
    <row r="9476" spans="1:8" x14ac:dyDescent="0.2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8966</v>
      </c>
      <c r="F9476" s="7"/>
      <c r="G9476" s="7"/>
      <c r="H9476" s="7">
        <f>IF('Раздел 2.11.1'!Q21&gt;='Раздел 2.11.1'!Q29,0,1)</f>
        <v>0</v>
      </c>
    </row>
    <row r="9477" spans="1:8" x14ac:dyDescent="0.2">
      <c r="A9477" s="6">
        <f t="shared" si="141"/>
        <v>609562</v>
      </c>
      <c r="B9477" s="7">
        <v>47</v>
      </c>
      <c r="C9477" s="109">
        <v>3</v>
      </c>
      <c r="D9477" s="109">
        <v>9</v>
      </c>
      <c r="E9477" s="109" t="s">
        <v>8967</v>
      </c>
      <c r="F9477" s="109"/>
      <c r="G9477" s="109"/>
      <c r="H9477" s="109">
        <f>IF('Раздел 2.11.1'!R21&gt;='Раздел 2.11.1'!R29,0,1)</f>
        <v>0</v>
      </c>
    </row>
    <row r="9478" spans="1:8" x14ac:dyDescent="0.2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8968</v>
      </c>
      <c r="F9478" s="7"/>
      <c r="G9478" s="7"/>
      <c r="H9478" s="7">
        <f>IF('Раздел 2.11.1'!P21&gt;='Раздел 2.11.1'!P30,0,1)</f>
        <v>0</v>
      </c>
    </row>
    <row r="9479" spans="1:8" x14ac:dyDescent="0.2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8969</v>
      </c>
      <c r="F9479" s="7"/>
      <c r="G9479" s="7"/>
      <c r="H9479" s="7">
        <f>IF('Раздел 2.11.1'!Q21&gt;='Раздел 2.11.1'!Q30,0,1)</f>
        <v>0</v>
      </c>
    </row>
    <row r="9480" spans="1:8" x14ac:dyDescent="0.2">
      <c r="A9480" s="6">
        <f t="shared" si="141"/>
        <v>609562</v>
      </c>
      <c r="B9480" s="7">
        <v>47</v>
      </c>
      <c r="C9480" s="109">
        <v>4</v>
      </c>
      <c r="D9480" s="109">
        <v>12</v>
      </c>
      <c r="E9480" s="109" t="s">
        <v>8970</v>
      </c>
      <c r="F9480" s="109"/>
      <c r="G9480" s="109"/>
      <c r="H9480" s="109">
        <f>IF('Раздел 2.11.1'!R21&gt;='Раздел 2.11.1'!R30,0,1)</f>
        <v>0</v>
      </c>
    </row>
    <row r="9481" spans="1:8" x14ac:dyDescent="0.2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8971</v>
      </c>
      <c r="F9481" s="7"/>
      <c r="G9481" s="7"/>
      <c r="H9481" s="7">
        <f>IF('Раздел 2.11.1'!P21&gt;='Раздел 2.11.1'!P31,0,1)</f>
        <v>0</v>
      </c>
    </row>
    <row r="9482" spans="1:8" x14ac:dyDescent="0.2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8137</v>
      </c>
      <c r="F9482" s="7"/>
      <c r="G9482" s="7"/>
      <c r="H9482" s="7">
        <f>IF('Раздел 2.11.1'!Q21&gt;='Раздел 2.11.1'!Q31,0,1)</f>
        <v>0</v>
      </c>
    </row>
    <row r="9483" spans="1:8" x14ac:dyDescent="0.2">
      <c r="A9483" s="6">
        <f t="shared" si="141"/>
        <v>609562</v>
      </c>
      <c r="B9483" s="7">
        <v>47</v>
      </c>
      <c r="C9483" s="109">
        <v>5</v>
      </c>
      <c r="D9483" s="109">
        <v>15</v>
      </c>
      <c r="E9483" s="109" t="s">
        <v>8138</v>
      </c>
      <c r="F9483" s="109"/>
      <c r="G9483" s="109"/>
      <c r="H9483" s="109">
        <f>IF('Раздел 2.11.1'!R21&gt;='Раздел 2.11.1'!R31,0,1)</f>
        <v>0</v>
      </c>
    </row>
    <row r="9484" spans="1:8" x14ac:dyDescent="0.2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8139</v>
      </c>
      <c r="F9484" s="7"/>
      <c r="G9484" s="7"/>
      <c r="H9484" s="7">
        <f>IF('Раздел 2.11.1'!P21&gt;='Раздел 2.11.1'!P32,0,1)</f>
        <v>0</v>
      </c>
    </row>
    <row r="9485" spans="1:8" x14ac:dyDescent="0.2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8140</v>
      </c>
      <c r="F9485" s="7"/>
      <c r="G9485" s="7"/>
      <c r="H9485" s="7">
        <f>IF('Раздел 2.11.1'!Q21&gt;='Раздел 2.11.1'!Q32,0,1)</f>
        <v>0</v>
      </c>
    </row>
    <row r="9486" spans="1:8" x14ac:dyDescent="0.2">
      <c r="A9486" s="6">
        <f t="shared" si="141"/>
        <v>609562</v>
      </c>
      <c r="B9486" s="7">
        <v>47</v>
      </c>
      <c r="C9486" s="109">
        <v>6</v>
      </c>
      <c r="D9486" s="109">
        <v>18</v>
      </c>
      <c r="E9486" s="109" t="s">
        <v>8141</v>
      </c>
      <c r="F9486" s="109"/>
      <c r="G9486" s="109"/>
      <c r="H9486" s="109">
        <f>IF('Раздел 2.11.1'!R21&gt;='Раздел 2.11.1'!R32,0,1)</f>
        <v>0</v>
      </c>
    </row>
    <row r="9487" spans="1:8" x14ac:dyDescent="0.2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8142</v>
      </c>
      <c r="F9487" s="7"/>
      <c r="G9487" s="7"/>
      <c r="H9487" s="7">
        <f>IF('Раздел 2.11.1'!P21&gt;='Раздел 2.11.1'!P33,0,1)</f>
        <v>0</v>
      </c>
    </row>
    <row r="9488" spans="1:8" x14ac:dyDescent="0.2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8143</v>
      </c>
      <c r="F9488" s="7"/>
      <c r="G9488" s="7"/>
      <c r="H9488" s="7">
        <f>IF('Раздел 2.11.1'!Q21&gt;='Раздел 2.11.1'!Q33,0,1)</f>
        <v>0</v>
      </c>
    </row>
    <row r="9489" spans="1:8" x14ac:dyDescent="0.2">
      <c r="A9489" s="6">
        <f t="shared" si="141"/>
        <v>609562</v>
      </c>
      <c r="B9489" s="7">
        <v>47</v>
      </c>
      <c r="C9489" s="109">
        <v>7</v>
      </c>
      <c r="D9489" s="109">
        <v>21</v>
      </c>
      <c r="E9489" s="109" t="s">
        <v>8144</v>
      </c>
      <c r="F9489" s="109"/>
      <c r="G9489" s="109"/>
      <c r="H9489" s="109">
        <f>IF('Раздел 2.11.1'!R21&gt;='Раздел 2.11.1'!R33,0,1)</f>
        <v>0</v>
      </c>
    </row>
    <row r="9490" spans="1:8" x14ac:dyDescent="0.2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7314</v>
      </c>
      <c r="F9490" s="7"/>
      <c r="G9490" s="7"/>
      <c r="H9490" s="7">
        <f>IF('Раздел 2.11.1'!P21&gt;='Раздел 2.11.1'!P34,0,1)</f>
        <v>0</v>
      </c>
    </row>
    <row r="9491" spans="1:8" x14ac:dyDescent="0.2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7315</v>
      </c>
      <c r="F9491" s="7"/>
      <c r="G9491" s="7"/>
      <c r="H9491" s="7">
        <f>IF('Раздел 2.11.1'!Q21&gt;='Раздел 2.11.1'!Q34,0,1)</f>
        <v>0</v>
      </c>
    </row>
    <row r="9492" spans="1:8" x14ac:dyDescent="0.2">
      <c r="A9492" s="6">
        <f t="shared" si="141"/>
        <v>609562</v>
      </c>
      <c r="B9492" s="7">
        <v>47</v>
      </c>
      <c r="C9492" s="109">
        <v>8</v>
      </c>
      <c r="D9492" s="109">
        <v>24</v>
      </c>
      <c r="E9492" s="109" t="s">
        <v>7316</v>
      </c>
      <c r="F9492" s="109"/>
      <c r="G9492" s="109"/>
      <c r="H9492" s="109">
        <f>IF('Раздел 2.11.1'!R21&gt;='Раздел 2.11.1'!R34,0,1)</f>
        <v>0</v>
      </c>
    </row>
    <row r="9493" spans="1:8" x14ac:dyDescent="0.2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7317</v>
      </c>
      <c r="F9493" s="7"/>
      <c r="G9493" s="7"/>
      <c r="H9493" s="7">
        <f>IF('Раздел 2.11.1'!P22&gt;='Раздел 2.11.1'!P23,0,1)</f>
        <v>0</v>
      </c>
    </row>
    <row r="9494" spans="1:8" x14ac:dyDescent="0.2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7318</v>
      </c>
      <c r="H9494" s="7">
        <f>IF('Раздел 2.11.1'!Q22&gt;='Раздел 2.11.1'!Q23,0,1)</f>
        <v>0</v>
      </c>
    </row>
    <row r="9495" spans="1:8" x14ac:dyDescent="0.2">
      <c r="A9495" s="6">
        <f t="shared" si="141"/>
        <v>609562</v>
      </c>
      <c r="B9495" s="7">
        <v>47</v>
      </c>
      <c r="C9495" s="109">
        <v>9</v>
      </c>
      <c r="D9495" s="109">
        <v>27</v>
      </c>
      <c r="E9495" s="109" t="s">
        <v>7319</v>
      </c>
      <c r="F9495" s="109"/>
      <c r="G9495" s="109"/>
      <c r="H9495" s="109">
        <f>IF('Раздел 2.11.1'!R22&gt;='Раздел 2.11.1'!R23,0,1)</f>
        <v>0</v>
      </c>
    </row>
    <row r="9496" spans="1:8" x14ac:dyDescent="0.2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7320</v>
      </c>
      <c r="F9496" s="7"/>
      <c r="G9496" s="7"/>
      <c r="H9496" s="7">
        <f>IF('Раздел 2.11.1'!P22&gt;='Раздел 2.11.1'!P24,0,1)</f>
        <v>0</v>
      </c>
    </row>
    <row r="9497" spans="1:8" x14ac:dyDescent="0.2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7321</v>
      </c>
      <c r="F9497" s="7"/>
      <c r="G9497" s="7"/>
      <c r="H9497" s="7">
        <f>IF('Раздел 2.11.1'!Q22&gt;='Раздел 2.11.1'!Q24,0,1)</f>
        <v>0</v>
      </c>
    </row>
    <row r="9498" spans="1:8" x14ac:dyDescent="0.2">
      <c r="A9498" s="6">
        <f t="shared" si="141"/>
        <v>609562</v>
      </c>
      <c r="B9498" s="7">
        <v>47</v>
      </c>
      <c r="C9498" s="109">
        <v>10</v>
      </c>
      <c r="D9498" s="109">
        <v>30</v>
      </c>
      <c r="E9498" s="109" t="s">
        <v>7322</v>
      </c>
      <c r="F9498" s="109"/>
      <c r="G9498" s="109"/>
      <c r="H9498" s="109">
        <f>IF('Раздел 2.11.1'!R22&gt;='Раздел 2.11.1'!R24,0,1)</f>
        <v>0</v>
      </c>
    </row>
    <row r="9499" spans="1:8" x14ac:dyDescent="0.2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6496</v>
      </c>
      <c r="F9499" s="7"/>
      <c r="G9499" s="7"/>
      <c r="H9499" s="7">
        <f>IF('Раздел 2.11.1'!P22&gt;='Раздел 2.11.1'!P25,0,1)</f>
        <v>0</v>
      </c>
    </row>
    <row r="9500" spans="1:8" x14ac:dyDescent="0.2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6497</v>
      </c>
      <c r="F9500" s="7"/>
      <c r="G9500" s="7"/>
      <c r="H9500" s="7">
        <f>IF('Раздел 2.11.1'!Q22&gt;='Раздел 2.11.1'!Q25,0,1)</f>
        <v>0</v>
      </c>
    </row>
    <row r="9501" spans="1:8" x14ac:dyDescent="0.2">
      <c r="A9501" s="6">
        <f t="shared" si="141"/>
        <v>609562</v>
      </c>
      <c r="B9501" s="7">
        <v>47</v>
      </c>
      <c r="C9501" s="109">
        <v>11</v>
      </c>
      <c r="D9501" s="109">
        <v>33</v>
      </c>
      <c r="E9501" s="109" t="s">
        <v>6508</v>
      </c>
      <c r="F9501" s="109"/>
      <c r="G9501" s="109"/>
      <c r="H9501" s="109">
        <f>IF('Раздел 2.11.1'!R22&gt;='Раздел 2.11.1'!R25,0,1)</f>
        <v>0</v>
      </c>
    </row>
    <row r="9502" spans="1:8" x14ac:dyDescent="0.2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6509</v>
      </c>
      <c r="F9502" s="7"/>
      <c r="G9502" s="7"/>
      <c r="H9502" s="7">
        <f>IF('Раздел 2.11.1'!P22&gt;='Раздел 2.11.1'!P26,0,1)</f>
        <v>0</v>
      </c>
    </row>
    <row r="9503" spans="1:8" x14ac:dyDescent="0.2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7328</v>
      </c>
      <c r="F9503" s="7"/>
      <c r="G9503" s="7"/>
      <c r="H9503" s="7">
        <f>IF('Раздел 2.11.1'!Q22&gt;='Раздел 2.11.1'!Q26,0,1)</f>
        <v>0</v>
      </c>
    </row>
    <row r="9504" spans="1:8" x14ac:dyDescent="0.2">
      <c r="A9504" s="6">
        <f t="shared" si="141"/>
        <v>609562</v>
      </c>
      <c r="B9504" s="7">
        <v>47</v>
      </c>
      <c r="C9504" s="109">
        <v>12</v>
      </c>
      <c r="D9504" s="109">
        <v>36</v>
      </c>
      <c r="E9504" s="109" t="s">
        <v>7329</v>
      </c>
      <c r="F9504" s="109"/>
      <c r="G9504" s="109"/>
      <c r="H9504" s="109">
        <f>IF('Раздел 2.11.1'!R22&gt;='Раздел 2.11.1'!R26,0,1)</f>
        <v>0</v>
      </c>
    </row>
    <row r="9505" spans="1:8" x14ac:dyDescent="0.2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7330</v>
      </c>
      <c r="F9505" s="7"/>
      <c r="G9505" s="7"/>
      <c r="H9505" s="7">
        <f>IF('Раздел 2.11.1'!P22&gt;='Раздел 2.11.1'!P27,0,1)</f>
        <v>0</v>
      </c>
    </row>
    <row r="9506" spans="1:8" x14ac:dyDescent="0.2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7367</v>
      </c>
      <c r="F9506" s="7"/>
      <c r="G9506" s="7"/>
      <c r="H9506" s="7">
        <f>IF('Раздел 2.11.1'!Q22&gt;='Раздел 2.11.1'!Q27,0,1)</f>
        <v>0</v>
      </c>
    </row>
    <row r="9507" spans="1:8" x14ac:dyDescent="0.2">
      <c r="A9507" s="6">
        <f t="shared" si="141"/>
        <v>609562</v>
      </c>
      <c r="B9507" s="7">
        <v>47</v>
      </c>
      <c r="C9507" s="109">
        <v>13</v>
      </c>
      <c r="D9507" s="109">
        <v>39</v>
      </c>
      <c r="E9507" s="109" t="s">
        <v>7368</v>
      </c>
      <c r="F9507" s="109"/>
      <c r="G9507" s="109"/>
      <c r="H9507" s="109">
        <f>IF('Раздел 2.11.1'!R22&gt;='Раздел 2.11.1'!R27,0,1)</f>
        <v>0</v>
      </c>
    </row>
    <row r="9508" spans="1:8" x14ac:dyDescent="0.2">
      <c r="A9508" s="107">
        <f t="shared" si="141"/>
        <v>609562</v>
      </c>
      <c r="B9508" s="107">
        <v>48</v>
      </c>
      <c r="C9508" s="107">
        <v>0</v>
      </c>
      <c r="D9508" s="107">
        <v>0</v>
      </c>
      <c r="E9508" s="107" t="str">
        <f>CONCATENATE("Количество ошибок в разделе 2.11.2: ",H9508)</f>
        <v>Количество ошибок в разделе 2.11.2: 0</v>
      </c>
      <c r="F9508" s="107"/>
      <c r="G9508" s="107"/>
      <c r="H9508" s="107">
        <f>SUM(H9509:H9547)</f>
        <v>0</v>
      </c>
    </row>
    <row r="9509" spans="1:8" x14ac:dyDescent="0.2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16854</v>
      </c>
      <c r="F9509" s="7"/>
      <c r="G9509" s="7"/>
      <c r="H9509" s="7">
        <f>IF('Раздел 2.11.2'!P21&gt;='Раздел 2.11.2'!P22,0,1)</f>
        <v>0</v>
      </c>
    </row>
    <row r="9510" spans="1:8" x14ac:dyDescent="0.2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16855</v>
      </c>
      <c r="F9510" s="7"/>
      <c r="G9510" s="7"/>
      <c r="H9510" s="7">
        <f>IF('Раздел 2.11.2'!Q21&gt;='Раздел 2.11.2'!Q22,0,1)</f>
        <v>0</v>
      </c>
    </row>
    <row r="9511" spans="1:8" x14ac:dyDescent="0.2">
      <c r="A9511" s="6">
        <f t="shared" si="141"/>
        <v>609562</v>
      </c>
      <c r="B9511" s="7">
        <v>48</v>
      </c>
      <c r="C9511" s="109">
        <v>1</v>
      </c>
      <c r="D9511" s="109">
        <v>3</v>
      </c>
      <c r="E9511" s="109" t="s">
        <v>16856</v>
      </c>
      <c r="F9511" s="109"/>
      <c r="G9511" s="109"/>
      <c r="H9511" s="109">
        <f>IF('Раздел 2.11.2'!R21&gt;='Раздел 2.11.2'!R22,0,1)</f>
        <v>0</v>
      </c>
    </row>
    <row r="9512" spans="1:8" x14ac:dyDescent="0.2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16857</v>
      </c>
      <c r="H9512" s="7">
        <f>IF('Раздел 2.11.2'!P21&gt;='Раздел 2.11.2'!P28,0,1)</f>
        <v>0</v>
      </c>
    </row>
    <row r="9513" spans="1:8" x14ac:dyDescent="0.2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16858</v>
      </c>
      <c r="F9513" s="7"/>
      <c r="G9513" s="7"/>
      <c r="H9513" s="7">
        <f>IF('Раздел 2.11.2'!Q21&gt;='Раздел 2.11.2'!Q28,0,1)</f>
        <v>0</v>
      </c>
    </row>
    <row r="9514" spans="1:8" x14ac:dyDescent="0.2">
      <c r="A9514" s="6">
        <f t="shared" si="141"/>
        <v>609562</v>
      </c>
      <c r="B9514" s="7">
        <v>48</v>
      </c>
      <c r="C9514" s="109">
        <v>2</v>
      </c>
      <c r="D9514" s="109">
        <v>6</v>
      </c>
      <c r="E9514" s="109" t="s">
        <v>16859</v>
      </c>
      <c r="F9514" s="109"/>
      <c r="G9514" s="109"/>
      <c r="H9514" s="109">
        <f>IF('Раздел 2.11.2'!R21&gt;='Раздел 2.11.2'!R28,0,1)</f>
        <v>0</v>
      </c>
    </row>
    <row r="9515" spans="1:8" x14ac:dyDescent="0.2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16860</v>
      </c>
      <c r="F9515" s="7"/>
      <c r="G9515" s="7"/>
      <c r="H9515" s="7">
        <f>IF('Раздел 2.11.2'!P21&gt;='Раздел 2.11.2'!P29,0,1)</f>
        <v>0</v>
      </c>
    </row>
    <row r="9516" spans="1:8" x14ac:dyDescent="0.2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16861</v>
      </c>
      <c r="F9516" s="7"/>
      <c r="G9516" s="7"/>
      <c r="H9516" s="7">
        <f>IF('Раздел 2.11.2'!Q21&gt;='Раздел 2.11.2'!Q29,0,1)</f>
        <v>0</v>
      </c>
    </row>
    <row r="9517" spans="1:8" x14ac:dyDescent="0.2">
      <c r="A9517" s="6">
        <f t="shared" si="141"/>
        <v>609562</v>
      </c>
      <c r="B9517" s="7">
        <v>48</v>
      </c>
      <c r="C9517" s="109">
        <v>3</v>
      </c>
      <c r="D9517" s="109">
        <v>9</v>
      </c>
      <c r="E9517" s="109" t="s">
        <v>15755</v>
      </c>
      <c r="F9517" s="109"/>
      <c r="G9517" s="109"/>
      <c r="H9517" s="109">
        <f>IF('Раздел 2.11.2'!R21&gt;='Раздел 2.11.2'!R29,0,1)</f>
        <v>0</v>
      </c>
    </row>
    <row r="9518" spans="1:8" x14ac:dyDescent="0.2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14474</v>
      </c>
      <c r="F9518" s="7"/>
      <c r="G9518" s="7"/>
      <c r="H9518" s="7">
        <f>IF('Раздел 2.11.2'!P21&gt;='Раздел 2.11.2'!P30,0,1)</f>
        <v>0</v>
      </c>
    </row>
    <row r="9519" spans="1:8" x14ac:dyDescent="0.2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14475</v>
      </c>
      <c r="F9519" s="7"/>
      <c r="G9519" s="7"/>
      <c r="H9519" s="7">
        <f>IF('Раздел 2.11.2'!Q21&gt;='Раздел 2.11.2'!Q30,0,1)</f>
        <v>0</v>
      </c>
    </row>
    <row r="9520" spans="1:8" x14ac:dyDescent="0.2">
      <c r="A9520" s="6">
        <f t="shared" si="141"/>
        <v>609562</v>
      </c>
      <c r="B9520" s="7">
        <v>48</v>
      </c>
      <c r="C9520" s="109">
        <v>4</v>
      </c>
      <c r="D9520" s="109">
        <v>12</v>
      </c>
      <c r="E9520" s="109" t="s">
        <v>14476</v>
      </c>
      <c r="F9520" s="109"/>
      <c r="G9520" s="109"/>
      <c r="H9520" s="109">
        <f>IF('Раздел 2.11.2'!R21&gt;='Раздел 2.11.2'!R30,0,1)</f>
        <v>0</v>
      </c>
    </row>
    <row r="9521" spans="1:8" x14ac:dyDescent="0.2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14645</v>
      </c>
      <c r="F9521" s="7"/>
      <c r="G9521" s="7"/>
      <c r="H9521" s="7">
        <f>IF('Раздел 2.11.2'!P21&gt;='Раздел 2.11.2'!P31,0,1)</f>
        <v>0</v>
      </c>
    </row>
    <row r="9522" spans="1:8" x14ac:dyDescent="0.2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14646</v>
      </c>
      <c r="F9522" s="7"/>
      <c r="G9522" s="7"/>
      <c r="H9522" s="7">
        <f>IF('Раздел 2.11.2'!Q21&gt;='Раздел 2.11.2'!Q31,0,1)</f>
        <v>0</v>
      </c>
    </row>
    <row r="9523" spans="1:8" x14ac:dyDescent="0.2">
      <c r="A9523" s="6">
        <f t="shared" si="142"/>
        <v>609562</v>
      </c>
      <c r="B9523" s="7">
        <v>48</v>
      </c>
      <c r="C9523" s="109">
        <v>5</v>
      </c>
      <c r="D9523" s="109">
        <v>15</v>
      </c>
      <c r="E9523" s="109" t="s">
        <v>14647</v>
      </c>
      <c r="F9523" s="109"/>
      <c r="G9523" s="109"/>
      <c r="H9523" s="109">
        <f>IF('Раздел 2.11.2'!R21&gt;='Раздел 2.11.2'!R31,0,1)</f>
        <v>0</v>
      </c>
    </row>
    <row r="9524" spans="1:8" x14ac:dyDescent="0.2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14648</v>
      </c>
      <c r="F9524" s="7"/>
      <c r="G9524" s="7"/>
      <c r="H9524" s="7">
        <f>IF('Раздел 2.11.2'!P21&gt;='Раздел 2.11.2'!P32,0,1)</f>
        <v>0</v>
      </c>
    </row>
    <row r="9525" spans="1:8" x14ac:dyDescent="0.2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14649</v>
      </c>
      <c r="F9525" s="7"/>
      <c r="G9525" s="7"/>
      <c r="H9525" s="7">
        <f>IF('Раздел 2.11.2'!Q21&gt;='Раздел 2.11.2'!Q32,0,1)</f>
        <v>0</v>
      </c>
    </row>
    <row r="9526" spans="1:8" x14ac:dyDescent="0.2">
      <c r="A9526" s="6">
        <f t="shared" si="142"/>
        <v>609562</v>
      </c>
      <c r="B9526" s="7">
        <v>48</v>
      </c>
      <c r="C9526" s="109">
        <v>6</v>
      </c>
      <c r="D9526" s="109">
        <v>18</v>
      </c>
      <c r="E9526" s="109" t="s">
        <v>14650</v>
      </c>
      <c r="F9526" s="109"/>
      <c r="G9526" s="109"/>
      <c r="H9526" s="109">
        <f>IF('Раздел 2.11.2'!R21&gt;='Раздел 2.11.2'!R32,0,1)</f>
        <v>0</v>
      </c>
    </row>
    <row r="9527" spans="1:8" x14ac:dyDescent="0.2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14651</v>
      </c>
      <c r="F9527" s="7"/>
      <c r="G9527" s="7"/>
      <c r="H9527" s="7">
        <f>IF('Раздел 2.11.2'!P21&gt;='Раздел 2.11.2'!P33,0,1)</f>
        <v>0</v>
      </c>
    </row>
    <row r="9528" spans="1:8" x14ac:dyDescent="0.2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14652</v>
      </c>
      <c r="F9528" s="7"/>
      <c r="G9528" s="7"/>
      <c r="H9528" s="7">
        <f>IF('Раздел 2.11.2'!Q21&gt;='Раздел 2.11.2'!Q33,0,1)</f>
        <v>0</v>
      </c>
    </row>
    <row r="9529" spans="1:8" x14ac:dyDescent="0.2">
      <c r="A9529" s="6">
        <f t="shared" si="142"/>
        <v>609562</v>
      </c>
      <c r="B9529" s="7">
        <v>48</v>
      </c>
      <c r="C9529" s="109">
        <v>7</v>
      </c>
      <c r="D9529" s="109">
        <v>21</v>
      </c>
      <c r="E9529" s="109" t="s">
        <v>14653</v>
      </c>
      <c r="F9529" s="109"/>
      <c r="G9529" s="109"/>
      <c r="H9529" s="109">
        <f>IF('Раздел 2.11.2'!R21&gt;='Раздел 2.11.2'!R33,0,1)</f>
        <v>0</v>
      </c>
    </row>
    <row r="9530" spans="1:8" x14ac:dyDescent="0.2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15769</v>
      </c>
      <c r="F9530" s="7"/>
      <c r="G9530" s="7"/>
      <c r="H9530" s="7">
        <f>IF('Раздел 2.11.2'!P21&gt;='Раздел 2.11.2'!P34,0,1)</f>
        <v>0</v>
      </c>
    </row>
    <row r="9531" spans="1:8" x14ac:dyDescent="0.2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15770</v>
      </c>
      <c r="F9531" s="7"/>
      <c r="G9531" s="7"/>
      <c r="H9531" s="7">
        <f>IF('Раздел 2.11.2'!Q21&gt;='Раздел 2.11.2'!Q34,0,1)</f>
        <v>0</v>
      </c>
    </row>
    <row r="9532" spans="1:8" x14ac:dyDescent="0.2">
      <c r="A9532" s="6">
        <f t="shared" si="142"/>
        <v>609562</v>
      </c>
      <c r="B9532" s="7">
        <v>48</v>
      </c>
      <c r="C9532" s="109">
        <v>8</v>
      </c>
      <c r="D9532" s="109">
        <v>24</v>
      </c>
      <c r="E9532" s="109" t="s">
        <v>15771</v>
      </c>
      <c r="F9532" s="109"/>
      <c r="G9532" s="109"/>
      <c r="H9532" s="109">
        <f>IF('Раздел 2.11.2'!R21&gt;='Раздел 2.11.2'!R34,0,1)</f>
        <v>0</v>
      </c>
    </row>
    <row r="9533" spans="1:8" x14ac:dyDescent="0.2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15772</v>
      </c>
      <c r="F9533" s="7"/>
      <c r="G9533" s="7"/>
      <c r="H9533" s="7">
        <f>IF('Раздел 2.11.2'!P22&gt;='Раздел 2.11.2'!P23,0,1)</f>
        <v>0</v>
      </c>
    </row>
    <row r="9534" spans="1:8" x14ac:dyDescent="0.2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15773</v>
      </c>
      <c r="H9534" s="7">
        <f>IF('Раздел 2.11.2'!Q22&gt;='Раздел 2.11.2'!Q23,0,1)</f>
        <v>0</v>
      </c>
    </row>
    <row r="9535" spans="1:8" x14ac:dyDescent="0.2">
      <c r="A9535" s="6">
        <f t="shared" si="142"/>
        <v>609562</v>
      </c>
      <c r="B9535" s="7">
        <v>48</v>
      </c>
      <c r="C9535" s="109">
        <v>9</v>
      </c>
      <c r="D9535" s="109">
        <v>27</v>
      </c>
      <c r="E9535" s="109" t="s">
        <v>15774</v>
      </c>
      <c r="F9535" s="109"/>
      <c r="G9535" s="109"/>
      <c r="H9535" s="109">
        <f>IF('Раздел 2.11.2'!R22&gt;='Раздел 2.11.2'!R23,0,1)</f>
        <v>0</v>
      </c>
    </row>
    <row r="9536" spans="1:8" x14ac:dyDescent="0.2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15775</v>
      </c>
      <c r="F9536" s="7"/>
      <c r="G9536" s="7"/>
      <c r="H9536" s="7">
        <f>IF('Раздел 2.11.2'!P22&gt;='Раздел 2.11.2'!P24,0,1)</f>
        <v>0</v>
      </c>
    </row>
    <row r="9537" spans="1:8" x14ac:dyDescent="0.2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15776</v>
      </c>
      <c r="F9537" s="7"/>
      <c r="G9537" s="7"/>
      <c r="H9537" s="7">
        <f>IF('Раздел 2.11.2'!Q22&gt;='Раздел 2.11.2'!Q24,0,1)</f>
        <v>0</v>
      </c>
    </row>
    <row r="9538" spans="1:8" x14ac:dyDescent="0.2">
      <c r="A9538" s="6">
        <f t="shared" si="142"/>
        <v>609562</v>
      </c>
      <c r="B9538" s="7">
        <v>48</v>
      </c>
      <c r="C9538" s="109">
        <v>10</v>
      </c>
      <c r="D9538" s="109">
        <v>30</v>
      </c>
      <c r="E9538" s="109" t="s">
        <v>15777</v>
      </c>
      <c r="F9538" s="109"/>
      <c r="G9538" s="109"/>
      <c r="H9538" s="109">
        <f>IF('Раздел 2.11.2'!R22&gt;='Раздел 2.11.2'!R24,0,1)</f>
        <v>0</v>
      </c>
    </row>
    <row r="9539" spans="1:8" x14ac:dyDescent="0.2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15778</v>
      </c>
      <c r="F9539" s="7"/>
      <c r="G9539" s="7"/>
      <c r="H9539" s="7">
        <f>IF('Раздел 2.11.2'!P22&gt;='Раздел 2.11.2'!P25,0,1)</f>
        <v>0</v>
      </c>
    </row>
    <row r="9540" spans="1:8" x14ac:dyDescent="0.2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15779</v>
      </c>
      <c r="F9540" s="7"/>
      <c r="G9540" s="7"/>
      <c r="H9540" s="7">
        <f>IF('Раздел 2.11.2'!Q22&gt;='Раздел 2.11.2'!Q25,0,1)</f>
        <v>0</v>
      </c>
    </row>
    <row r="9541" spans="1:8" x14ac:dyDescent="0.2">
      <c r="A9541" s="6">
        <f t="shared" si="142"/>
        <v>609562</v>
      </c>
      <c r="B9541" s="7">
        <v>48</v>
      </c>
      <c r="C9541" s="109">
        <v>11</v>
      </c>
      <c r="D9541" s="109">
        <v>33</v>
      </c>
      <c r="E9541" s="109" t="s">
        <v>15780</v>
      </c>
      <c r="F9541" s="109"/>
      <c r="G9541" s="109"/>
      <c r="H9541" s="109">
        <f>IF('Раздел 2.11.2'!R22&gt;='Раздел 2.11.2'!R25,0,1)</f>
        <v>0</v>
      </c>
    </row>
    <row r="9542" spans="1:8" x14ac:dyDescent="0.2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16884</v>
      </c>
      <c r="F9542" s="7"/>
      <c r="G9542" s="7"/>
      <c r="H9542" s="7">
        <f>IF('Раздел 2.11.2'!P22&gt;='Раздел 2.11.2'!P26,0,1)</f>
        <v>0</v>
      </c>
    </row>
    <row r="9543" spans="1:8" x14ac:dyDescent="0.2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16885</v>
      </c>
      <c r="F9543" s="7"/>
      <c r="G9543" s="7"/>
      <c r="H9543" s="7">
        <f>IF('Раздел 2.11.2'!Q22&gt;='Раздел 2.11.2'!Q26,0,1)</f>
        <v>0</v>
      </c>
    </row>
    <row r="9544" spans="1:8" x14ac:dyDescent="0.2">
      <c r="A9544" s="6">
        <f t="shared" si="142"/>
        <v>609562</v>
      </c>
      <c r="B9544" s="7">
        <v>48</v>
      </c>
      <c r="C9544" s="109">
        <v>12</v>
      </c>
      <c r="D9544" s="109">
        <v>36</v>
      </c>
      <c r="E9544" s="109" t="s">
        <v>16886</v>
      </c>
      <c r="F9544" s="109"/>
      <c r="G9544" s="109"/>
      <c r="H9544" s="109">
        <f>IF('Раздел 2.11.2'!R22&gt;='Раздел 2.11.2'!R26,0,1)</f>
        <v>0</v>
      </c>
    </row>
    <row r="9545" spans="1:8" x14ac:dyDescent="0.2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16887</v>
      </c>
      <c r="F9545" s="7"/>
      <c r="G9545" s="7"/>
      <c r="H9545" s="7">
        <f>IF('Раздел 2.11.2'!P22&gt;='Раздел 2.11.2'!P27,0,1)</f>
        <v>0</v>
      </c>
    </row>
    <row r="9546" spans="1:8" x14ac:dyDescent="0.2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16888</v>
      </c>
      <c r="F9546" s="7"/>
      <c r="G9546" s="7"/>
      <c r="H9546" s="7">
        <f>IF('Раздел 2.11.2'!Q22&gt;='Раздел 2.11.2'!Q27,0,1)</f>
        <v>0</v>
      </c>
    </row>
    <row r="9547" spans="1:8" x14ac:dyDescent="0.2">
      <c r="A9547" s="6">
        <f t="shared" si="142"/>
        <v>609562</v>
      </c>
      <c r="B9547" s="7">
        <v>48</v>
      </c>
      <c r="C9547" s="109">
        <v>13</v>
      </c>
      <c r="D9547" s="109">
        <v>39</v>
      </c>
      <c r="E9547" s="109" t="s">
        <v>16889</v>
      </c>
      <c r="F9547" s="109"/>
      <c r="G9547" s="109"/>
      <c r="H9547" s="109">
        <f>IF('Раздел 2.11.2'!R22&gt;='Раздел 2.11.2'!R27,0,1)</f>
        <v>0</v>
      </c>
    </row>
    <row r="9548" spans="1:8" x14ac:dyDescent="0.2">
      <c r="A9548" s="107">
        <f t="shared" si="142"/>
        <v>609562</v>
      </c>
      <c r="B9548" s="107">
        <v>49</v>
      </c>
      <c r="C9548" s="107">
        <v>0</v>
      </c>
      <c r="D9548" s="107">
        <v>0</v>
      </c>
      <c r="E9548" s="107" t="str">
        <f>CONCATENATE("Количество ошибок в разделе 2.11.3: ",H9548)</f>
        <v>Количество ошибок в разделе 2.11.3: 0</v>
      </c>
      <c r="F9548" s="107"/>
      <c r="G9548" s="107"/>
      <c r="H9548" s="107">
        <f>SUM(H9549:H9587)</f>
        <v>0</v>
      </c>
    </row>
    <row r="9549" spans="1:8" x14ac:dyDescent="0.2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16890</v>
      </c>
      <c r="F9549" s="7"/>
      <c r="G9549" s="7"/>
      <c r="H9549" s="7">
        <f>IF('Раздел 2.11.3'!P21&gt;='Раздел 2.11.3'!P22,0,1)</f>
        <v>0</v>
      </c>
    </row>
    <row r="9550" spans="1:8" x14ac:dyDescent="0.2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16891</v>
      </c>
      <c r="F9550" s="7"/>
      <c r="G9550" s="7"/>
      <c r="H9550" s="7">
        <f>IF('Раздел 2.11.3'!Q21&gt;='Раздел 2.11.3'!Q22,0,1)</f>
        <v>0</v>
      </c>
    </row>
    <row r="9551" spans="1:8" x14ac:dyDescent="0.2">
      <c r="A9551" s="6">
        <f t="shared" si="142"/>
        <v>609562</v>
      </c>
      <c r="B9551" s="7">
        <v>49</v>
      </c>
      <c r="C9551" s="109">
        <v>1</v>
      </c>
      <c r="D9551" s="109">
        <v>3</v>
      </c>
      <c r="E9551" s="109" t="s">
        <v>16892</v>
      </c>
      <c r="F9551" s="109"/>
      <c r="G9551" s="109"/>
      <c r="H9551" s="109">
        <f>IF('Раздел 2.11.3'!R21&gt;='Раздел 2.11.3'!R22,0,1)</f>
        <v>0</v>
      </c>
    </row>
    <row r="9552" spans="1:8" x14ac:dyDescent="0.2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16893</v>
      </c>
      <c r="H9552" s="7">
        <f>IF('Раздел 2.11.3'!P21&gt;='Раздел 2.11.3'!P28,0,1)</f>
        <v>0</v>
      </c>
    </row>
    <row r="9553" spans="1:8" x14ac:dyDescent="0.2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16894</v>
      </c>
      <c r="F9553" s="7"/>
      <c r="G9553" s="7"/>
      <c r="H9553" s="7">
        <f>IF('Раздел 2.11.3'!Q21&gt;='Раздел 2.11.3'!Q28,0,1)</f>
        <v>0</v>
      </c>
    </row>
    <row r="9554" spans="1:8" x14ac:dyDescent="0.2">
      <c r="A9554" s="6">
        <f t="shared" si="142"/>
        <v>609562</v>
      </c>
      <c r="B9554" s="7">
        <v>49</v>
      </c>
      <c r="C9554" s="109">
        <v>2</v>
      </c>
      <c r="D9554" s="109">
        <v>6</v>
      </c>
      <c r="E9554" s="109" t="s">
        <v>16895</v>
      </c>
      <c r="F9554" s="109"/>
      <c r="G9554" s="109"/>
      <c r="H9554" s="109">
        <f>IF('Раздел 2.11.3'!R21&gt;='Раздел 2.11.3'!R28,0,1)</f>
        <v>0</v>
      </c>
    </row>
    <row r="9555" spans="1:8" x14ac:dyDescent="0.2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16896</v>
      </c>
      <c r="F9555" s="7"/>
      <c r="G9555" s="7"/>
      <c r="H9555" s="7">
        <f>IF('Раздел 2.11.3'!P21&gt;='Раздел 2.11.3'!P29,0,1)</f>
        <v>0</v>
      </c>
    </row>
    <row r="9556" spans="1:8" x14ac:dyDescent="0.2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16897</v>
      </c>
      <c r="F9556" s="7"/>
      <c r="G9556" s="7"/>
      <c r="H9556" s="7">
        <f>IF('Раздел 2.11.3'!Q21&gt;='Раздел 2.11.3'!Q29,0,1)</f>
        <v>0</v>
      </c>
    </row>
    <row r="9557" spans="1:8" x14ac:dyDescent="0.2">
      <c r="A9557" s="6">
        <f t="shared" si="142"/>
        <v>609562</v>
      </c>
      <c r="B9557" s="7">
        <v>49</v>
      </c>
      <c r="C9557" s="109">
        <v>3</v>
      </c>
      <c r="D9557" s="109">
        <v>9</v>
      </c>
      <c r="E9557" s="109" t="s">
        <v>16898</v>
      </c>
      <c r="F9557" s="109"/>
      <c r="G9557" s="109"/>
      <c r="H9557" s="109">
        <f>IF('Раздел 2.11.3'!R21&gt;='Раздел 2.11.3'!R29,0,1)</f>
        <v>0</v>
      </c>
    </row>
    <row r="9558" spans="1:8" x14ac:dyDescent="0.2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16899</v>
      </c>
      <c r="F9558" s="7"/>
      <c r="G9558" s="7"/>
      <c r="H9558" s="7">
        <f>IF('Раздел 2.11.3'!P21&gt;='Раздел 2.11.3'!P30,0,1)</f>
        <v>0</v>
      </c>
    </row>
    <row r="9559" spans="1:8" x14ac:dyDescent="0.2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15816</v>
      </c>
      <c r="F9559" s="7"/>
      <c r="G9559" s="7"/>
      <c r="H9559" s="7">
        <f>IF('Раздел 2.11.3'!Q21&gt;='Раздел 2.11.3'!Q30,0,1)</f>
        <v>0</v>
      </c>
    </row>
    <row r="9560" spans="1:8" x14ac:dyDescent="0.2">
      <c r="A9560" s="6">
        <f t="shared" si="142"/>
        <v>609562</v>
      </c>
      <c r="B9560" s="7">
        <v>49</v>
      </c>
      <c r="C9560" s="109">
        <v>4</v>
      </c>
      <c r="D9560" s="109">
        <v>12</v>
      </c>
      <c r="E9560" s="109" t="s">
        <v>15817</v>
      </c>
      <c r="F9560" s="109"/>
      <c r="G9560" s="109"/>
      <c r="H9560" s="109">
        <f>IF('Раздел 2.11.3'!R21&gt;='Раздел 2.11.3'!R30,0,1)</f>
        <v>0</v>
      </c>
    </row>
    <row r="9561" spans="1:8" x14ac:dyDescent="0.2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15818</v>
      </c>
      <c r="F9561" s="7"/>
      <c r="G9561" s="7"/>
      <c r="H9561" s="7">
        <f>IF('Раздел 2.11.3'!P21&gt;='Раздел 2.11.3'!P31,0,1)</f>
        <v>0</v>
      </c>
    </row>
    <row r="9562" spans="1:8" x14ac:dyDescent="0.2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15819</v>
      </c>
      <c r="F9562" s="7"/>
      <c r="G9562" s="7"/>
      <c r="H9562" s="7">
        <f>IF('Раздел 2.11.3'!Q21&gt;='Раздел 2.11.3'!Q31,0,1)</f>
        <v>0</v>
      </c>
    </row>
    <row r="9563" spans="1:8" x14ac:dyDescent="0.2">
      <c r="A9563" s="6">
        <f t="shared" si="142"/>
        <v>609562</v>
      </c>
      <c r="B9563" s="7">
        <v>49</v>
      </c>
      <c r="C9563" s="109">
        <v>5</v>
      </c>
      <c r="D9563" s="109">
        <v>15</v>
      </c>
      <c r="E9563" s="109" t="s">
        <v>15820</v>
      </c>
      <c r="F9563" s="109"/>
      <c r="G9563" s="109"/>
      <c r="H9563" s="109">
        <f>IF('Раздел 2.11.3'!R21&gt;='Раздел 2.11.3'!R31,0,1)</f>
        <v>0</v>
      </c>
    </row>
    <row r="9564" spans="1:8" x14ac:dyDescent="0.2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16912</v>
      </c>
      <c r="F9564" s="7"/>
      <c r="G9564" s="7"/>
      <c r="H9564" s="7">
        <f>IF('Раздел 2.11.3'!P21&gt;='Раздел 2.11.3'!P32,0,1)</f>
        <v>0</v>
      </c>
    </row>
    <row r="9565" spans="1:8" x14ac:dyDescent="0.2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16913</v>
      </c>
      <c r="F9565" s="7"/>
      <c r="G9565" s="7"/>
      <c r="H9565" s="7">
        <f>IF('Раздел 2.11.3'!Q21&gt;='Раздел 2.11.3'!Q32,0,1)</f>
        <v>0</v>
      </c>
    </row>
    <row r="9566" spans="1:8" x14ac:dyDescent="0.2">
      <c r="A9566" s="6">
        <f t="shared" si="142"/>
        <v>609562</v>
      </c>
      <c r="B9566" s="7">
        <v>49</v>
      </c>
      <c r="C9566" s="109">
        <v>6</v>
      </c>
      <c r="D9566" s="109">
        <v>18</v>
      </c>
      <c r="E9566" s="109" t="s">
        <v>16914</v>
      </c>
      <c r="F9566" s="109"/>
      <c r="G9566" s="109"/>
      <c r="H9566" s="109">
        <f>IF('Раздел 2.11.3'!R21&gt;='Раздел 2.11.3'!R32,0,1)</f>
        <v>0</v>
      </c>
    </row>
    <row r="9567" spans="1:8" x14ac:dyDescent="0.2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16915</v>
      </c>
      <c r="F9567" s="7"/>
      <c r="G9567" s="7"/>
      <c r="H9567" s="7">
        <f>IF('Раздел 2.11.3'!P21&gt;='Раздел 2.11.3'!P33,0,1)</f>
        <v>0</v>
      </c>
    </row>
    <row r="9568" spans="1:8" x14ac:dyDescent="0.2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16916</v>
      </c>
      <c r="F9568" s="7"/>
      <c r="G9568" s="7"/>
      <c r="H9568" s="7">
        <f>IF('Раздел 2.11.3'!Q21&gt;='Раздел 2.11.3'!Q33,0,1)</f>
        <v>0</v>
      </c>
    </row>
    <row r="9569" spans="1:8" x14ac:dyDescent="0.2">
      <c r="A9569" s="6">
        <f t="shared" si="142"/>
        <v>609562</v>
      </c>
      <c r="B9569" s="7">
        <v>49</v>
      </c>
      <c r="C9569" s="109">
        <v>7</v>
      </c>
      <c r="D9569" s="109">
        <v>21</v>
      </c>
      <c r="E9569" s="109" t="s">
        <v>16917</v>
      </c>
      <c r="F9569" s="109"/>
      <c r="G9569" s="109"/>
      <c r="H9569" s="109">
        <f>IF('Раздел 2.11.3'!R21&gt;='Раздел 2.11.3'!R33,0,1)</f>
        <v>0</v>
      </c>
    </row>
    <row r="9570" spans="1:8" x14ac:dyDescent="0.2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16918</v>
      </c>
      <c r="F9570" s="7"/>
      <c r="G9570" s="7"/>
      <c r="H9570" s="7">
        <f>IF('Раздел 2.11.3'!P21&gt;='Раздел 2.11.3'!P34,0,1)</f>
        <v>0</v>
      </c>
    </row>
    <row r="9571" spans="1:8" x14ac:dyDescent="0.2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16919</v>
      </c>
      <c r="F9571" s="7"/>
      <c r="G9571" s="7"/>
      <c r="H9571" s="7">
        <f>IF('Раздел 2.11.3'!Q21&gt;='Раздел 2.11.3'!Q34,0,1)</f>
        <v>0</v>
      </c>
    </row>
    <row r="9572" spans="1:8" x14ac:dyDescent="0.2">
      <c r="A9572" s="6">
        <f t="shared" si="142"/>
        <v>609562</v>
      </c>
      <c r="B9572" s="7">
        <v>49</v>
      </c>
      <c r="C9572" s="109">
        <v>8</v>
      </c>
      <c r="D9572" s="109">
        <v>24</v>
      </c>
      <c r="E9572" s="109" t="s">
        <v>16920</v>
      </c>
      <c r="F9572" s="109"/>
      <c r="G9572" s="109"/>
      <c r="H9572" s="109">
        <f>IF('Раздел 2.11.3'!R21&gt;='Раздел 2.11.3'!R34,0,1)</f>
        <v>0</v>
      </c>
    </row>
    <row r="9573" spans="1:8" x14ac:dyDescent="0.2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16921</v>
      </c>
      <c r="F9573" s="7"/>
      <c r="G9573" s="7"/>
      <c r="H9573" s="7">
        <f>IF('Раздел 2.11.3'!P22&gt;='Раздел 2.11.3'!P23,0,1)</f>
        <v>0</v>
      </c>
    </row>
    <row r="9574" spans="1:8" x14ac:dyDescent="0.2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17892</v>
      </c>
      <c r="H9574" s="7">
        <f>IF('Раздел 2.11.3'!Q22&gt;='Раздел 2.11.3'!Q23,0,1)</f>
        <v>0</v>
      </c>
    </row>
    <row r="9575" spans="1:8" x14ac:dyDescent="0.2">
      <c r="A9575" s="6">
        <f t="shared" si="142"/>
        <v>609562</v>
      </c>
      <c r="B9575" s="7">
        <v>49</v>
      </c>
      <c r="C9575" s="109">
        <v>9</v>
      </c>
      <c r="D9575" s="109">
        <v>27</v>
      </c>
      <c r="E9575" s="109" t="s">
        <v>17893</v>
      </c>
      <c r="F9575" s="109"/>
      <c r="G9575" s="109"/>
      <c r="H9575" s="109">
        <f>IF('Раздел 2.11.3'!R22&gt;='Раздел 2.11.3'!R23,0,1)</f>
        <v>0</v>
      </c>
    </row>
    <row r="9576" spans="1:8" x14ac:dyDescent="0.2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17894</v>
      </c>
      <c r="F9576" s="7"/>
      <c r="G9576" s="7"/>
      <c r="H9576" s="7">
        <f>IF('Раздел 2.11.3'!P22&gt;='Раздел 2.11.3'!P24,0,1)</f>
        <v>0</v>
      </c>
    </row>
    <row r="9577" spans="1:8" x14ac:dyDescent="0.2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16040</v>
      </c>
      <c r="F9577" s="7"/>
      <c r="G9577" s="7"/>
      <c r="H9577" s="7">
        <f>IF('Раздел 2.11.3'!Q22&gt;='Раздел 2.11.3'!Q24,0,1)</f>
        <v>0</v>
      </c>
    </row>
    <row r="9578" spans="1:8" x14ac:dyDescent="0.2">
      <c r="A9578" s="6">
        <f t="shared" si="142"/>
        <v>609562</v>
      </c>
      <c r="B9578" s="7">
        <v>49</v>
      </c>
      <c r="C9578" s="109">
        <v>10</v>
      </c>
      <c r="D9578" s="109">
        <v>30</v>
      </c>
      <c r="E9578" s="109" t="s">
        <v>14740</v>
      </c>
      <c r="F9578" s="109"/>
      <c r="G9578" s="109"/>
      <c r="H9578" s="109">
        <f>IF('Раздел 2.11.3'!R22&gt;='Раздел 2.11.3'!R24,0,1)</f>
        <v>0</v>
      </c>
    </row>
    <row r="9579" spans="1:8" x14ac:dyDescent="0.2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14741</v>
      </c>
      <c r="F9579" s="7"/>
      <c r="G9579" s="7"/>
      <c r="H9579" s="7">
        <f>IF('Раздел 2.11.3'!P22&gt;='Раздел 2.11.3'!P25,0,1)</f>
        <v>0</v>
      </c>
    </row>
    <row r="9580" spans="1:8" x14ac:dyDescent="0.2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14742</v>
      </c>
      <c r="F9580" s="7"/>
      <c r="G9580" s="7"/>
      <c r="H9580" s="7">
        <f>IF('Раздел 2.11.3'!Q22&gt;='Раздел 2.11.3'!Q25,0,1)</f>
        <v>0</v>
      </c>
    </row>
    <row r="9581" spans="1:8" x14ac:dyDescent="0.2">
      <c r="A9581" s="6">
        <f t="shared" si="142"/>
        <v>609562</v>
      </c>
      <c r="B9581" s="7">
        <v>49</v>
      </c>
      <c r="C9581" s="109">
        <v>11</v>
      </c>
      <c r="D9581" s="109">
        <v>33</v>
      </c>
      <c r="E9581" s="109" t="s">
        <v>14743</v>
      </c>
      <c r="F9581" s="109"/>
      <c r="G9581" s="109"/>
      <c r="H9581" s="109">
        <f>IF('Раздел 2.11.3'!R22&gt;='Раздел 2.11.3'!R25,0,1)</f>
        <v>0</v>
      </c>
    </row>
    <row r="9582" spans="1:8" x14ac:dyDescent="0.2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14744</v>
      </c>
      <c r="F9582" s="7"/>
      <c r="G9582" s="7"/>
      <c r="H9582" s="7">
        <f>IF('Раздел 2.11.3'!P22&gt;='Раздел 2.11.3'!P26,0,1)</f>
        <v>0</v>
      </c>
    </row>
    <row r="9583" spans="1:8" x14ac:dyDescent="0.2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14745</v>
      </c>
      <c r="F9583" s="7"/>
      <c r="G9583" s="7"/>
      <c r="H9583" s="7">
        <f>IF('Раздел 2.11.3'!Q22&gt;='Раздел 2.11.3'!Q26,0,1)</f>
        <v>0</v>
      </c>
    </row>
    <row r="9584" spans="1:8" x14ac:dyDescent="0.2">
      <c r="A9584" s="6">
        <f t="shared" si="142"/>
        <v>609562</v>
      </c>
      <c r="B9584" s="7">
        <v>49</v>
      </c>
      <c r="C9584" s="109">
        <v>12</v>
      </c>
      <c r="D9584" s="109">
        <v>36</v>
      </c>
      <c r="E9584" s="109" t="s">
        <v>14746</v>
      </c>
      <c r="F9584" s="109"/>
      <c r="G9584" s="109"/>
      <c r="H9584" s="109">
        <f>IF('Раздел 2.11.3'!R22&gt;='Раздел 2.11.3'!R26,0,1)</f>
        <v>0</v>
      </c>
    </row>
    <row r="9585" spans="1:8" x14ac:dyDescent="0.2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14747</v>
      </c>
      <c r="F9585" s="7"/>
      <c r="G9585" s="7"/>
      <c r="H9585" s="7">
        <f>IF('Раздел 2.11.3'!P22&gt;='Раздел 2.11.3'!P27,0,1)</f>
        <v>0</v>
      </c>
    </row>
    <row r="9586" spans="1:8" x14ac:dyDescent="0.2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14748</v>
      </c>
      <c r="F9586" s="7"/>
      <c r="G9586" s="7"/>
      <c r="H9586" s="7">
        <f>IF('Раздел 2.11.3'!Q22&gt;='Раздел 2.11.3'!Q27,0,1)</f>
        <v>0</v>
      </c>
    </row>
    <row r="9587" spans="1:8" x14ac:dyDescent="0.2">
      <c r="A9587" s="6">
        <f t="shared" si="143"/>
        <v>609562</v>
      </c>
      <c r="B9587" s="7">
        <v>49</v>
      </c>
      <c r="C9587" s="109">
        <v>13</v>
      </c>
      <c r="D9587" s="109">
        <v>39</v>
      </c>
      <c r="E9587" s="109" t="s">
        <v>14749</v>
      </c>
      <c r="F9587" s="109"/>
      <c r="G9587" s="109"/>
      <c r="H9587" s="109">
        <f>IF('Раздел 2.11.3'!R22&gt;='Раздел 2.11.3'!R27,0,1)</f>
        <v>0</v>
      </c>
    </row>
    <row r="9588" spans="1:8" x14ac:dyDescent="0.2">
      <c r="A9588" s="107">
        <f t="shared" si="143"/>
        <v>609562</v>
      </c>
      <c r="B9588" s="107">
        <v>50</v>
      </c>
      <c r="C9588" s="107">
        <v>0</v>
      </c>
      <c r="D9588" s="107">
        <v>0</v>
      </c>
      <c r="E9588" s="107" t="str">
        <f>CONCATENATE("Количество ошибок в разделе 2.12.1: ",H9588)</f>
        <v>Количество ошибок в разделе 2.12.1: 0</v>
      </c>
      <c r="F9588" s="107"/>
      <c r="G9588" s="107"/>
      <c r="H9588" s="107">
        <f>SUM(H9589:H9608)</f>
        <v>0</v>
      </c>
    </row>
    <row r="9589" spans="1:8" x14ac:dyDescent="0.2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18782</v>
      </c>
      <c r="H9589" s="6">
        <f>IF('Раздел 2.12.1'!P21=SUM('Раздел 2.12.1'!P22,'Раздел 2.12.1'!P27:P36),0,1)</f>
        <v>0</v>
      </c>
    </row>
    <row r="9590" spans="1:8" x14ac:dyDescent="0.2">
      <c r="A9590" s="6">
        <f t="shared" si="143"/>
        <v>609562</v>
      </c>
      <c r="B9590" s="6">
        <v>50</v>
      </c>
      <c r="C9590" s="109">
        <v>1</v>
      </c>
      <c r="D9590" s="109">
        <v>2</v>
      </c>
      <c r="E9590" s="109" t="s">
        <v>18783</v>
      </c>
      <c r="F9590" s="109"/>
      <c r="G9590" s="109"/>
      <c r="H9590" s="109">
        <f>IF('Раздел 2.12.1'!Q21=SUM('Раздел 2.12.1'!Q22,'Раздел 2.12.1'!Q27:Q36),0,1)</f>
        <v>0</v>
      </c>
    </row>
    <row r="9591" spans="1:8" x14ac:dyDescent="0.2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18784</v>
      </c>
      <c r="F9591" s="7"/>
      <c r="G9591" s="7"/>
      <c r="H9591" s="7">
        <f>IF('Раздел 2.12.1'!P22=SUM('Раздел 2.12.1'!P23:P26),0,1)</f>
        <v>0</v>
      </c>
    </row>
    <row r="9592" spans="1:8" x14ac:dyDescent="0.2">
      <c r="A9592" s="6">
        <f t="shared" si="143"/>
        <v>609562</v>
      </c>
      <c r="B9592" s="6">
        <v>50</v>
      </c>
      <c r="C9592" s="109">
        <v>2</v>
      </c>
      <c r="D9592" s="109">
        <v>4</v>
      </c>
      <c r="E9592" s="109" t="s">
        <v>17953</v>
      </c>
      <c r="F9592" s="109"/>
      <c r="G9592" s="109"/>
      <c r="H9592" s="109">
        <f>IF('Раздел 2.12.1'!Q22=SUM('Раздел 2.12.1'!Q23:Q26),0,1)</f>
        <v>0</v>
      </c>
    </row>
    <row r="9593" spans="1:8" x14ac:dyDescent="0.2">
      <c r="A9593" s="122">
        <f t="shared" si="143"/>
        <v>609562</v>
      </c>
      <c r="B9593" s="122">
        <v>50</v>
      </c>
      <c r="C9593" s="123">
        <v>3</v>
      </c>
      <c r="D9593" s="123">
        <v>5</v>
      </c>
      <c r="E9593" s="123" t="s">
        <v>4489</v>
      </c>
      <c r="F9593" s="123"/>
      <c r="G9593" s="123"/>
      <c r="H9593" s="123">
        <f>IF(OR(AND('Раздел 2.12.1'!P21=0,'Раздел 2.12.1'!Q21=0),AND('Раздел 2.12.1'!P21&gt;0,'Раздел 2.12.1'!Q21&gt;0)),0,1)</f>
        <v>0</v>
      </c>
    </row>
    <row r="9594" spans="1:8" x14ac:dyDescent="0.2">
      <c r="A9594" s="122">
        <f t="shared" si="143"/>
        <v>609562</v>
      </c>
      <c r="B9594" s="122">
        <v>50</v>
      </c>
      <c r="C9594" s="123">
        <v>3</v>
      </c>
      <c r="D9594" s="123">
        <v>6</v>
      </c>
      <c r="E9594" s="123" t="s">
        <v>3677</v>
      </c>
      <c r="F9594" s="123"/>
      <c r="G9594" s="123"/>
      <c r="H9594" s="123">
        <f>IF(OR(AND('Раздел 2.12.1'!P22=0,'Раздел 2.12.1'!Q22=0),AND('Раздел 2.12.1'!P22&gt;0,'Раздел 2.12.1'!Q22&gt;0)),0,1)</f>
        <v>0</v>
      </c>
    </row>
    <row r="9595" spans="1:8" x14ac:dyDescent="0.2">
      <c r="A9595" s="122">
        <f t="shared" si="143"/>
        <v>609562</v>
      </c>
      <c r="B9595" s="122">
        <v>50</v>
      </c>
      <c r="C9595" s="123">
        <v>3</v>
      </c>
      <c r="D9595" s="123">
        <v>7</v>
      </c>
      <c r="E9595" s="123" t="s">
        <v>3678</v>
      </c>
      <c r="F9595" s="123"/>
      <c r="G9595" s="123"/>
      <c r="H9595" s="123">
        <f>IF(OR(AND('Раздел 2.12.1'!P23=0,'Раздел 2.12.1'!Q23=0),AND('Раздел 2.12.1'!P23&gt;0,'Раздел 2.12.1'!Q23&gt;0)),0,1)</f>
        <v>0</v>
      </c>
    </row>
    <row r="9596" spans="1:8" x14ac:dyDescent="0.2">
      <c r="A9596" s="122">
        <f t="shared" si="143"/>
        <v>609562</v>
      </c>
      <c r="B9596" s="122">
        <v>50</v>
      </c>
      <c r="C9596" s="123">
        <v>3</v>
      </c>
      <c r="D9596" s="123">
        <v>8</v>
      </c>
      <c r="E9596" s="123" t="s">
        <v>3679</v>
      </c>
      <c r="F9596" s="123"/>
      <c r="G9596" s="123"/>
      <c r="H9596" s="123">
        <f>IF(OR(AND('Раздел 2.12.1'!P24=0,'Раздел 2.12.1'!Q24=0),AND('Раздел 2.12.1'!P24&gt;0,'Раздел 2.12.1'!Q24&gt;0)),0,1)</f>
        <v>0</v>
      </c>
    </row>
    <row r="9597" spans="1:8" x14ac:dyDescent="0.2">
      <c r="A9597" s="122">
        <f t="shared" si="143"/>
        <v>609562</v>
      </c>
      <c r="B9597" s="122">
        <v>50</v>
      </c>
      <c r="C9597" s="123">
        <v>3</v>
      </c>
      <c r="D9597" s="123">
        <v>9</v>
      </c>
      <c r="E9597" s="123" t="s">
        <v>3680</v>
      </c>
      <c r="F9597" s="123"/>
      <c r="G9597" s="123"/>
      <c r="H9597" s="123">
        <f>IF(OR(AND('Раздел 2.12.1'!P25=0,'Раздел 2.12.1'!Q25=0),AND('Раздел 2.12.1'!P25&gt;0,'Раздел 2.12.1'!Q25&gt;0)),0,1)</f>
        <v>0</v>
      </c>
    </row>
    <row r="9598" spans="1:8" x14ac:dyDescent="0.2">
      <c r="A9598" s="122">
        <f t="shared" si="143"/>
        <v>609562</v>
      </c>
      <c r="B9598" s="122">
        <v>50</v>
      </c>
      <c r="C9598" s="123">
        <v>3</v>
      </c>
      <c r="D9598" s="123">
        <v>10</v>
      </c>
      <c r="E9598" s="123" t="s">
        <v>3681</v>
      </c>
      <c r="F9598" s="123"/>
      <c r="G9598" s="123"/>
      <c r="H9598" s="123">
        <f>IF(OR(AND('Раздел 2.12.1'!P26=0,'Раздел 2.12.1'!Q26=0),AND('Раздел 2.12.1'!P26&gt;0,'Раздел 2.12.1'!Q26&gt;0)),0,1)</f>
        <v>0</v>
      </c>
    </row>
    <row r="9599" spans="1:8" x14ac:dyDescent="0.2">
      <c r="A9599" s="122">
        <f t="shared" si="143"/>
        <v>609562</v>
      </c>
      <c r="B9599" s="122">
        <v>50</v>
      </c>
      <c r="C9599" s="123">
        <v>3</v>
      </c>
      <c r="D9599" s="123">
        <v>11</v>
      </c>
      <c r="E9599" s="123" t="s">
        <v>2883</v>
      </c>
      <c r="F9599" s="123"/>
      <c r="G9599" s="123"/>
      <c r="H9599" s="123">
        <f>IF(OR(AND('Раздел 2.12.1'!P27=0,'Раздел 2.12.1'!Q27=0),AND('Раздел 2.12.1'!P27&gt;0,'Раздел 2.12.1'!Q27&gt;0)),0,1)</f>
        <v>0</v>
      </c>
    </row>
    <row r="9600" spans="1:8" x14ac:dyDescent="0.2">
      <c r="A9600" s="122">
        <f t="shared" si="143"/>
        <v>609562</v>
      </c>
      <c r="B9600" s="122">
        <v>50</v>
      </c>
      <c r="C9600" s="123">
        <v>3</v>
      </c>
      <c r="D9600" s="123">
        <v>12</v>
      </c>
      <c r="E9600" s="123" t="s">
        <v>2884</v>
      </c>
      <c r="F9600" s="123"/>
      <c r="G9600" s="123"/>
      <c r="H9600" s="123">
        <f>IF(OR(AND('Раздел 2.12.1'!P28=0,'Раздел 2.12.1'!Q28=0),AND('Раздел 2.12.1'!P28&gt;0,'Раздел 2.12.1'!Q28&gt;0)),0,1)</f>
        <v>0</v>
      </c>
    </row>
    <row r="9601" spans="1:8" x14ac:dyDescent="0.2">
      <c r="A9601" s="122">
        <f t="shared" si="143"/>
        <v>609562</v>
      </c>
      <c r="B9601" s="122">
        <v>50</v>
      </c>
      <c r="C9601" s="123">
        <v>3</v>
      </c>
      <c r="D9601" s="123">
        <v>13</v>
      </c>
      <c r="E9601" s="123" t="s">
        <v>2882</v>
      </c>
      <c r="F9601" s="123"/>
      <c r="G9601" s="123"/>
      <c r="H9601" s="123">
        <f>IF(OR(AND('Раздел 2.12.1'!P29=0,'Раздел 2.12.1'!Q29=0),AND('Раздел 2.12.1'!P29&gt;0,'Раздел 2.12.1'!Q29&gt;0)),0,1)</f>
        <v>0</v>
      </c>
    </row>
    <row r="9602" spans="1:8" x14ac:dyDescent="0.2">
      <c r="A9602" s="122">
        <f t="shared" si="143"/>
        <v>609562</v>
      </c>
      <c r="B9602" s="122">
        <v>50</v>
      </c>
      <c r="C9602" s="123">
        <v>3</v>
      </c>
      <c r="D9602" s="123">
        <v>14</v>
      </c>
      <c r="E9602" s="123" t="s">
        <v>2122</v>
      </c>
      <c r="F9602" s="123"/>
      <c r="G9602" s="123"/>
      <c r="H9602" s="123">
        <f>IF(OR(AND('Раздел 2.12.1'!P30=0,'Раздел 2.12.1'!Q30=0),AND('Раздел 2.12.1'!P30&gt;0,'Раздел 2.12.1'!Q30&gt;0)),0,1)</f>
        <v>0</v>
      </c>
    </row>
    <row r="9603" spans="1:8" x14ac:dyDescent="0.2">
      <c r="A9603" s="122">
        <f t="shared" si="143"/>
        <v>609562</v>
      </c>
      <c r="B9603" s="122">
        <v>50</v>
      </c>
      <c r="C9603" s="123">
        <v>3</v>
      </c>
      <c r="D9603" s="123">
        <v>15</v>
      </c>
      <c r="E9603" s="123" t="s">
        <v>2123</v>
      </c>
      <c r="F9603" s="123"/>
      <c r="G9603" s="123"/>
      <c r="H9603" s="123">
        <f>IF(OR(AND('Раздел 2.12.1'!P31=0,'Раздел 2.12.1'!Q31=0),AND('Раздел 2.12.1'!P31&gt;0,'Раздел 2.12.1'!Q31&gt;0)),0,1)</f>
        <v>0</v>
      </c>
    </row>
    <row r="9604" spans="1:8" x14ac:dyDescent="0.2">
      <c r="A9604" s="122">
        <f t="shared" si="143"/>
        <v>609562</v>
      </c>
      <c r="B9604" s="122">
        <v>50</v>
      </c>
      <c r="C9604" s="123">
        <v>3</v>
      </c>
      <c r="D9604" s="123">
        <v>16</v>
      </c>
      <c r="E9604" s="123" t="s">
        <v>2124</v>
      </c>
      <c r="F9604" s="123"/>
      <c r="G9604" s="123"/>
      <c r="H9604" s="123">
        <f>IF(OR(AND('Раздел 2.12.1'!P32=0,'Раздел 2.12.1'!Q32=0),AND('Раздел 2.12.1'!P32&gt;0,'Раздел 2.12.1'!Q32&gt;0)),0,1)</f>
        <v>0</v>
      </c>
    </row>
    <row r="9605" spans="1:8" x14ac:dyDescent="0.2">
      <c r="A9605" s="122">
        <f t="shared" si="143"/>
        <v>609562</v>
      </c>
      <c r="B9605" s="122">
        <v>50</v>
      </c>
      <c r="C9605" s="123">
        <v>3</v>
      </c>
      <c r="D9605" s="123">
        <v>17</v>
      </c>
      <c r="E9605" s="123" t="s">
        <v>2125</v>
      </c>
      <c r="F9605" s="123"/>
      <c r="G9605" s="123"/>
      <c r="H9605" s="123">
        <f>IF(OR(AND('Раздел 2.12.1'!P33=0,'Раздел 2.12.1'!Q33=0),AND('Раздел 2.12.1'!P33&gt;0,'Раздел 2.12.1'!Q33&gt;0)),0,1)</f>
        <v>0</v>
      </c>
    </row>
    <row r="9606" spans="1:8" x14ac:dyDescent="0.2">
      <c r="A9606" s="122">
        <f t="shared" si="143"/>
        <v>609562</v>
      </c>
      <c r="B9606" s="122">
        <v>50</v>
      </c>
      <c r="C9606" s="123">
        <v>3</v>
      </c>
      <c r="D9606" s="123">
        <v>18</v>
      </c>
      <c r="E9606" s="123" t="s">
        <v>2126</v>
      </c>
      <c r="F9606" s="123"/>
      <c r="G9606" s="123"/>
      <c r="H9606" s="123">
        <f>IF(OR(AND('Раздел 2.12.1'!P34=0,'Раздел 2.12.1'!Q34=0),AND('Раздел 2.12.1'!P34&gt;0,'Раздел 2.12.1'!Q34&gt;0)),0,1)</f>
        <v>0</v>
      </c>
    </row>
    <row r="9607" spans="1:8" x14ac:dyDescent="0.2">
      <c r="A9607" s="122">
        <f t="shared" si="143"/>
        <v>609562</v>
      </c>
      <c r="B9607" s="122">
        <v>50</v>
      </c>
      <c r="C9607" s="123">
        <v>3</v>
      </c>
      <c r="D9607" s="123">
        <v>19</v>
      </c>
      <c r="E9607" s="123" t="s">
        <v>2127</v>
      </c>
      <c r="F9607" s="123"/>
      <c r="G9607" s="123"/>
      <c r="H9607" s="123">
        <f>IF(OR(AND('Раздел 2.12.1'!P35=0,'Раздел 2.12.1'!Q35=0),AND('Раздел 2.12.1'!P35&gt;0,'Раздел 2.12.1'!Q35&gt;0)),0,1)</f>
        <v>0</v>
      </c>
    </row>
    <row r="9608" spans="1:8" x14ac:dyDescent="0.2">
      <c r="A9608" s="122">
        <f t="shared" si="143"/>
        <v>609562</v>
      </c>
      <c r="B9608" s="124">
        <v>50</v>
      </c>
      <c r="C9608" s="124">
        <v>3</v>
      </c>
      <c r="D9608" s="124">
        <v>20</v>
      </c>
      <c r="E9608" s="124" t="s">
        <v>2128</v>
      </c>
      <c r="F9608" s="124"/>
      <c r="G9608" s="124"/>
      <c r="H9608" s="124">
        <f>IF(OR(AND('Раздел 2.12.1'!P36=0,'Раздел 2.12.1'!Q36=0),AND('Раздел 2.12.1'!P36&gt;0,'Раздел 2.12.1'!Q36&gt;0)),0,1)</f>
        <v>0</v>
      </c>
    </row>
    <row r="9609" spans="1:8" x14ac:dyDescent="0.2">
      <c r="A9609" s="107">
        <f t="shared" si="143"/>
        <v>609562</v>
      </c>
      <c r="B9609" s="107">
        <v>51</v>
      </c>
      <c r="C9609" s="107">
        <v>0</v>
      </c>
      <c r="D9609" s="107">
        <v>0</v>
      </c>
      <c r="E9609" s="107" t="str">
        <f>CONCATENATE("Количество ошибок в разделе 2.12.2: ",H9609)</f>
        <v>Количество ошибок в разделе 2.12.2: 0</v>
      </c>
      <c r="F9609" s="107"/>
      <c r="G9609" s="107"/>
      <c r="H9609" s="107">
        <f>SUM(H9610:H9629)</f>
        <v>0</v>
      </c>
    </row>
    <row r="9610" spans="1:8" x14ac:dyDescent="0.2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17954</v>
      </c>
      <c r="H9610" s="6">
        <f>IF('Раздел 2.12.2'!P21=SUM('Раздел 2.12.2'!P22,'Раздел 2.12.2'!P27:P36),0,1)</f>
        <v>0</v>
      </c>
    </row>
    <row r="9611" spans="1:8" x14ac:dyDescent="0.2">
      <c r="A9611" s="6">
        <f t="shared" si="143"/>
        <v>609562</v>
      </c>
      <c r="B9611" s="6">
        <v>51</v>
      </c>
      <c r="C9611" s="109">
        <v>1</v>
      </c>
      <c r="D9611" s="109">
        <v>2</v>
      </c>
      <c r="E9611" s="109" t="s">
        <v>17936</v>
      </c>
      <c r="F9611" s="109"/>
      <c r="G9611" s="109"/>
      <c r="H9611" s="109">
        <f>IF('Раздел 2.12.2'!Q21=SUM('Раздел 2.12.2'!Q22,'Раздел 2.12.2'!Q27:Q36),0,1)</f>
        <v>0</v>
      </c>
    </row>
    <row r="9612" spans="1:8" x14ac:dyDescent="0.2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17937</v>
      </c>
      <c r="F9612" s="7"/>
      <c r="G9612" s="7"/>
      <c r="H9612" s="7">
        <f>IF('Раздел 2.12.2'!P22=SUM('Раздел 2.12.2'!P23:P26),0,1)</f>
        <v>0</v>
      </c>
    </row>
    <row r="9613" spans="1:8" x14ac:dyDescent="0.2">
      <c r="A9613" s="6">
        <f t="shared" si="143"/>
        <v>609562</v>
      </c>
      <c r="B9613" s="7">
        <v>51</v>
      </c>
      <c r="C9613" s="109">
        <v>2</v>
      </c>
      <c r="D9613" s="109">
        <v>4</v>
      </c>
      <c r="E9613" s="109" t="s">
        <v>17062</v>
      </c>
      <c r="F9613" s="109"/>
      <c r="G9613" s="109"/>
      <c r="H9613" s="109">
        <f>IF('Раздел 2.12.2'!Q22=SUM('Раздел 2.12.2'!Q23:Q26),0,1)</f>
        <v>0</v>
      </c>
    </row>
    <row r="9614" spans="1:8" x14ac:dyDescent="0.2">
      <c r="A9614" s="122">
        <f t="shared" si="143"/>
        <v>609562</v>
      </c>
      <c r="B9614" s="122">
        <v>51</v>
      </c>
      <c r="C9614" s="123">
        <v>3</v>
      </c>
      <c r="D9614" s="123">
        <v>5</v>
      </c>
      <c r="E9614" s="123" t="s">
        <v>21227</v>
      </c>
      <c r="F9614" s="123"/>
      <c r="G9614" s="123"/>
      <c r="H9614" s="123">
        <f>IF(OR(AND('Раздел 2.12.2'!P21=0,'Раздел 2.12.2'!Q21=0),AND('Раздел 2.12.2'!P21&gt;0,'Раздел 2.12.2'!Q21&gt;0)),0,1)</f>
        <v>0</v>
      </c>
    </row>
    <row r="9615" spans="1:8" x14ac:dyDescent="0.2">
      <c r="A9615" s="122">
        <f t="shared" si="143"/>
        <v>609562</v>
      </c>
      <c r="B9615" s="122">
        <v>51</v>
      </c>
      <c r="C9615" s="123">
        <v>3</v>
      </c>
      <c r="D9615" s="123">
        <v>6</v>
      </c>
      <c r="E9615" s="123" t="s">
        <v>21228</v>
      </c>
      <c r="F9615" s="123"/>
      <c r="G9615" s="123"/>
      <c r="H9615" s="123">
        <f>IF(OR(AND('Раздел 2.12.2'!P22=0,'Раздел 2.12.2'!Q22=0),AND('Раздел 2.12.2'!P22&gt;0,'Раздел 2.12.2'!Q22&gt;0)),0,1)</f>
        <v>0</v>
      </c>
    </row>
    <row r="9616" spans="1:8" x14ac:dyDescent="0.2">
      <c r="A9616" s="122">
        <f t="shared" si="143"/>
        <v>609562</v>
      </c>
      <c r="B9616" s="122">
        <v>51</v>
      </c>
      <c r="C9616" s="123">
        <v>3</v>
      </c>
      <c r="D9616" s="123">
        <v>7</v>
      </c>
      <c r="E9616" s="123" t="s">
        <v>21229</v>
      </c>
      <c r="F9616" s="123"/>
      <c r="G9616" s="123"/>
      <c r="H9616" s="123">
        <f>IF(OR(AND('Раздел 2.12.2'!P23=0,'Раздел 2.12.2'!Q23=0),AND('Раздел 2.12.2'!P23&gt;0,'Раздел 2.12.2'!Q23&gt;0)),0,1)</f>
        <v>0</v>
      </c>
    </row>
    <row r="9617" spans="1:8" x14ac:dyDescent="0.2">
      <c r="A9617" s="122">
        <f t="shared" si="143"/>
        <v>609562</v>
      </c>
      <c r="B9617" s="122">
        <v>51</v>
      </c>
      <c r="C9617" s="123">
        <v>3</v>
      </c>
      <c r="D9617" s="123">
        <v>8</v>
      </c>
      <c r="E9617" s="123" t="s">
        <v>21230</v>
      </c>
      <c r="F9617" s="123"/>
      <c r="G9617" s="123"/>
      <c r="H9617" s="123">
        <f>IF(OR(AND('Раздел 2.12.2'!P24=0,'Раздел 2.12.2'!Q24=0),AND('Раздел 2.12.2'!P24&gt;0,'Раздел 2.12.2'!Q24&gt;0)),0,1)</f>
        <v>0</v>
      </c>
    </row>
    <row r="9618" spans="1:8" x14ac:dyDescent="0.2">
      <c r="A9618" s="122">
        <f t="shared" si="143"/>
        <v>609562</v>
      </c>
      <c r="B9618" s="122">
        <v>51</v>
      </c>
      <c r="C9618" s="123">
        <v>3</v>
      </c>
      <c r="D9618" s="123">
        <v>9</v>
      </c>
      <c r="E9618" s="123" t="s">
        <v>21231</v>
      </c>
      <c r="F9618" s="123"/>
      <c r="G9618" s="123"/>
      <c r="H9618" s="123">
        <f>IF(OR(AND('Раздел 2.12.2'!P25=0,'Раздел 2.12.2'!Q25=0),AND('Раздел 2.12.2'!P25&gt;0,'Раздел 2.12.2'!Q25&gt;0)),0,1)</f>
        <v>0</v>
      </c>
    </row>
    <row r="9619" spans="1:8" x14ac:dyDescent="0.2">
      <c r="A9619" s="122">
        <f t="shared" si="143"/>
        <v>609562</v>
      </c>
      <c r="B9619" s="122">
        <v>51</v>
      </c>
      <c r="C9619" s="123">
        <v>3</v>
      </c>
      <c r="D9619" s="123">
        <v>10</v>
      </c>
      <c r="E9619" s="123" t="s">
        <v>21232</v>
      </c>
      <c r="F9619" s="123"/>
      <c r="G9619" s="123"/>
      <c r="H9619" s="123">
        <f>IF(OR(AND('Раздел 2.12.2'!P26=0,'Раздел 2.12.2'!Q26=0),AND('Раздел 2.12.2'!P26&gt;0,'Раздел 2.12.2'!Q26&gt;0)),0,1)</f>
        <v>0</v>
      </c>
    </row>
    <row r="9620" spans="1:8" x14ac:dyDescent="0.2">
      <c r="A9620" s="122">
        <f t="shared" si="143"/>
        <v>609562</v>
      </c>
      <c r="B9620" s="122">
        <v>51</v>
      </c>
      <c r="C9620" s="123">
        <v>3</v>
      </c>
      <c r="D9620" s="123">
        <v>11</v>
      </c>
      <c r="E9620" s="123" t="s">
        <v>21233</v>
      </c>
      <c r="F9620" s="123"/>
      <c r="G9620" s="123"/>
      <c r="H9620" s="123">
        <f>IF(OR(AND('Раздел 2.12.2'!P27=0,'Раздел 2.12.2'!Q27=0),AND('Раздел 2.12.2'!P27&gt;0,'Раздел 2.12.2'!Q27&gt;0)),0,1)</f>
        <v>0</v>
      </c>
    </row>
    <row r="9621" spans="1:8" x14ac:dyDescent="0.2">
      <c r="A9621" s="122">
        <f t="shared" si="143"/>
        <v>609562</v>
      </c>
      <c r="B9621" s="122">
        <v>51</v>
      </c>
      <c r="C9621" s="123">
        <v>3</v>
      </c>
      <c r="D9621" s="123">
        <v>12</v>
      </c>
      <c r="E9621" s="123" t="s">
        <v>21234</v>
      </c>
      <c r="F9621" s="123"/>
      <c r="G9621" s="123"/>
      <c r="H9621" s="123">
        <f>IF(OR(AND('Раздел 2.12.2'!P28=0,'Раздел 2.12.2'!Q28=0),AND('Раздел 2.12.2'!P28&gt;0,'Раздел 2.12.2'!Q28&gt;0)),0,1)</f>
        <v>0</v>
      </c>
    </row>
    <row r="9622" spans="1:8" x14ac:dyDescent="0.2">
      <c r="A9622" s="122">
        <f t="shared" si="143"/>
        <v>609562</v>
      </c>
      <c r="B9622" s="122">
        <v>51</v>
      </c>
      <c r="C9622" s="123">
        <v>3</v>
      </c>
      <c r="D9622" s="123">
        <v>13</v>
      </c>
      <c r="E9622" s="123" t="s">
        <v>21235</v>
      </c>
      <c r="F9622" s="123"/>
      <c r="G9622" s="123"/>
      <c r="H9622" s="123">
        <f>IF(OR(AND('Раздел 2.12.2'!P29=0,'Раздел 2.12.2'!Q29=0),AND('Раздел 2.12.2'!P29&gt;0,'Раздел 2.12.2'!Q29&gt;0)),0,1)</f>
        <v>0</v>
      </c>
    </row>
    <row r="9623" spans="1:8" x14ac:dyDescent="0.2">
      <c r="A9623" s="122">
        <f t="shared" si="143"/>
        <v>609562</v>
      </c>
      <c r="B9623" s="122">
        <v>51</v>
      </c>
      <c r="C9623" s="123">
        <v>3</v>
      </c>
      <c r="D9623" s="123">
        <v>14</v>
      </c>
      <c r="E9623" s="123" t="s">
        <v>21236</v>
      </c>
      <c r="F9623" s="123"/>
      <c r="G9623" s="123"/>
      <c r="H9623" s="123">
        <f>IF(OR(AND('Раздел 2.12.2'!P30=0,'Раздел 2.12.2'!Q30=0),AND('Раздел 2.12.2'!P30&gt;0,'Раздел 2.12.2'!Q30&gt;0)),0,1)</f>
        <v>0</v>
      </c>
    </row>
    <row r="9624" spans="1:8" x14ac:dyDescent="0.2">
      <c r="A9624" s="122">
        <f t="shared" si="143"/>
        <v>609562</v>
      </c>
      <c r="B9624" s="122">
        <v>51</v>
      </c>
      <c r="C9624" s="123">
        <v>3</v>
      </c>
      <c r="D9624" s="123">
        <v>15</v>
      </c>
      <c r="E9624" s="123" t="s">
        <v>21237</v>
      </c>
      <c r="F9624" s="123"/>
      <c r="G9624" s="123"/>
      <c r="H9624" s="123">
        <f>IF(OR(AND('Раздел 2.12.2'!P31=0,'Раздел 2.12.2'!Q31=0),AND('Раздел 2.12.2'!P31&gt;0,'Раздел 2.12.2'!Q31&gt;0)),0,1)</f>
        <v>0</v>
      </c>
    </row>
    <row r="9625" spans="1:8" x14ac:dyDescent="0.2">
      <c r="A9625" s="122">
        <f t="shared" si="143"/>
        <v>609562</v>
      </c>
      <c r="B9625" s="122">
        <v>51</v>
      </c>
      <c r="C9625" s="123">
        <v>3</v>
      </c>
      <c r="D9625" s="123">
        <v>16</v>
      </c>
      <c r="E9625" s="123" t="s">
        <v>21238</v>
      </c>
      <c r="F9625" s="123"/>
      <c r="G9625" s="123"/>
      <c r="H9625" s="123">
        <f>IF(OR(AND('Раздел 2.12.2'!P32=0,'Раздел 2.12.2'!Q32=0),AND('Раздел 2.12.2'!P32&gt;0,'Раздел 2.12.2'!Q32&gt;0)),0,1)</f>
        <v>0</v>
      </c>
    </row>
    <row r="9626" spans="1:8" x14ac:dyDescent="0.2">
      <c r="A9626" s="122">
        <f t="shared" si="143"/>
        <v>609562</v>
      </c>
      <c r="B9626" s="122">
        <v>51</v>
      </c>
      <c r="C9626" s="123">
        <v>3</v>
      </c>
      <c r="D9626" s="123">
        <v>17</v>
      </c>
      <c r="E9626" s="123" t="s">
        <v>21239</v>
      </c>
      <c r="F9626" s="123"/>
      <c r="G9626" s="123"/>
      <c r="H9626" s="123">
        <f>IF(OR(AND('Раздел 2.12.2'!P33=0,'Раздел 2.12.2'!Q33=0),AND('Раздел 2.12.2'!P33&gt;0,'Раздел 2.12.2'!Q33&gt;0)),0,1)</f>
        <v>0</v>
      </c>
    </row>
    <row r="9627" spans="1:8" x14ac:dyDescent="0.2">
      <c r="A9627" s="122">
        <f t="shared" si="143"/>
        <v>609562</v>
      </c>
      <c r="B9627" s="122">
        <v>51</v>
      </c>
      <c r="C9627" s="123">
        <v>3</v>
      </c>
      <c r="D9627" s="123">
        <v>18</v>
      </c>
      <c r="E9627" s="123" t="s">
        <v>21240</v>
      </c>
      <c r="F9627" s="123"/>
      <c r="G9627" s="123"/>
      <c r="H9627" s="123">
        <f>IF(OR(AND('Раздел 2.12.2'!P34=0,'Раздел 2.12.2'!Q34=0),AND('Раздел 2.12.2'!P34&gt;0,'Раздел 2.12.2'!Q34&gt;0)),0,1)</f>
        <v>0</v>
      </c>
    </row>
    <row r="9628" spans="1:8" x14ac:dyDescent="0.2">
      <c r="A9628" s="122">
        <f t="shared" si="143"/>
        <v>609562</v>
      </c>
      <c r="B9628" s="122">
        <v>51</v>
      </c>
      <c r="C9628" s="123">
        <v>3</v>
      </c>
      <c r="D9628" s="123">
        <v>19</v>
      </c>
      <c r="E9628" s="123" t="s">
        <v>21241</v>
      </c>
      <c r="F9628" s="123"/>
      <c r="G9628" s="123"/>
      <c r="H9628" s="123">
        <f>IF(OR(AND('Раздел 2.12.2'!P35=0,'Раздел 2.12.2'!Q35=0),AND('Раздел 2.12.2'!P35&gt;0,'Раздел 2.12.2'!Q35&gt;0)),0,1)</f>
        <v>0</v>
      </c>
    </row>
    <row r="9629" spans="1:8" x14ac:dyDescent="0.2">
      <c r="A9629" s="122">
        <f t="shared" si="143"/>
        <v>609562</v>
      </c>
      <c r="B9629" s="124">
        <v>51</v>
      </c>
      <c r="C9629" s="124">
        <v>3</v>
      </c>
      <c r="D9629" s="124">
        <v>20</v>
      </c>
      <c r="E9629" s="124" t="s">
        <v>21242</v>
      </c>
      <c r="F9629" s="124"/>
      <c r="G9629" s="124"/>
      <c r="H9629" s="124">
        <f>IF(OR(AND('Раздел 2.12.2'!P36=0,'Раздел 2.12.2'!Q36=0),AND('Раздел 2.12.2'!P36&gt;0,'Раздел 2.12.2'!Q36&gt;0)),0,1)</f>
        <v>0</v>
      </c>
    </row>
    <row r="9630" spans="1:8" x14ac:dyDescent="0.2">
      <c r="A9630" s="107">
        <f t="shared" si="143"/>
        <v>609562</v>
      </c>
      <c r="B9630" s="107">
        <v>52</v>
      </c>
      <c r="C9630" s="107">
        <v>0</v>
      </c>
      <c r="D9630" s="107">
        <v>0</v>
      </c>
      <c r="E9630" s="107" t="str">
        <f>CONCATENATE("Количество ошибок в разделе 2.12.3: ",H9630)</f>
        <v>Количество ошибок в разделе 2.12.3: 0</v>
      </c>
      <c r="F9630" s="107"/>
      <c r="G9630" s="107"/>
      <c r="H9630" s="107">
        <f>SUM(H9631:H9650)</f>
        <v>0</v>
      </c>
    </row>
    <row r="9631" spans="1:8" x14ac:dyDescent="0.2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17063</v>
      </c>
      <c r="H9631" s="6">
        <f>IF('Раздел 2.12.3'!P21=SUM('Раздел 2.12.3'!P22,'Раздел 2.12.3'!P27:P36),0,1)</f>
        <v>0</v>
      </c>
    </row>
    <row r="9632" spans="1:8" x14ac:dyDescent="0.2">
      <c r="A9632" s="6">
        <f t="shared" si="143"/>
        <v>609562</v>
      </c>
      <c r="B9632" s="6">
        <v>52</v>
      </c>
      <c r="C9632" s="109">
        <v>1</v>
      </c>
      <c r="D9632" s="109">
        <v>2</v>
      </c>
      <c r="E9632" s="109" t="s">
        <v>17064</v>
      </c>
      <c r="F9632" s="109"/>
      <c r="G9632" s="109"/>
      <c r="H9632" s="109">
        <f>IF('Раздел 2.12.3'!Q21=SUM('Раздел 2.12.3'!Q22,'Раздел 2.12.3'!Q27:Q36),0,1)</f>
        <v>0</v>
      </c>
    </row>
    <row r="9633" spans="1:8" x14ac:dyDescent="0.2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17065</v>
      </c>
      <c r="F9633" s="7"/>
      <c r="G9633" s="7"/>
      <c r="H9633" s="7">
        <f>IF('Раздел 2.12.3'!P22=SUM('Раздел 2.12.3'!P23:P26),0,1)</f>
        <v>0</v>
      </c>
    </row>
    <row r="9634" spans="1:8" x14ac:dyDescent="0.2">
      <c r="A9634" s="6">
        <f t="shared" si="143"/>
        <v>609562</v>
      </c>
      <c r="B9634" s="7">
        <v>52</v>
      </c>
      <c r="C9634" s="109">
        <v>2</v>
      </c>
      <c r="D9634" s="109">
        <v>4</v>
      </c>
      <c r="E9634" s="109" t="s">
        <v>15977</v>
      </c>
      <c r="F9634" s="109"/>
      <c r="G9634" s="109"/>
      <c r="H9634" s="109">
        <f>IF('Раздел 2.12.3'!Q22=SUM('Раздел 2.12.3'!Q23:Q26),0,1)</f>
        <v>0</v>
      </c>
    </row>
    <row r="9635" spans="1:8" x14ac:dyDescent="0.2">
      <c r="A9635" s="122">
        <f t="shared" si="143"/>
        <v>609562</v>
      </c>
      <c r="B9635" s="122">
        <v>52</v>
      </c>
      <c r="C9635" s="123">
        <v>3</v>
      </c>
      <c r="D9635" s="123">
        <v>5</v>
      </c>
      <c r="E9635" s="123" t="s">
        <v>21243</v>
      </c>
      <c r="F9635" s="123"/>
      <c r="G9635" s="123"/>
      <c r="H9635" s="123">
        <f>IF(OR(AND('Раздел 2.12.3'!P21=0,'Раздел 2.12.3'!Q21=0),AND('Раздел 2.12.3'!P21&gt;0,'Раздел 2.12.3'!Q21&gt;0)),0,1)</f>
        <v>0</v>
      </c>
    </row>
    <row r="9636" spans="1:8" x14ac:dyDescent="0.2">
      <c r="A9636" s="122">
        <f t="shared" si="143"/>
        <v>609562</v>
      </c>
      <c r="B9636" s="122">
        <v>52</v>
      </c>
      <c r="C9636" s="123">
        <v>3</v>
      </c>
      <c r="D9636" s="123">
        <v>6</v>
      </c>
      <c r="E9636" s="123" t="s">
        <v>21416</v>
      </c>
      <c r="F9636" s="123"/>
      <c r="G9636" s="123"/>
      <c r="H9636" s="123">
        <f>IF(OR(AND('Раздел 2.12.3'!P22=0,'Раздел 2.12.3'!Q22=0),AND('Раздел 2.12.3'!P22&gt;0,'Раздел 2.12.3'!Q22&gt;0)),0,1)</f>
        <v>0</v>
      </c>
    </row>
    <row r="9637" spans="1:8" x14ac:dyDescent="0.2">
      <c r="A9637" s="122">
        <f t="shared" si="143"/>
        <v>609562</v>
      </c>
      <c r="B9637" s="122">
        <v>52</v>
      </c>
      <c r="C9637" s="123">
        <v>3</v>
      </c>
      <c r="D9637" s="123">
        <v>7</v>
      </c>
      <c r="E9637" s="123" t="s">
        <v>21417</v>
      </c>
      <c r="F9637" s="123"/>
      <c r="G9637" s="123"/>
      <c r="H9637" s="123">
        <f>IF(OR(AND('Раздел 2.12.3'!P23=0,'Раздел 2.12.3'!Q23=0),AND('Раздел 2.12.3'!P23&gt;0,'Раздел 2.12.3'!Q23&gt;0)),0,1)</f>
        <v>0</v>
      </c>
    </row>
    <row r="9638" spans="1:8" x14ac:dyDescent="0.2">
      <c r="A9638" s="122">
        <f t="shared" si="143"/>
        <v>609562</v>
      </c>
      <c r="B9638" s="122">
        <v>52</v>
      </c>
      <c r="C9638" s="123">
        <v>3</v>
      </c>
      <c r="D9638" s="123">
        <v>8</v>
      </c>
      <c r="E9638" s="123" t="s">
        <v>21418</v>
      </c>
      <c r="F9638" s="123"/>
      <c r="G9638" s="123"/>
      <c r="H9638" s="123">
        <f>IF(OR(AND('Раздел 2.12.3'!P24=0,'Раздел 2.12.3'!Q24=0),AND('Раздел 2.12.3'!P24&gt;0,'Раздел 2.12.3'!Q24&gt;0)),0,1)</f>
        <v>0</v>
      </c>
    </row>
    <row r="9639" spans="1:8" x14ac:dyDescent="0.2">
      <c r="A9639" s="122">
        <f t="shared" si="143"/>
        <v>609562</v>
      </c>
      <c r="B9639" s="122">
        <v>52</v>
      </c>
      <c r="C9639" s="123">
        <v>3</v>
      </c>
      <c r="D9639" s="123">
        <v>9</v>
      </c>
      <c r="E9639" s="123" t="s">
        <v>20146</v>
      </c>
      <c r="F9639" s="123"/>
      <c r="G9639" s="123"/>
      <c r="H9639" s="123">
        <f>IF(OR(AND('Раздел 2.12.3'!P25=0,'Раздел 2.12.3'!Q25=0),AND('Раздел 2.12.3'!P25&gt;0,'Раздел 2.12.3'!Q25&gt;0)),0,1)</f>
        <v>0</v>
      </c>
    </row>
    <row r="9640" spans="1:8" x14ac:dyDescent="0.2">
      <c r="A9640" s="122">
        <f t="shared" si="143"/>
        <v>609562</v>
      </c>
      <c r="B9640" s="122">
        <v>52</v>
      </c>
      <c r="C9640" s="123">
        <v>3</v>
      </c>
      <c r="D9640" s="123">
        <v>10</v>
      </c>
      <c r="E9640" s="123" t="s">
        <v>20147</v>
      </c>
      <c r="F9640" s="123"/>
      <c r="G9640" s="123"/>
      <c r="H9640" s="123">
        <f>IF(OR(AND('Раздел 2.12.3'!P26=0,'Раздел 2.12.3'!Q26=0),AND('Раздел 2.12.3'!P26&gt;0,'Раздел 2.12.3'!Q26&gt;0)),0,1)</f>
        <v>0</v>
      </c>
    </row>
    <row r="9641" spans="1:8" x14ac:dyDescent="0.2">
      <c r="A9641" s="122">
        <f t="shared" si="143"/>
        <v>609562</v>
      </c>
      <c r="B9641" s="122">
        <v>52</v>
      </c>
      <c r="C9641" s="123">
        <v>3</v>
      </c>
      <c r="D9641" s="123">
        <v>11</v>
      </c>
      <c r="E9641" s="123" t="s">
        <v>20148</v>
      </c>
      <c r="F9641" s="123"/>
      <c r="G9641" s="123"/>
      <c r="H9641" s="123">
        <f>IF(OR(AND('Раздел 2.12.3'!P27=0,'Раздел 2.12.3'!Q27=0),AND('Раздел 2.12.3'!P27&gt;0,'Раздел 2.12.3'!Q27&gt;0)),0,1)</f>
        <v>0</v>
      </c>
    </row>
    <row r="9642" spans="1:8" x14ac:dyDescent="0.2">
      <c r="A9642" s="122">
        <f t="shared" si="143"/>
        <v>609562</v>
      </c>
      <c r="B9642" s="122">
        <v>52</v>
      </c>
      <c r="C9642" s="123">
        <v>3</v>
      </c>
      <c r="D9642" s="123">
        <v>12</v>
      </c>
      <c r="E9642" s="123" t="s">
        <v>20159</v>
      </c>
      <c r="F9642" s="123"/>
      <c r="G9642" s="123"/>
      <c r="H9642" s="123">
        <f>IF(OR(AND('Раздел 2.12.3'!P28=0,'Раздел 2.12.3'!Q28=0),AND('Раздел 2.12.3'!P28&gt;0,'Раздел 2.12.3'!Q28&gt;0)),0,1)</f>
        <v>0</v>
      </c>
    </row>
    <row r="9643" spans="1:8" x14ac:dyDescent="0.2">
      <c r="A9643" s="122">
        <f t="shared" si="143"/>
        <v>609562</v>
      </c>
      <c r="B9643" s="122">
        <v>52</v>
      </c>
      <c r="C9643" s="123">
        <v>3</v>
      </c>
      <c r="D9643" s="123">
        <v>13</v>
      </c>
      <c r="E9643" s="123" t="s">
        <v>20160</v>
      </c>
      <c r="F9643" s="123"/>
      <c r="G9643" s="123"/>
      <c r="H9643" s="123">
        <f>IF(OR(AND('Раздел 2.12.3'!P29=0,'Раздел 2.12.3'!Q29=0),AND('Раздел 2.12.3'!P29&gt;0,'Раздел 2.12.3'!Q29&gt;0)),0,1)</f>
        <v>0</v>
      </c>
    </row>
    <row r="9644" spans="1:8" x14ac:dyDescent="0.2">
      <c r="A9644" s="122">
        <f t="shared" si="143"/>
        <v>609562</v>
      </c>
      <c r="B9644" s="122">
        <v>52</v>
      </c>
      <c r="C9644" s="123">
        <v>3</v>
      </c>
      <c r="D9644" s="123">
        <v>14</v>
      </c>
      <c r="E9644" s="123" t="s">
        <v>20161</v>
      </c>
      <c r="F9644" s="123"/>
      <c r="G9644" s="123"/>
      <c r="H9644" s="123">
        <f>IF(OR(AND('Раздел 2.12.3'!P30=0,'Раздел 2.12.3'!Q30=0),AND('Раздел 2.12.3'!P30&gt;0,'Раздел 2.12.3'!Q30&gt;0)),0,1)</f>
        <v>0</v>
      </c>
    </row>
    <row r="9645" spans="1:8" x14ac:dyDescent="0.2">
      <c r="A9645" s="122">
        <f t="shared" si="143"/>
        <v>609562</v>
      </c>
      <c r="B9645" s="122">
        <v>52</v>
      </c>
      <c r="C9645" s="123">
        <v>3</v>
      </c>
      <c r="D9645" s="123">
        <v>15</v>
      </c>
      <c r="E9645" s="123" t="s">
        <v>20162</v>
      </c>
      <c r="F9645" s="123"/>
      <c r="G9645" s="123"/>
      <c r="H9645" s="123">
        <f>IF(OR(AND('Раздел 2.12.3'!P31=0,'Раздел 2.12.3'!Q31=0),AND('Раздел 2.12.3'!P31&gt;0,'Раздел 2.12.3'!Q31&gt;0)),0,1)</f>
        <v>0</v>
      </c>
    </row>
    <row r="9646" spans="1:8" x14ac:dyDescent="0.2">
      <c r="A9646" s="122">
        <f t="shared" si="143"/>
        <v>609562</v>
      </c>
      <c r="B9646" s="122">
        <v>52</v>
      </c>
      <c r="C9646" s="123">
        <v>3</v>
      </c>
      <c r="D9646" s="123">
        <v>16</v>
      </c>
      <c r="E9646" s="123" t="s">
        <v>20163</v>
      </c>
      <c r="F9646" s="123"/>
      <c r="G9646" s="123"/>
      <c r="H9646" s="123">
        <f>IF(OR(AND('Раздел 2.12.3'!P32=0,'Раздел 2.12.3'!Q32=0),AND('Раздел 2.12.3'!P32&gt;0,'Раздел 2.12.3'!Q32&gt;0)),0,1)</f>
        <v>0</v>
      </c>
    </row>
    <row r="9647" spans="1:8" x14ac:dyDescent="0.2">
      <c r="A9647" s="122">
        <f t="shared" si="143"/>
        <v>609562</v>
      </c>
      <c r="B9647" s="122">
        <v>52</v>
      </c>
      <c r="C9647" s="123">
        <v>3</v>
      </c>
      <c r="D9647" s="123">
        <v>17</v>
      </c>
      <c r="E9647" s="123" t="s">
        <v>20164</v>
      </c>
      <c r="F9647" s="123"/>
      <c r="G9647" s="123"/>
      <c r="H9647" s="123">
        <f>IF(OR(AND('Раздел 2.12.3'!P33=0,'Раздел 2.12.3'!Q33=0),AND('Раздел 2.12.3'!P33&gt;0,'Раздел 2.12.3'!Q33&gt;0)),0,1)</f>
        <v>0</v>
      </c>
    </row>
    <row r="9648" spans="1:8" x14ac:dyDescent="0.2">
      <c r="A9648" s="122">
        <f t="shared" si="143"/>
        <v>609562</v>
      </c>
      <c r="B9648" s="122">
        <v>52</v>
      </c>
      <c r="C9648" s="123">
        <v>3</v>
      </c>
      <c r="D9648" s="123">
        <v>18</v>
      </c>
      <c r="E9648" s="123" t="s">
        <v>20165</v>
      </c>
      <c r="F9648" s="123"/>
      <c r="G9648" s="123"/>
      <c r="H9648" s="123">
        <f>IF(OR(AND('Раздел 2.12.3'!P34=0,'Раздел 2.12.3'!Q34=0),AND('Раздел 2.12.3'!P34&gt;0,'Раздел 2.12.3'!Q34&gt;0)),0,1)</f>
        <v>0</v>
      </c>
    </row>
    <row r="9649" spans="1:8" x14ac:dyDescent="0.2">
      <c r="A9649" s="122">
        <f t="shared" si="143"/>
        <v>609562</v>
      </c>
      <c r="B9649" s="122">
        <v>52</v>
      </c>
      <c r="C9649" s="123">
        <v>3</v>
      </c>
      <c r="D9649" s="123">
        <v>19</v>
      </c>
      <c r="E9649" s="123" t="s">
        <v>20166</v>
      </c>
      <c r="F9649" s="123"/>
      <c r="G9649" s="123"/>
      <c r="H9649" s="123">
        <f>IF(OR(AND('Раздел 2.12.3'!P35=0,'Раздел 2.12.3'!Q35=0),AND('Раздел 2.12.3'!P35&gt;0,'Раздел 2.12.3'!Q35&gt;0)),0,1)</f>
        <v>0</v>
      </c>
    </row>
    <row r="9650" spans="1:8" x14ac:dyDescent="0.2">
      <c r="A9650" s="122">
        <f t="shared" si="143"/>
        <v>609562</v>
      </c>
      <c r="B9650" s="124">
        <v>52</v>
      </c>
      <c r="C9650" s="124">
        <v>3</v>
      </c>
      <c r="D9650" s="124">
        <v>20</v>
      </c>
      <c r="E9650" s="124" t="s">
        <v>20922</v>
      </c>
      <c r="F9650" s="124"/>
      <c r="G9650" s="124"/>
      <c r="H9650" s="124">
        <f>IF(OR(AND('Раздел 2.12.3'!P36=0,'Раздел 2.12.3'!Q36=0),AND('Раздел 2.12.3'!P36&gt;0,'Раздел 2.12.3'!Q36&gt;0)),0,1)</f>
        <v>0</v>
      </c>
    </row>
    <row r="9651" spans="1:8" x14ac:dyDescent="0.2">
      <c r="A9651" s="107">
        <f t="shared" si="143"/>
        <v>609562</v>
      </c>
      <c r="B9651" s="107">
        <v>53</v>
      </c>
      <c r="C9651" s="107">
        <v>0</v>
      </c>
      <c r="D9651" s="107">
        <v>0</v>
      </c>
      <c r="E9651" s="107" t="str">
        <f>CONCATENATE("Количество ошибок в разделе 2.13.1: ",H9651)</f>
        <v>Количество ошибок в разделе 2.13.1: 0</v>
      </c>
      <c r="F9651" s="107"/>
      <c r="G9651" s="107"/>
      <c r="H9651" s="107">
        <f>SUM(H9652:H10265)</f>
        <v>0</v>
      </c>
    </row>
    <row r="9652" spans="1:8" x14ac:dyDescent="0.2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18168</v>
      </c>
      <c r="H9652" s="6">
        <f>IF('Раздел 2.13.1'!Q21=SUM('Раздел 2.13.1'!R21:W21),0,1)</f>
        <v>0</v>
      </c>
    </row>
    <row r="9653" spans="1:8" x14ac:dyDescent="0.2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18169</v>
      </c>
      <c r="F9653" s="7"/>
      <c r="G9653" s="7"/>
      <c r="H9653" s="6">
        <f>IF('Раздел 2.13.1'!Q22=SUM('Раздел 2.13.1'!R22:W22),0,1)</f>
        <v>0</v>
      </c>
    </row>
    <row r="9654" spans="1:8" x14ac:dyDescent="0.2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16194</v>
      </c>
      <c r="H9654" s="6">
        <f>IF('Раздел 2.13.1'!Q23=SUM('Раздел 2.13.1'!R23:W23),0,1)</f>
        <v>0</v>
      </c>
    </row>
    <row r="9655" spans="1:8" x14ac:dyDescent="0.2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16195</v>
      </c>
      <c r="H9655" s="6">
        <f>IF('Раздел 2.13.1'!Q24=SUM('Раздел 2.13.1'!R24:W24),0,1)</f>
        <v>0</v>
      </c>
    </row>
    <row r="9656" spans="1:8" x14ac:dyDescent="0.2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16196</v>
      </c>
      <c r="H9656" s="6">
        <f>IF('Раздел 2.13.1'!Q25=SUM('Раздел 2.13.1'!R25:W25),0,1)</f>
        <v>0</v>
      </c>
    </row>
    <row r="9657" spans="1:8" x14ac:dyDescent="0.2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16197</v>
      </c>
      <c r="H9657" s="6">
        <f>IF('Раздел 2.13.1'!Q26=SUM('Раздел 2.13.1'!R26:W26),0,1)</f>
        <v>0</v>
      </c>
    </row>
    <row r="9658" spans="1:8" x14ac:dyDescent="0.2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17320</v>
      </c>
      <c r="H9658" s="6">
        <f>IF('Раздел 2.13.1'!Q27=SUM('Раздел 2.13.1'!R27:W27),0,1)</f>
        <v>0</v>
      </c>
    </row>
    <row r="9659" spans="1:8" x14ac:dyDescent="0.2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17321</v>
      </c>
      <c r="H9659" s="6">
        <f>IF('Раздел 2.13.1'!Q28=SUM('Раздел 2.13.1'!R28:W28),0,1)</f>
        <v>0</v>
      </c>
    </row>
    <row r="9660" spans="1:8" x14ac:dyDescent="0.2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17322</v>
      </c>
      <c r="H9660" s="6">
        <f>IF('Раздел 2.13.1'!Q29=SUM('Раздел 2.13.1'!R29:W29),0,1)</f>
        <v>0</v>
      </c>
    </row>
    <row r="9661" spans="1:8" x14ac:dyDescent="0.2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17323</v>
      </c>
      <c r="H9661" s="6">
        <f>IF('Раздел 2.13.1'!Q30=SUM('Раздел 2.13.1'!R30:W30),0,1)</f>
        <v>0</v>
      </c>
    </row>
    <row r="9662" spans="1:8" x14ac:dyDescent="0.2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16422</v>
      </c>
      <c r="H9662" s="6">
        <f>IF('Раздел 2.13.1'!Q31=SUM('Раздел 2.13.1'!R31:W31),0,1)</f>
        <v>0</v>
      </c>
    </row>
    <row r="9663" spans="1:8" x14ac:dyDescent="0.2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17474</v>
      </c>
      <c r="H9663" s="6">
        <f>IF('Раздел 2.13.1'!Q32=SUM('Раздел 2.13.1'!R32:W32),0,1)</f>
        <v>0</v>
      </c>
    </row>
    <row r="9664" spans="1:8" x14ac:dyDescent="0.2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17475</v>
      </c>
      <c r="H9664" s="6">
        <f>IF('Раздел 2.13.1'!Q33=SUM('Раздел 2.13.1'!R33:W33),0,1)</f>
        <v>0</v>
      </c>
    </row>
    <row r="9665" spans="1:8" x14ac:dyDescent="0.2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17476</v>
      </c>
      <c r="H9665" s="6">
        <f>IF('Раздел 2.13.1'!Q34=SUM('Раздел 2.13.1'!R34:W34),0,1)</f>
        <v>0</v>
      </c>
    </row>
    <row r="9666" spans="1:8" x14ac:dyDescent="0.2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17477</v>
      </c>
      <c r="H9666" s="6">
        <f>IF('Раздел 2.13.1'!Q35=SUM('Раздел 2.13.1'!R35:W35),0,1)</f>
        <v>0</v>
      </c>
    </row>
    <row r="9667" spans="1:8" x14ac:dyDescent="0.2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17478</v>
      </c>
      <c r="H9667" s="6">
        <f>IF('Раздел 2.13.1'!Q36=SUM('Раздел 2.13.1'!R36:W36),0,1)</f>
        <v>0</v>
      </c>
    </row>
    <row r="9668" spans="1:8" x14ac:dyDescent="0.2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17337</v>
      </c>
      <c r="H9668" s="6">
        <f>IF('Раздел 2.13.1'!Q37=SUM('Раздел 2.13.1'!R37:W37),0,1)</f>
        <v>0</v>
      </c>
    </row>
    <row r="9669" spans="1:8" x14ac:dyDescent="0.2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17338</v>
      </c>
      <c r="H9669" s="6">
        <f>IF('Раздел 2.13.1'!Q38=SUM('Раздел 2.13.1'!R38:W38),0,1)</f>
        <v>0</v>
      </c>
    </row>
    <row r="9670" spans="1:8" x14ac:dyDescent="0.2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17339</v>
      </c>
      <c r="H9670" s="6">
        <f>IF('Раздел 2.13.1'!Q39=SUM('Раздел 2.13.1'!R39:W39),0,1)</f>
        <v>0</v>
      </c>
    </row>
    <row r="9671" spans="1:8" x14ac:dyDescent="0.2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16269</v>
      </c>
      <c r="H9671" s="6">
        <f>IF('Раздел 2.13.1'!Q40=SUM('Раздел 2.13.1'!R40:W40),0,1)</f>
        <v>0</v>
      </c>
    </row>
    <row r="9672" spans="1:8" x14ac:dyDescent="0.2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16270</v>
      </c>
      <c r="H9672" s="6">
        <f>IF('Раздел 2.13.1'!Q41=SUM('Раздел 2.13.1'!R41:W41),0,1)</f>
        <v>0</v>
      </c>
    </row>
    <row r="9673" spans="1:8" x14ac:dyDescent="0.2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16271</v>
      </c>
      <c r="H9673" s="6">
        <f>IF('Раздел 2.13.1'!Q42=SUM('Раздел 2.13.1'!R42:W42),0,1)</f>
        <v>0</v>
      </c>
    </row>
    <row r="9674" spans="1:8" x14ac:dyDescent="0.2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16272</v>
      </c>
      <c r="H9674" s="6">
        <f>IF('Раздел 2.13.1'!Q43=SUM('Раздел 2.13.1'!R43:W43),0,1)</f>
        <v>0</v>
      </c>
    </row>
    <row r="9675" spans="1:8" x14ac:dyDescent="0.2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16273</v>
      </c>
      <c r="H9675" s="6">
        <f>IF('Раздел 2.13.1'!Q44=SUM('Раздел 2.13.1'!R44:W44),0,1)</f>
        <v>0</v>
      </c>
    </row>
    <row r="9676" spans="1:8" x14ac:dyDescent="0.2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16274</v>
      </c>
      <c r="H9676" s="6">
        <f>IF('Раздел 2.13.1'!Q45=SUM('Раздел 2.13.1'!R45:W45),0,1)</f>
        <v>0</v>
      </c>
    </row>
    <row r="9677" spans="1:8" x14ac:dyDescent="0.2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16285</v>
      </c>
      <c r="H9677" s="6">
        <f>IF('Раздел 2.13.1'!Q46=SUM('Раздел 2.13.1'!R46:W46),0,1)</f>
        <v>0</v>
      </c>
    </row>
    <row r="9678" spans="1:8" x14ac:dyDescent="0.2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16286</v>
      </c>
      <c r="H9678" s="6">
        <f>IF('Раздел 2.13.1'!Q47=SUM('Раздел 2.13.1'!R47:W47),0,1)</f>
        <v>0</v>
      </c>
    </row>
    <row r="9679" spans="1:8" x14ac:dyDescent="0.2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16287</v>
      </c>
      <c r="H9679" s="6">
        <f>IF('Раздел 2.13.1'!Q48=SUM('Раздел 2.13.1'!R48:W48),0,1)</f>
        <v>0</v>
      </c>
    </row>
    <row r="9680" spans="1:8" x14ac:dyDescent="0.2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16299</v>
      </c>
      <c r="H9680" s="6">
        <f>IF('Раздел 2.13.1'!Q49=SUM('Раздел 2.13.1'!R49:W49),0,1)</f>
        <v>0</v>
      </c>
    </row>
    <row r="9681" spans="1:8" x14ac:dyDescent="0.2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16300</v>
      </c>
      <c r="H9681" s="6">
        <f>IF('Раздел 2.13.1'!Q50=SUM('Раздел 2.13.1'!R50:W50),0,1)</f>
        <v>0</v>
      </c>
    </row>
    <row r="9682" spans="1:8" x14ac:dyDescent="0.2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16301</v>
      </c>
      <c r="H9682" s="6">
        <f>IF('Раздел 2.13.1'!Q51=SUM('Раздел 2.13.1'!R51:W51),0,1)</f>
        <v>0</v>
      </c>
    </row>
    <row r="9683" spans="1:8" x14ac:dyDescent="0.2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16302</v>
      </c>
      <c r="H9683" s="6">
        <f>IF('Раздел 2.13.1'!Q52=SUM('Раздел 2.13.1'!R52:W52),0,1)</f>
        <v>0</v>
      </c>
    </row>
    <row r="9684" spans="1:8" x14ac:dyDescent="0.2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16303</v>
      </c>
      <c r="H9684" s="6">
        <f>IF('Раздел 2.13.1'!Q53=SUM('Раздел 2.13.1'!R53:W53),0,1)</f>
        <v>0</v>
      </c>
    </row>
    <row r="9685" spans="1:8" x14ac:dyDescent="0.2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17372</v>
      </c>
      <c r="H9685" s="6">
        <f>IF('Раздел 2.13.1'!Q54=SUM('Раздел 2.13.1'!R54:W54),0,1)</f>
        <v>0</v>
      </c>
    </row>
    <row r="9686" spans="1:8" x14ac:dyDescent="0.2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17373</v>
      </c>
      <c r="H9686" s="6">
        <f>IF('Раздел 2.13.1'!Q55=SUM('Раздел 2.13.1'!R55:W55),0,1)</f>
        <v>0</v>
      </c>
    </row>
    <row r="9687" spans="1:8" x14ac:dyDescent="0.2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17374</v>
      </c>
      <c r="H9687" s="6">
        <f>IF('Раздел 2.13.1'!Q56=SUM('Раздел 2.13.1'!R56:W56),0,1)</f>
        <v>0</v>
      </c>
    </row>
    <row r="9688" spans="1:8" x14ac:dyDescent="0.2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17375</v>
      </c>
      <c r="H9688" s="6">
        <f>IF('Раздел 2.13.1'!Q57=SUM('Раздел 2.13.1'!R57:W57),0,1)</f>
        <v>0</v>
      </c>
    </row>
    <row r="9689" spans="1:8" x14ac:dyDescent="0.2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15035</v>
      </c>
      <c r="H9689" s="6">
        <f>IF('Раздел 2.13.1'!Q58=SUM('Раздел 2.13.1'!R58:W58),0,1)</f>
        <v>0</v>
      </c>
    </row>
    <row r="9690" spans="1:8" x14ac:dyDescent="0.2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15036</v>
      </c>
      <c r="H9690" s="6">
        <f>IF('Раздел 2.13.1'!Q59=SUM('Раздел 2.13.1'!R59:W59),0,1)</f>
        <v>0</v>
      </c>
    </row>
    <row r="9691" spans="1:8" x14ac:dyDescent="0.2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15037</v>
      </c>
      <c r="H9691" s="6">
        <f>IF('Раздел 2.13.1'!Q60=SUM('Раздел 2.13.1'!R60:W60),0,1)</f>
        <v>0</v>
      </c>
    </row>
    <row r="9692" spans="1:8" x14ac:dyDescent="0.2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15038</v>
      </c>
      <c r="H9692" s="6">
        <f>IF('Раздел 2.13.1'!Q61=SUM('Раздел 2.13.1'!R61:W61),0,1)</f>
        <v>0</v>
      </c>
    </row>
    <row r="9693" spans="1:8" x14ac:dyDescent="0.2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16304</v>
      </c>
      <c r="H9693" s="6">
        <f>IF('Раздел 2.13.1'!Q62=SUM('Раздел 2.13.1'!R62:W62),0,1)</f>
        <v>0</v>
      </c>
    </row>
    <row r="9694" spans="1:8" x14ac:dyDescent="0.2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17377</v>
      </c>
      <c r="H9694" s="6">
        <f>IF('Раздел 2.13.1'!Q63=SUM('Раздел 2.13.1'!R63:W63),0,1)</f>
        <v>0</v>
      </c>
    </row>
    <row r="9695" spans="1:8" x14ac:dyDescent="0.2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17378</v>
      </c>
      <c r="H9695" s="6">
        <f>IF('Раздел 2.13.1'!Q64=SUM('Раздел 2.13.1'!R64:W64),0,1)</f>
        <v>0</v>
      </c>
    </row>
    <row r="9696" spans="1:8" x14ac:dyDescent="0.2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17379</v>
      </c>
      <c r="H9696" s="6">
        <f>IF('Раздел 2.13.1'!Q65=SUM('Раздел 2.13.1'!R65:W65),0,1)</f>
        <v>0</v>
      </c>
    </row>
    <row r="9697" spans="1:8" x14ac:dyDescent="0.2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17380</v>
      </c>
      <c r="H9697" s="6">
        <f>IF('Раздел 2.13.1'!Q66=SUM('Раздел 2.13.1'!R66:W66),0,1)</f>
        <v>0</v>
      </c>
    </row>
    <row r="9698" spans="1:8" x14ac:dyDescent="0.2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17381</v>
      </c>
      <c r="H9698" s="6">
        <f>IF('Раздел 2.13.1'!Q67=SUM('Раздел 2.13.1'!R67:W67),0,1)</f>
        <v>0</v>
      </c>
    </row>
    <row r="9699" spans="1:8" x14ac:dyDescent="0.2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15272</v>
      </c>
      <c r="H9699" s="6">
        <f>IF('Раздел 2.13.1'!Q68=SUM('Раздел 2.13.1'!R68:W68),0,1)</f>
        <v>0</v>
      </c>
    </row>
    <row r="9700" spans="1:8" x14ac:dyDescent="0.2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15273</v>
      </c>
      <c r="H9700" s="6">
        <f>IF('Раздел 2.13.1'!Q69=SUM('Раздел 2.13.1'!R69:W69),0,1)</f>
        <v>0</v>
      </c>
    </row>
    <row r="9701" spans="1:8" x14ac:dyDescent="0.2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15274</v>
      </c>
      <c r="H9701" s="6">
        <f>IF('Раздел 2.13.1'!Q70=SUM('Раздел 2.13.1'!R70:W70),0,1)</f>
        <v>0</v>
      </c>
    </row>
    <row r="9702" spans="1:8" x14ac:dyDescent="0.2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15275</v>
      </c>
      <c r="H9702" s="6">
        <f>IF('Раздел 2.13.1'!Q71=SUM('Раздел 2.13.1'!R71:W71),0,1)</f>
        <v>0</v>
      </c>
    </row>
    <row r="9703" spans="1:8" x14ac:dyDescent="0.2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15276</v>
      </c>
      <c r="H9703" s="6">
        <f>IF('Раздел 2.13.1'!Q72=SUM('Раздел 2.13.1'!R72:W72),0,1)</f>
        <v>0</v>
      </c>
    </row>
    <row r="9704" spans="1:8" x14ac:dyDescent="0.2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15277</v>
      </c>
      <c r="H9704" s="6">
        <f>IF('Раздел 2.13.1'!Q73=SUM('Раздел 2.13.1'!R73:W73),0,1)</f>
        <v>0</v>
      </c>
    </row>
    <row r="9705" spans="1:8" x14ac:dyDescent="0.2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15278</v>
      </c>
      <c r="H9705" s="6">
        <f>IF('Раздел 2.13.1'!Q74=SUM('Раздел 2.13.1'!R74:W74),0,1)</f>
        <v>0</v>
      </c>
    </row>
    <row r="9706" spans="1:8" x14ac:dyDescent="0.2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15279</v>
      </c>
      <c r="H9706" s="6">
        <f>IF('Раздел 2.13.1'!Q75=SUM('Раздел 2.13.1'!R75:W75),0,1)</f>
        <v>0</v>
      </c>
    </row>
    <row r="9707" spans="1:8" x14ac:dyDescent="0.2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15280</v>
      </c>
      <c r="H9707" s="6">
        <f>IF('Раздел 2.13.1'!Q76=SUM('Раздел 2.13.1'!R76:W76),0,1)</f>
        <v>0</v>
      </c>
    </row>
    <row r="9708" spans="1:8" x14ac:dyDescent="0.2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15281</v>
      </c>
      <c r="H9708" s="6">
        <f>IF('Раздел 2.13.1'!Q77=SUM('Раздел 2.13.1'!R77:W77),0,1)</f>
        <v>0</v>
      </c>
    </row>
    <row r="9709" spans="1:8" x14ac:dyDescent="0.2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15282</v>
      </c>
      <c r="H9709" s="6">
        <f>IF('Раздел 2.13.1'!Q78=SUM('Раздел 2.13.1'!R78:W78),0,1)</f>
        <v>0</v>
      </c>
    </row>
    <row r="9710" spans="1:8" x14ac:dyDescent="0.2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15283</v>
      </c>
      <c r="H9710" s="6">
        <f>IF('Раздел 2.13.1'!Q79=SUM('Раздел 2.13.1'!R79:W79),0,1)</f>
        <v>0</v>
      </c>
    </row>
    <row r="9711" spans="1:8" x14ac:dyDescent="0.2">
      <c r="A9711" s="6">
        <f t="shared" si="144"/>
        <v>609562</v>
      </c>
      <c r="B9711" s="6">
        <v>53</v>
      </c>
      <c r="C9711" s="109">
        <v>1</v>
      </c>
      <c r="D9711" s="109">
        <v>60</v>
      </c>
      <c r="E9711" s="109" t="s">
        <v>15284</v>
      </c>
      <c r="F9711" s="109"/>
      <c r="G9711" s="109"/>
      <c r="H9711" s="109">
        <f>IF('Раздел 2.13.1'!Q80=SUM('Раздел 2.13.1'!R80:W80),0,1)</f>
        <v>0</v>
      </c>
    </row>
    <row r="9712" spans="1:8" x14ac:dyDescent="0.2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15285</v>
      </c>
      <c r="H9712" s="6">
        <f>IF('Раздел 2.13.1'!Q21=SUM('Раздел 2.13.1'!Q22:Q80),0,1)</f>
        <v>0</v>
      </c>
    </row>
    <row r="9713" spans="1:8" x14ac:dyDescent="0.2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15286</v>
      </c>
      <c r="H9713" s="6">
        <f>IF('Раздел 2.13.1'!R21=SUM('Раздел 2.13.1'!R22:R80),0,1)</f>
        <v>0</v>
      </c>
    </row>
    <row r="9714" spans="1:8" x14ac:dyDescent="0.2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15287</v>
      </c>
      <c r="H9714" s="6">
        <f>IF('Раздел 2.13.1'!S21=SUM('Раздел 2.13.1'!S22:S80),0,1)</f>
        <v>0</v>
      </c>
    </row>
    <row r="9715" spans="1:8" x14ac:dyDescent="0.2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15288</v>
      </c>
      <c r="H9715" s="6">
        <f>IF('Раздел 2.13.1'!T21=SUM('Раздел 2.13.1'!T22:T80),0,1)</f>
        <v>0</v>
      </c>
    </row>
    <row r="9716" spans="1:8" x14ac:dyDescent="0.2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15289</v>
      </c>
      <c r="H9716" s="6">
        <f>IF('Раздел 2.13.1'!U21=SUM('Раздел 2.13.1'!U22:U80),0,1)</f>
        <v>0</v>
      </c>
    </row>
    <row r="9717" spans="1:8" x14ac:dyDescent="0.2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15290</v>
      </c>
      <c r="H9717" s="6">
        <f>IF('Раздел 2.13.1'!V21=SUM('Раздел 2.13.1'!V22:V80),0,1)</f>
        <v>0</v>
      </c>
    </row>
    <row r="9718" spans="1:8" x14ac:dyDescent="0.2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15291</v>
      </c>
      <c r="H9718" s="6">
        <f>IF('Раздел 2.13.1'!W21=SUM('Раздел 2.13.1'!W22:W80),0,1)</f>
        <v>0</v>
      </c>
    </row>
    <row r="9719" spans="1:8" x14ac:dyDescent="0.2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15292</v>
      </c>
      <c r="H9719" s="6">
        <f>IF('Раздел 2.13.1'!X21=SUM('Раздел 2.13.1'!X22:X80),0,1)</f>
        <v>0</v>
      </c>
    </row>
    <row r="9720" spans="1:8" x14ac:dyDescent="0.2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15293</v>
      </c>
      <c r="H9720" s="6">
        <f>IF('Раздел 2.13.1'!Y21=SUM('Раздел 2.13.1'!Y22:Y80),0,1)</f>
        <v>0</v>
      </c>
    </row>
    <row r="9721" spans="1:8" x14ac:dyDescent="0.2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15294</v>
      </c>
      <c r="H9721" s="6">
        <f>IF('Раздел 2.13.1'!Z21=SUM('Раздел 2.13.1'!Z22:Z80),0,1)</f>
        <v>0</v>
      </c>
    </row>
    <row r="9722" spans="1:8" x14ac:dyDescent="0.2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15295</v>
      </c>
      <c r="H9722" s="6">
        <f>IF('Раздел 2.13.1'!AA21=SUM('Раздел 2.13.1'!AA22:AA80),0,1)</f>
        <v>0</v>
      </c>
    </row>
    <row r="9723" spans="1:8" x14ac:dyDescent="0.2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15296</v>
      </c>
      <c r="H9723" s="6">
        <f>IF('Раздел 2.13.1'!AB21=SUM('Раздел 2.13.1'!AB22:AB80),0,1)</f>
        <v>0</v>
      </c>
    </row>
    <row r="9724" spans="1:8" x14ac:dyDescent="0.2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15297</v>
      </c>
      <c r="H9724" s="6">
        <f>IF('Раздел 2.13.1'!AC21=SUM('Раздел 2.13.1'!AC22:AC80),0,1)</f>
        <v>0</v>
      </c>
    </row>
    <row r="9725" spans="1:8" x14ac:dyDescent="0.2">
      <c r="A9725" s="6">
        <f t="shared" si="144"/>
        <v>609562</v>
      </c>
      <c r="B9725" s="6">
        <v>53</v>
      </c>
      <c r="C9725" s="109">
        <v>2</v>
      </c>
      <c r="D9725" s="109">
        <v>74</v>
      </c>
      <c r="E9725" s="109" t="s">
        <v>15298</v>
      </c>
      <c r="F9725" s="109"/>
      <c r="G9725" s="109"/>
      <c r="H9725" s="109">
        <f>IF('Раздел 2.13.1'!AD21=SUM('Раздел 2.13.1'!AD22:AD80),0,1)</f>
        <v>0</v>
      </c>
    </row>
    <row r="9726" spans="1:8" x14ac:dyDescent="0.2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16358</v>
      </c>
      <c r="H9726" s="6">
        <f>IF('Раздел 2.13.1'!Q21&gt;='Раздел 2.13.1'!X21,0,1)</f>
        <v>0</v>
      </c>
    </row>
    <row r="9727" spans="1:8" x14ac:dyDescent="0.2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15085</v>
      </c>
      <c r="H9727" s="6">
        <f>IF('Раздел 2.13.1'!Q22&gt;='Раздел 2.13.1'!X22,0,1)</f>
        <v>0</v>
      </c>
    </row>
    <row r="9728" spans="1:8" x14ac:dyDescent="0.2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15086</v>
      </c>
      <c r="H9728" s="6">
        <f>IF('Раздел 2.13.1'!Q23&gt;='Раздел 2.13.1'!X23,0,1)</f>
        <v>0</v>
      </c>
    </row>
    <row r="9729" spans="1:8" x14ac:dyDescent="0.2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15087</v>
      </c>
      <c r="H9729" s="6">
        <f>IF('Раздел 2.13.1'!Q24&gt;='Раздел 2.13.1'!X24,0,1)</f>
        <v>0</v>
      </c>
    </row>
    <row r="9730" spans="1:8" x14ac:dyDescent="0.2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15088</v>
      </c>
      <c r="H9730" s="6">
        <f>IF('Раздел 2.13.1'!Q25&gt;='Раздел 2.13.1'!X25,0,1)</f>
        <v>0</v>
      </c>
    </row>
    <row r="9731" spans="1:8" x14ac:dyDescent="0.2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15089</v>
      </c>
      <c r="H9731" s="6">
        <f>IF('Раздел 2.13.1'!Q26&gt;='Раздел 2.13.1'!X26,0,1)</f>
        <v>0</v>
      </c>
    </row>
    <row r="9732" spans="1:8" x14ac:dyDescent="0.2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15090</v>
      </c>
      <c r="H9732" s="6">
        <f>IF('Раздел 2.13.1'!Q27&gt;='Раздел 2.13.1'!X27,0,1)</f>
        <v>0</v>
      </c>
    </row>
    <row r="9733" spans="1:8" x14ac:dyDescent="0.2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15091</v>
      </c>
      <c r="H9733" s="6">
        <f>IF('Раздел 2.13.1'!Q28&gt;='Раздел 2.13.1'!X28,0,1)</f>
        <v>0</v>
      </c>
    </row>
    <row r="9734" spans="1:8" x14ac:dyDescent="0.2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15092</v>
      </c>
      <c r="H9734" s="6">
        <f>IF('Раздел 2.13.1'!Q29&gt;='Раздел 2.13.1'!X29,0,1)</f>
        <v>0</v>
      </c>
    </row>
    <row r="9735" spans="1:8" x14ac:dyDescent="0.2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15093</v>
      </c>
      <c r="H9735" s="6">
        <f>IF('Раздел 2.13.1'!Q30&gt;='Раздел 2.13.1'!X30,0,1)</f>
        <v>0</v>
      </c>
    </row>
    <row r="9736" spans="1:8" x14ac:dyDescent="0.2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15094</v>
      </c>
      <c r="H9736" s="6">
        <f>IF('Раздел 2.13.1'!Q31&gt;='Раздел 2.13.1'!X31,0,1)</f>
        <v>0</v>
      </c>
    </row>
    <row r="9737" spans="1:8" x14ac:dyDescent="0.2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15095</v>
      </c>
      <c r="H9737" s="6">
        <f>IF('Раздел 2.13.1'!Q32&gt;='Раздел 2.13.1'!X32,0,1)</f>
        <v>0</v>
      </c>
    </row>
    <row r="9738" spans="1:8" x14ac:dyDescent="0.2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16362</v>
      </c>
      <c r="H9738" s="6">
        <f>IF('Раздел 2.13.1'!Q33&gt;='Раздел 2.13.1'!X33,0,1)</f>
        <v>0</v>
      </c>
    </row>
    <row r="9739" spans="1:8" x14ac:dyDescent="0.2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16363</v>
      </c>
      <c r="H9739" s="6">
        <f>IF('Раздел 2.13.1'!Q34&gt;='Раздел 2.13.1'!X34,0,1)</f>
        <v>0</v>
      </c>
    </row>
    <row r="9740" spans="1:8" x14ac:dyDescent="0.2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16364</v>
      </c>
      <c r="H9740" s="6">
        <f>IF('Раздел 2.13.1'!Q35&gt;='Раздел 2.13.1'!X35,0,1)</f>
        <v>0</v>
      </c>
    </row>
    <row r="9741" spans="1:8" x14ac:dyDescent="0.2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16365</v>
      </c>
      <c r="H9741" s="6">
        <f>IF('Раздел 2.13.1'!Q36&gt;='Раздел 2.13.1'!X36,0,1)</f>
        <v>0</v>
      </c>
    </row>
    <row r="9742" spans="1:8" x14ac:dyDescent="0.2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16366</v>
      </c>
      <c r="H9742" s="6">
        <f>IF('Раздел 2.13.1'!Q37&gt;='Раздел 2.13.1'!X37,0,1)</f>
        <v>0</v>
      </c>
    </row>
    <row r="9743" spans="1:8" x14ac:dyDescent="0.2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16367</v>
      </c>
      <c r="H9743" s="6">
        <f>IF('Раздел 2.13.1'!Q38&gt;='Раздел 2.13.1'!X38,0,1)</f>
        <v>0</v>
      </c>
    </row>
    <row r="9744" spans="1:8" x14ac:dyDescent="0.2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16368</v>
      </c>
      <c r="H9744" s="6">
        <f>IF('Раздел 2.13.1'!Q39&gt;='Раздел 2.13.1'!X39,0,1)</f>
        <v>0</v>
      </c>
    </row>
    <row r="9745" spans="1:8" x14ac:dyDescent="0.2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16369</v>
      </c>
      <c r="H9745" s="6">
        <f>IF('Раздел 2.13.1'!Q40&gt;='Раздел 2.13.1'!X40,0,1)</f>
        <v>0</v>
      </c>
    </row>
    <row r="9746" spans="1:8" x14ac:dyDescent="0.2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16370</v>
      </c>
      <c r="H9746" s="6">
        <f>IF('Раздел 2.13.1'!Q41&gt;='Раздел 2.13.1'!X41,0,1)</f>
        <v>0</v>
      </c>
    </row>
    <row r="9747" spans="1:8" x14ac:dyDescent="0.2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16371</v>
      </c>
      <c r="H9747" s="6">
        <f>IF('Раздел 2.13.1'!Q42&gt;='Раздел 2.13.1'!X42,0,1)</f>
        <v>0</v>
      </c>
    </row>
    <row r="9748" spans="1:8" x14ac:dyDescent="0.2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16372</v>
      </c>
      <c r="H9748" s="6">
        <f>IF('Раздел 2.13.1'!Q43&gt;='Раздел 2.13.1'!X43,0,1)</f>
        <v>0</v>
      </c>
    </row>
    <row r="9749" spans="1:8" x14ac:dyDescent="0.2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16373</v>
      </c>
      <c r="H9749" s="6">
        <f>IF('Раздел 2.13.1'!Q44&gt;='Раздел 2.13.1'!X44,0,1)</f>
        <v>0</v>
      </c>
    </row>
    <row r="9750" spans="1:8" x14ac:dyDescent="0.2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16374</v>
      </c>
      <c r="H9750" s="6">
        <f>IF('Раздел 2.13.1'!Q45&gt;='Раздел 2.13.1'!X45,0,1)</f>
        <v>0</v>
      </c>
    </row>
    <row r="9751" spans="1:8" x14ac:dyDescent="0.2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16375</v>
      </c>
      <c r="H9751" s="6">
        <f>IF('Раздел 2.13.1'!Q46&gt;='Раздел 2.13.1'!X46,0,1)</f>
        <v>0</v>
      </c>
    </row>
    <row r="9752" spans="1:8" x14ac:dyDescent="0.2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16376</v>
      </c>
      <c r="H9752" s="6">
        <f>IF('Раздел 2.13.1'!Q47&gt;='Раздел 2.13.1'!X47,0,1)</f>
        <v>0</v>
      </c>
    </row>
    <row r="9753" spans="1:8" x14ac:dyDescent="0.2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17445</v>
      </c>
      <c r="H9753" s="6">
        <f>IF('Раздел 2.13.1'!Q48&gt;='Раздел 2.13.1'!X48,0,1)</f>
        <v>0</v>
      </c>
    </row>
    <row r="9754" spans="1:8" x14ac:dyDescent="0.2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17446</v>
      </c>
      <c r="H9754" s="6">
        <f>IF('Раздел 2.13.1'!Q49&gt;='Раздел 2.13.1'!X49,0,1)</f>
        <v>0</v>
      </c>
    </row>
    <row r="9755" spans="1:8" x14ac:dyDescent="0.2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17447</v>
      </c>
      <c r="H9755" s="6">
        <f>IF('Раздел 2.13.1'!Q50&gt;='Раздел 2.13.1'!X50,0,1)</f>
        <v>0</v>
      </c>
    </row>
    <row r="9756" spans="1:8" x14ac:dyDescent="0.2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17448</v>
      </c>
      <c r="H9756" s="6">
        <f>IF('Раздел 2.13.1'!Q51&gt;='Раздел 2.13.1'!X51,0,1)</f>
        <v>0</v>
      </c>
    </row>
    <row r="9757" spans="1:8" x14ac:dyDescent="0.2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17449</v>
      </c>
      <c r="H9757" s="6">
        <f>IF('Раздел 2.13.1'!Q52&gt;='Раздел 2.13.1'!X52,0,1)</f>
        <v>0</v>
      </c>
    </row>
    <row r="9758" spans="1:8" x14ac:dyDescent="0.2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17450</v>
      </c>
      <c r="H9758" s="6">
        <f>IF('Раздел 2.13.1'!Q53&gt;='Раздел 2.13.1'!X53,0,1)</f>
        <v>0</v>
      </c>
    </row>
    <row r="9759" spans="1:8" x14ac:dyDescent="0.2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17451</v>
      </c>
      <c r="H9759" s="6">
        <f>IF('Раздел 2.13.1'!Q54&gt;='Раздел 2.13.1'!X54,0,1)</f>
        <v>0</v>
      </c>
    </row>
    <row r="9760" spans="1:8" x14ac:dyDescent="0.2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17452</v>
      </c>
      <c r="H9760" s="6">
        <f>IF('Раздел 2.13.1'!Q55&gt;='Раздел 2.13.1'!X55,0,1)</f>
        <v>0</v>
      </c>
    </row>
    <row r="9761" spans="1:8" x14ac:dyDescent="0.2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17453</v>
      </c>
      <c r="H9761" s="6">
        <f>IF('Раздел 2.13.1'!Q56&gt;='Раздел 2.13.1'!X56,0,1)</f>
        <v>0</v>
      </c>
    </row>
    <row r="9762" spans="1:8" x14ac:dyDescent="0.2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17454</v>
      </c>
      <c r="H9762" s="6">
        <f>IF('Раздел 2.13.1'!Q57&gt;='Раздел 2.13.1'!X57,0,1)</f>
        <v>0</v>
      </c>
    </row>
    <row r="9763" spans="1:8" x14ac:dyDescent="0.2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17455</v>
      </c>
      <c r="H9763" s="6">
        <f>IF('Раздел 2.13.1'!Q58&gt;='Раздел 2.13.1'!X58,0,1)</f>
        <v>0</v>
      </c>
    </row>
    <row r="9764" spans="1:8" x14ac:dyDescent="0.2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17456</v>
      </c>
      <c r="H9764" s="6">
        <f>IF('Раздел 2.13.1'!Q59&gt;='Раздел 2.13.1'!X59,0,1)</f>
        <v>0</v>
      </c>
    </row>
    <row r="9765" spans="1:8" x14ac:dyDescent="0.2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17457</v>
      </c>
      <c r="H9765" s="6">
        <f>IF('Раздел 2.13.1'!Q60&gt;='Раздел 2.13.1'!X60,0,1)</f>
        <v>0</v>
      </c>
    </row>
    <row r="9766" spans="1:8" x14ac:dyDescent="0.2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16407</v>
      </c>
      <c r="H9766" s="6">
        <f>IF('Раздел 2.13.1'!Q61&gt;='Раздел 2.13.1'!X61,0,1)</f>
        <v>0</v>
      </c>
    </row>
    <row r="9767" spans="1:8" x14ac:dyDescent="0.2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16408</v>
      </c>
      <c r="H9767" s="6">
        <f>IF('Раздел 2.13.1'!Q62&gt;='Раздел 2.13.1'!X62,0,1)</f>
        <v>0</v>
      </c>
    </row>
    <row r="9768" spans="1:8" x14ac:dyDescent="0.2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16409</v>
      </c>
      <c r="H9768" s="6">
        <f>IF('Раздел 2.13.1'!Q63&gt;='Раздел 2.13.1'!X63,0,1)</f>
        <v>0</v>
      </c>
    </row>
    <row r="9769" spans="1:8" x14ac:dyDescent="0.2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16410</v>
      </c>
      <c r="H9769" s="6">
        <f>IF('Раздел 2.13.1'!Q64&gt;='Раздел 2.13.1'!X64,0,1)</f>
        <v>0</v>
      </c>
    </row>
    <row r="9770" spans="1:8" x14ac:dyDescent="0.2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16411</v>
      </c>
      <c r="H9770" s="6">
        <f>IF('Раздел 2.13.1'!Q65&gt;='Раздел 2.13.1'!X65,0,1)</f>
        <v>0</v>
      </c>
    </row>
    <row r="9771" spans="1:8" x14ac:dyDescent="0.2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16412</v>
      </c>
      <c r="H9771" s="6">
        <f>IF('Раздел 2.13.1'!Q66&gt;='Раздел 2.13.1'!X66,0,1)</f>
        <v>0</v>
      </c>
    </row>
    <row r="9772" spans="1:8" x14ac:dyDescent="0.2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16413</v>
      </c>
      <c r="H9772" s="6">
        <f>IF('Раздел 2.13.1'!Q67&gt;='Раздел 2.13.1'!X67,0,1)</f>
        <v>0</v>
      </c>
    </row>
    <row r="9773" spans="1:8" x14ac:dyDescent="0.2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17466</v>
      </c>
      <c r="H9773" s="6">
        <f>IF('Раздел 2.13.1'!Q68&gt;='Раздел 2.13.1'!X68,0,1)</f>
        <v>0</v>
      </c>
    </row>
    <row r="9774" spans="1:8" x14ac:dyDescent="0.2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17467</v>
      </c>
      <c r="H9774" s="6">
        <f>IF('Раздел 2.13.1'!Q69&gt;='Раздел 2.13.1'!X69,0,1)</f>
        <v>0</v>
      </c>
    </row>
    <row r="9775" spans="1:8" x14ac:dyDescent="0.2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17468</v>
      </c>
      <c r="H9775" s="6">
        <f>IF('Раздел 2.13.1'!Q70&gt;='Раздел 2.13.1'!X70,0,1)</f>
        <v>0</v>
      </c>
    </row>
    <row r="9776" spans="1:8" x14ac:dyDescent="0.2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17469</v>
      </c>
      <c r="H9776" s="6">
        <f>IF('Раздел 2.13.1'!Q71&gt;='Раздел 2.13.1'!X71,0,1)</f>
        <v>0</v>
      </c>
    </row>
    <row r="9777" spans="1:8" x14ac:dyDescent="0.2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17470</v>
      </c>
      <c r="H9777" s="6">
        <f>IF('Раздел 2.13.1'!Q72&gt;='Раздел 2.13.1'!X72,0,1)</f>
        <v>0</v>
      </c>
    </row>
    <row r="9778" spans="1:8" x14ac:dyDescent="0.2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17471</v>
      </c>
      <c r="H9778" s="6">
        <f>IF('Раздел 2.13.1'!Q73&gt;='Раздел 2.13.1'!X73,0,1)</f>
        <v>0</v>
      </c>
    </row>
    <row r="9779" spans="1:8" x14ac:dyDescent="0.2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17472</v>
      </c>
      <c r="H9779" s="6">
        <f>IF('Раздел 2.13.1'!Q74&gt;='Раздел 2.13.1'!X74,0,1)</f>
        <v>0</v>
      </c>
    </row>
    <row r="9780" spans="1:8" x14ac:dyDescent="0.2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17473</v>
      </c>
      <c r="H9780" s="6">
        <f>IF('Раздел 2.13.1'!Q75&gt;='Раздел 2.13.1'!X75,0,1)</f>
        <v>0</v>
      </c>
    </row>
    <row r="9781" spans="1:8" x14ac:dyDescent="0.2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18323</v>
      </c>
      <c r="H9781" s="6">
        <f>IF('Раздел 2.13.1'!Q76&gt;='Раздел 2.13.1'!X76,0,1)</f>
        <v>0</v>
      </c>
    </row>
    <row r="9782" spans="1:8" x14ac:dyDescent="0.2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18324</v>
      </c>
      <c r="H9782" s="6">
        <f>IF('Раздел 2.13.1'!Q77&gt;='Раздел 2.13.1'!X77,0,1)</f>
        <v>0</v>
      </c>
    </row>
    <row r="9783" spans="1:8" x14ac:dyDescent="0.2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18325</v>
      </c>
      <c r="H9783" s="6">
        <f>IF('Раздел 2.13.1'!Q78&gt;='Раздел 2.13.1'!X78,0,1)</f>
        <v>0</v>
      </c>
    </row>
    <row r="9784" spans="1:8" x14ac:dyDescent="0.2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18326</v>
      </c>
      <c r="H9784" s="6">
        <f>IF('Раздел 2.13.1'!Q79&gt;='Раздел 2.13.1'!X79,0,1)</f>
        <v>0</v>
      </c>
    </row>
    <row r="9785" spans="1:8" x14ac:dyDescent="0.2">
      <c r="A9785" s="6">
        <f t="shared" si="145"/>
        <v>609562</v>
      </c>
      <c r="B9785" s="6">
        <v>53</v>
      </c>
      <c r="C9785" s="109">
        <v>3</v>
      </c>
      <c r="D9785" s="109">
        <v>134</v>
      </c>
      <c r="E9785" s="109" t="s">
        <v>18327</v>
      </c>
      <c r="F9785" s="109"/>
      <c r="G9785" s="109"/>
      <c r="H9785" s="109">
        <f>IF('Раздел 2.13.1'!Q80&gt;='Раздел 2.13.1'!X80,0,1)</f>
        <v>0</v>
      </c>
    </row>
    <row r="9786" spans="1:8" x14ac:dyDescent="0.2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18328</v>
      </c>
      <c r="H9786" s="6">
        <f>IF('Раздел 2.13.1'!Q21&gt;='Раздел 2.13.1'!Y21,0,1)</f>
        <v>0</v>
      </c>
    </row>
    <row r="9787" spans="1:8" x14ac:dyDescent="0.2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18329</v>
      </c>
      <c r="H9787" s="6">
        <f>IF('Раздел 2.13.1'!Q22&gt;='Раздел 2.13.1'!Y22,0,1)</f>
        <v>0</v>
      </c>
    </row>
    <row r="9788" spans="1:8" x14ac:dyDescent="0.2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18330</v>
      </c>
      <c r="H9788" s="6">
        <f>IF('Раздел 2.13.1'!Q23&gt;='Раздел 2.13.1'!Y23,0,1)</f>
        <v>0</v>
      </c>
    </row>
    <row r="9789" spans="1:8" x14ac:dyDescent="0.2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18331</v>
      </c>
      <c r="H9789" s="6">
        <f>IF('Раздел 2.13.1'!Q24&gt;='Раздел 2.13.1'!Y24,0,1)</f>
        <v>0</v>
      </c>
    </row>
    <row r="9790" spans="1:8" x14ac:dyDescent="0.2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18332</v>
      </c>
      <c r="H9790" s="6">
        <f>IF('Раздел 2.13.1'!Q25&gt;='Раздел 2.13.1'!Y25,0,1)</f>
        <v>0</v>
      </c>
    </row>
    <row r="9791" spans="1:8" x14ac:dyDescent="0.2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18333</v>
      </c>
      <c r="H9791" s="6">
        <f>IF('Раздел 2.13.1'!Q26&gt;='Раздел 2.13.1'!Y26,0,1)</f>
        <v>0</v>
      </c>
    </row>
    <row r="9792" spans="1:8" x14ac:dyDescent="0.2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17370</v>
      </c>
      <c r="H9792" s="6">
        <f>IF('Раздел 2.13.1'!Q27&gt;='Раздел 2.13.1'!Y27,0,1)</f>
        <v>0</v>
      </c>
    </row>
    <row r="9793" spans="1:8" x14ac:dyDescent="0.2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17371</v>
      </c>
      <c r="H9793" s="6">
        <f>IF('Раздел 2.13.1'!Q28&gt;='Раздел 2.13.1'!Y28,0,1)</f>
        <v>0</v>
      </c>
    </row>
    <row r="9794" spans="1:8" x14ac:dyDescent="0.2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18207</v>
      </c>
      <c r="H9794" s="6">
        <f>IF('Раздел 2.13.1'!Q29&gt;='Раздел 2.13.1'!Y29,0,1)</f>
        <v>0</v>
      </c>
    </row>
    <row r="9795" spans="1:8" x14ac:dyDescent="0.2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18208</v>
      </c>
      <c r="H9795" s="6">
        <f>IF('Раздел 2.13.1'!Q30&gt;='Раздел 2.13.1'!Y30,0,1)</f>
        <v>0</v>
      </c>
    </row>
    <row r="9796" spans="1:8" x14ac:dyDescent="0.2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18209</v>
      </c>
      <c r="H9796" s="6">
        <f>IF('Раздел 2.13.1'!Q31&gt;='Раздел 2.13.1'!Y31,0,1)</f>
        <v>0</v>
      </c>
    </row>
    <row r="9797" spans="1:8" x14ac:dyDescent="0.2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19024</v>
      </c>
      <c r="H9797" s="6">
        <f>IF('Раздел 2.13.1'!Q32&gt;='Раздел 2.13.1'!Y32,0,1)</f>
        <v>0</v>
      </c>
    </row>
    <row r="9798" spans="1:8" x14ac:dyDescent="0.2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19025</v>
      </c>
      <c r="H9798" s="6">
        <f>IF('Раздел 2.13.1'!Q33&gt;='Раздел 2.13.1'!Y33,0,1)</f>
        <v>0</v>
      </c>
    </row>
    <row r="9799" spans="1:8" x14ac:dyDescent="0.2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19026</v>
      </c>
      <c r="H9799" s="6">
        <f>IF('Раздел 2.13.1'!Q34&gt;='Раздел 2.13.1'!Y34,0,1)</f>
        <v>0</v>
      </c>
    </row>
    <row r="9800" spans="1:8" x14ac:dyDescent="0.2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19027</v>
      </c>
      <c r="H9800" s="6">
        <f>IF('Раздел 2.13.1'!Q35&gt;='Раздел 2.13.1'!Y35,0,1)</f>
        <v>0</v>
      </c>
    </row>
    <row r="9801" spans="1:8" x14ac:dyDescent="0.2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17376</v>
      </c>
      <c r="H9801" s="6">
        <f>IF('Раздел 2.13.1'!Q36&gt;='Раздел 2.13.1'!Y36,0,1)</f>
        <v>0</v>
      </c>
    </row>
    <row r="9802" spans="1:8" x14ac:dyDescent="0.2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18210</v>
      </c>
      <c r="H9802" s="6">
        <f>IF('Раздел 2.13.1'!Q37&gt;='Раздел 2.13.1'!Y37,0,1)</f>
        <v>0</v>
      </c>
    </row>
    <row r="9803" spans="1:8" x14ac:dyDescent="0.2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18211</v>
      </c>
      <c r="H9803" s="6">
        <f>IF('Раздел 2.13.1'!Q38&gt;='Раздел 2.13.1'!Y38,0,1)</f>
        <v>0</v>
      </c>
    </row>
    <row r="9804" spans="1:8" x14ac:dyDescent="0.2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18212</v>
      </c>
      <c r="H9804" s="6">
        <f>IF('Раздел 2.13.1'!Q39&gt;='Раздел 2.13.1'!Y39,0,1)</f>
        <v>0</v>
      </c>
    </row>
    <row r="9805" spans="1:8" x14ac:dyDescent="0.2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18213</v>
      </c>
      <c r="H9805" s="6">
        <f>IF('Раздел 2.13.1'!Q40&gt;='Раздел 2.13.1'!Y40,0,1)</f>
        <v>0</v>
      </c>
    </row>
    <row r="9806" spans="1:8" x14ac:dyDescent="0.2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18190</v>
      </c>
      <c r="H9806" s="6">
        <f>IF('Раздел 2.13.1'!Q41&gt;='Раздел 2.13.1'!Y41,0,1)</f>
        <v>0</v>
      </c>
    </row>
    <row r="9807" spans="1:8" x14ac:dyDescent="0.2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18191</v>
      </c>
      <c r="H9807" s="6">
        <f>IF('Раздел 2.13.1'!Q42&gt;='Раздел 2.13.1'!Y42,0,1)</f>
        <v>0</v>
      </c>
    </row>
    <row r="9808" spans="1:8" x14ac:dyDescent="0.2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18192</v>
      </c>
      <c r="H9808" s="6">
        <f>IF('Раздел 2.13.1'!Q43&gt;='Раздел 2.13.1'!Y43,0,1)</f>
        <v>0</v>
      </c>
    </row>
    <row r="9809" spans="1:8" x14ac:dyDescent="0.2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18193</v>
      </c>
      <c r="H9809" s="6">
        <f>IF('Раздел 2.13.1'!Q44&gt;='Раздел 2.13.1'!Y44,0,1)</f>
        <v>0</v>
      </c>
    </row>
    <row r="9810" spans="1:8" x14ac:dyDescent="0.2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18194</v>
      </c>
      <c r="H9810" s="6">
        <f>IF('Раздел 2.13.1'!Q45&gt;='Раздел 2.13.1'!Y45,0,1)</f>
        <v>0</v>
      </c>
    </row>
    <row r="9811" spans="1:8" x14ac:dyDescent="0.2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18195</v>
      </c>
      <c r="H9811" s="6">
        <f>IF('Раздел 2.13.1'!Q46&gt;='Раздел 2.13.1'!Y46,0,1)</f>
        <v>0</v>
      </c>
    </row>
    <row r="9812" spans="1:8" x14ac:dyDescent="0.2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18196</v>
      </c>
      <c r="H9812" s="6">
        <f>IF('Раздел 2.13.1'!Q47&gt;='Раздел 2.13.1'!Y47,0,1)</f>
        <v>0</v>
      </c>
    </row>
    <row r="9813" spans="1:8" x14ac:dyDescent="0.2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18197</v>
      </c>
      <c r="H9813" s="6">
        <f>IF('Раздел 2.13.1'!Q48&gt;='Раздел 2.13.1'!Y48,0,1)</f>
        <v>0</v>
      </c>
    </row>
    <row r="9814" spans="1:8" x14ac:dyDescent="0.2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18198</v>
      </c>
      <c r="H9814" s="6">
        <f>IF('Раздел 2.13.1'!Q49&gt;='Раздел 2.13.1'!Y49,0,1)</f>
        <v>0</v>
      </c>
    </row>
    <row r="9815" spans="1:8" x14ac:dyDescent="0.2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18199</v>
      </c>
      <c r="H9815" s="6">
        <f>IF('Раздел 2.13.1'!Q50&gt;='Раздел 2.13.1'!Y50,0,1)</f>
        <v>0</v>
      </c>
    </row>
    <row r="9816" spans="1:8" x14ac:dyDescent="0.2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18200</v>
      </c>
      <c r="H9816" s="6">
        <f>IF('Раздел 2.13.1'!Q51&gt;='Раздел 2.13.1'!Y51,0,1)</f>
        <v>0</v>
      </c>
    </row>
    <row r="9817" spans="1:8" x14ac:dyDescent="0.2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18201</v>
      </c>
      <c r="H9817" s="6">
        <f>IF('Раздел 2.13.1'!Q52&gt;='Раздел 2.13.1'!Y52,0,1)</f>
        <v>0</v>
      </c>
    </row>
    <row r="9818" spans="1:8" x14ac:dyDescent="0.2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18202</v>
      </c>
      <c r="H9818" s="6">
        <f>IF('Раздел 2.13.1'!Q53&gt;='Раздел 2.13.1'!Y53,0,1)</f>
        <v>0</v>
      </c>
    </row>
    <row r="9819" spans="1:8" x14ac:dyDescent="0.2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17363</v>
      </c>
      <c r="H9819" s="6">
        <f>IF('Раздел 2.13.1'!Q54&gt;='Раздел 2.13.1'!Y54,0,1)</f>
        <v>0</v>
      </c>
    </row>
    <row r="9820" spans="1:8" x14ac:dyDescent="0.2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16278</v>
      </c>
      <c r="H9820" s="6">
        <f>IF('Раздел 2.13.1'!Q55&gt;='Раздел 2.13.1'!Y55,0,1)</f>
        <v>0</v>
      </c>
    </row>
    <row r="9821" spans="1:8" x14ac:dyDescent="0.2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16279</v>
      </c>
      <c r="H9821" s="6">
        <f>IF('Раздел 2.13.1'!Q56&gt;='Раздел 2.13.1'!Y56,0,1)</f>
        <v>0</v>
      </c>
    </row>
    <row r="9822" spans="1:8" x14ac:dyDescent="0.2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19013</v>
      </c>
      <c r="H9822" s="6">
        <f>IF('Раздел 2.13.1'!Q57&gt;='Раздел 2.13.1'!Y57,0,1)</f>
        <v>0</v>
      </c>
    </row>
    <row r="9823" spans="1:8" x14ac:dyDescent="0.2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19014</v>
      </c>
      <c r="H9823" s="6">
        <f>IF('Раздел 2.13.1'!Q58&gt;='Раздел 2.13.1'!Y58,0,1)</f>
        <v>0</v>
      </c>
    </row>
    <row r="9824" spans="1:8" x14ac:dyDescent="0.2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17364</v>
      </c>
      <c r="H9824" s="6">
        <f>IF('Раздел 2.13.1'!Q59&gt;='Раздел 2.13.1'!Y59,0,1)</f>
        <v>0</v>
      </c>
    </row>
    <row r="9825" spans="1:8" x14ac:dyDescent="0.2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17365</v>
      </c>
      <c r="H9825" s="6">
        <f>IF('Раздел 2.13.1'!Q60&gt;='Раздел 2.13.1'!Y60,0,1)</f>
        <v>0</v>
      </c>
    </row>
    <row r="9826" spans="1:8" x14ac:dyDescent="0.2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17366</v>
      </c>
      <c r="H9826" s="6">
        <f>IF('Раздел 2.13.1'!Q61&gt;='Раздел 2.13.1'!Y61,0,1)</f>
        <v>0</v>
      </c>
    </row>
    <row r="9827" spans="1:8" x14ac:dyDescent="0.2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17367</v>
      </c>
      <c r="H9827" s="6">
        <f>IF('Раздел 2.13.1'!Q62&gt;='Раздел 2.13.1'!Y62,0,1)</f>
        <v>0</v>
      </c>
    </row>
    <row r="9828" spans="1:8" x14ac:dyDescent="0.2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17368</v>
      </c>
      <c r="H9828" s="6">
        <f>IF('Раздел 2.13.1'!Q63&gt;='Раздел 2.13.1'!Y63,0,1)</f>
        <v>0</v>
      </c>
    </row>
    <row r="9829" spans="1:8" x14ac:dyDescent="0.2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18203</v>
      </c>
      <c r="H9829" s="6">
        <f>IF('Раздел 2.13.1'!Q64&gt;='Раздел 2.13.1'!Y64,0,1)</f>
        <v>0</v>
      </c>
    </row>
    <row r="9830" spans="1:8" x14ac:dyDescent="0.2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18204</v>
      </c>
      <c r="H9830" s="6">
        <f>IF('Раздел 2.13.1'!Q65&gt;='Раздел 2.13.1'!Y65,0,1)</f>
        <v>0</v>
      </c>
    </row>
    <row r="9831" spans="1:8" x14ac:dyDescent="0.2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18205</v>
      </c>
      <c r="H9831" s="6">
        <f>IF('Раздел 2.13.1'!Q66&gt;='Раздел 2.13.1'!Y66,0,1)</f>
        <v>0</v>
      </c>
    </row>
    <row r="9832" spans="1:8" x14ac:dyDescent="0.2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18206</v>
      </c>
      <c r="H9832" s="6">
        <f>IF('Раздел 2.13.1'!Q67&gt;='Раздел 2.13.1'!Y67,0,1)</f>
        <v>0</v>
      </c>
    </row>
    <row r="9833" spans="1:8" x14ac:dyDescent="0.2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18221</v>
      </c>
      <c r="H9833" s="6">
        <f>IF('Раздел 2.13.1'!Q68&gt;='Раздел 2.13.1'!Y68,0,1)</f>
        <v>0</v>
      </c>
    </row>
    <row r="9834" spans="1:8" x14ac:dyDescent="0.2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18222</v>
      </c>
      <c r="H9834" s="6">
        <f>IF('Раздел 2.13.1'!Q69&gt;='Раздел 2.13.1'!Y69,0,1)</f>
        <v>0</v>
      </c>
    </row>
    <row r="9835" spans="1:8" x14ac:dyDescent="0.2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18223</v>
      </c>
      <c r="H9835" s="6">
        <f>IF('Раздел 2.13.1'!Q70&gt;='Раздел 2.13.1'!Y70,0,1)</f>
        <v>0</v>
      </c>
    </row>
    <row r="9836" spans="1:8" x14ac:dyDescent="0.2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18224</v>
      </c>
      <c r="H9836" s="6">
        <f>IF('Раздел 2.13.1'!Q71&gt;='Раздел 2.13.1'!Y71,0,1)</f>
        <v>0</v>
      </c>
    </row>
    <row r="9837" spans="1:8" x14ac:dyDescent="0.2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17395</v>
      </c>
      <c r="H9837" s="6">
        <f>IF('Раздел 2.13.1'!Q72&gt;='Раздел 2.13.1'!Y72,0,1)</f>
        <v>0</v>
      </c>
    </row>
    <row r="9838" spans="1:8" x14ac:dyDescent="0.2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17396</v>
      </c>
      <c r="H9838" s="6">
        <f>IF('Раздел 2.13.1'!Q73&gt;='Раздел 2.13.1'!Y73,0,1)</f>
        <v>0</v>
      </c>
    </row>
    <row r="9839" spans="1:8" x14ac:dyDescent="0.2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17397</v>
      </c>
      <c r="H9839" s="6">
        <f>IF('Раздел 2.13.1'!Q74&gt;='Раздел 2.13.1'!Y74,0,1)</f>
        <v>0</v>
      </c>
    </row>
    <row r="9840" spans="1:8" x14ac:dyDescent="0.2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17398</v>
      </c>
      <c r="H9840" s="6">
        <f>IF('Раздел 2.13.1'!Q75&gt;='Раздел 2.13.1'!Y75,0,1)</f>
        <v>0</v>
      </c>
    </row>
    <row r="9841" spans="1:8" x14ac:dyDescent="0.2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17399</v>
      </c>
      <c r="H9841" s="6">
        <f>IF('Раздел 2.13.1'!Q76&gt;='Раздел 2.13.1'!Y76,0,1)</f>
        <v>0</v>
      </c>
    </row>
    <row r="9842" spans="1:8" x14ac:dyDescent="0.2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17400</v>
      </c>
      <c r="H9842" s="6">
        <f>IF('Раздел 2.13.1'!Q77&gt;='Раздел 2.13.1'!Y77,0,1)</f>
        <v>0</v>
      </c>
    </row>
    <row r="9843" spans="1:8" x14ac:dyDescent="0.2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18227</v>
      </c>
      <c r="H9843" s="6">
        <f>IF('Раздел 2.13.1'!Q78&gt;='Раздел 2.13.1'!Y78,0,1)</f>
        <v>0</v>
      </c>
    </row>
    <row r="9844" spans="1:8" x14ac:dyDescent="0.2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18228</v>
      </c>
      <c r="H9844" s="6">
        <f>IF('Раздел 2.13.1'!Q79&gt;='Раздел 2.13.1'!Y79,0,1)</f>
        <v>0</v>
      </c>
    </row>
    <row r="9845" spans="1:8" x14ac:dyDescent="0.2">
      <c r="A9845" s="6">
        <f t="shared" si="146"/>
        <v>609562</v>
      </c>
      <c r="B9845" s="6">
        <v>53</v>
      </c>
      <c r="C9845" s="109">
        <v>4</v>
      </c>
      <c r="D9845" s="109">
        <v>194</v>
      </c>
      <c r="E9845" s="109" t="s">
        <v>18229</v>
      </c>
      <c r="F9845" s="109"/>
      <c r="G9845" s="109"/>
      <c r="H9845" s="109">
        <f>IF('Раздел 2.13.1'!Q80&gt;='Раздел 2.13.1'!Y80,0,1)</f>
        <v>0</v>
      </c>
    </row>
    <row r="9846" spans="1:8" x14ac:dyDescent="0.2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18230</v>
      </c>
      <c r="H9846" s="6">
        <f>IF('Раздел 2.13.1'!Q21&gt;='Раздел 2.13.1'!Z21,0,1)</f>
        <v>0</v>
      </c>
    </row>
    <row r="9847" spans="1:8" x14ac:dyDescent="0.2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18231</v>
      </c>
      <c r="H9847" s="6">
        <f>IF('Раздел 2.13.1'!Q22&gt;='Раздел 2.13.1'!Z22,0,1)</f>
        <v>0</v>
      </c>
    </row>
    <row r="9848" spans="1:8" x14ac:dyDescent="0.2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18232</v>
      </c>
      <c r="H9848" s="6">
        <f>IF('Раздел 2.13.1'!Q23&gt;='Раздел 2.13.1'!Z23,0,1)</f>
        <v>0</v>
      </c>
    </row>
    <row r="9849" spans="1:8" x14ac:dyDescent="0.2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18233</v>
      </c>
      <c r="H9849" s="6">
        <f>IF('Раздел 2.13.1'!Q24&gt;='Раздел 2.13.1'!Z24,0,1)</f>
        <v>0</v>
      </c>
    </row>
    <row r="9850" spans="1:8" x14ac:dyDescent="0.2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18234</v>
      </c>
      <c r="H9850" s="6">
        <f>IF('Раздел 2.13.1'!Q25&gt;='Раздел 2.13.1'!Z25,0,1)</f>
        <v>0</v>
      </c>
    </row>
    <row r="9851" spans="1:8" x14ac:dyDescent="0.2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18235</v>
      </c>
      <c r="H9851" s="6">
        <f>IF('Раздел 2.13.1'!Q26&gt;='Раздел 2.13.1'!Z26,0,1)</f>
        <v>0</v>
      </c>
    </row>
    <row r="9852" spans="1:8" x14ac:dyDescent="0.2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18236</v>
      </c>
      <c r="H9852" s="6">
        <f>IF('Раздел 2.13.1'!Q27&gt;='Раздел 2.13.1'!Z27,0,1)</f>
        <v>0</v>
      </c>
    </row>
    <row r="9853" spans="1:8" x14ac:dyDescent="0.2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18237</v>
      </c>
      <c r="H9853" s="6">
        <f>IF('Раздел 2.13.1'!Q28&gt;='Раздел 2.13.1'!Z28,0,1)</f>
        <v>0</v>
      </c>
    </row>
    <row r="9854" spans="1:8" x14ac:dyDescent="0.2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18238</v>
      </c>
      <c r="H9854" s="6">
        <f>IF('Раздел 2.13.1'!Q29&gt;='Раздел 2.13.1'!Z29,0,1)</f>
        <v>0</v>
      </c>
    </row>
    <row r="9855" spans="1:8" x14ac:dyDescent="0.2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18239</v>
      </c>
      <c r="H9855" s="6">
        <f>IF('Раздел 2.13.1'!Q30&gt;='Раздел 2.13.1'!Z30,0,1)</f>
        <v>0</v>
      </c>
    </row>
    <row r="9856" spans="1:8" x14ac:dyDescent="0.2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18240</v>
      </c>
      <c r="H9856" s="6">
        <f>IF('Раздел 2.13.1'!Q31&gt;='Раздел 2.13.1'!Z31,0,1)</f>
        <v>0</v>
      </c>
    </row>
    <row r="9857" spans="1:8" x14ac:dyDescent="0.2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18241</v>
      </c>
      <c r="H9857" s="6">
        <f>IF('Раздел 2.13.1'!Q32&gt;='Раздел 2.13.1'!Z32,0,1)</f>
        <v>0</v>
      </c>
    </row>
    <row r="9858" spans="1:8" x14ac:dyDescent="0.2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18242</v>
      </c>
      <c r="H9858" s="6">
        <f>IF('Раздел 2.13.1'!Q33&gt;='Раздел 2.13.1'!Z33,0,1)</f>
        <v>0</v>
      </c>
    </row>
    <row r="9859" spans="1:8" x14ac:dyDescent="0.2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18243</v>
      </c>
      <c r="H9859" s="6">
        <f>IF('Раздел 2.13.1'!Q34&gt;='Раздел 2.13.1'!Z34,0,1)</f>
        <v>0</v>
      </c>
    </row>
    <row r="9860" spans="1:8" x14ac:dyDescent="0.2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18244</v>
      </c>
      <c r="H9860" s="6">
        <f>IF('Раздел 2.13.1'!Q35&gt;='Раздел 2.13.1'!Z35,0,1)</f>
        <v>0</v>
      </c>
    </row>
    <row r="9861" spans="1:8" x14ac:dyDescent="0.2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18245</v>
      </c>
      <c r="H9861" s="6">
        <f>IF('Раздел 2.13.1'!Q36&gt;='Раздел 2.13.1'!Z36,0,1)</f>
        <v>0</v>
      </c>
    </row>
    <row r="9862" spans="1:8" x14ac:dyDescent="0.2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18246</v>
      </c>
      <c r="H9862" s="6">
        <f>IF('Раздел 2.13.1'!Q37&gt;='Раздел 2.13.1'!Z37,0,1)</f>
        <v>0</v>
      </c>
    </row>
    <row r="9863" spans="1:8" x14ac:dyDescent="0.2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18247</v>
      </c>
      <c r="H9863" s="6">
        <f>IF('Раздел 2.13.1'!Q38&gt;='Раздел 2.13.1'!Z38,0,1)</f>
        <v>0</v>
      </c>
    </row>
    <row r="9864" spans="1:8" x14ac:dyDescent="0.2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18248</v>
      </c>
      <c r="H9864" s="6">
        <f>IF('Раздел 2.13.1'!Q39&gt;='Раздел 2.13.1'!Z39,0,1)</f>
        <v>0</v>
      </c>
    </row>
    <row r="9865" spans="1:8" x14ac:dyDescent="0.2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18249</v>
      </c>
      <c r="H9865" s="6">
        <f>IF('Раздел 2.13.1'!Q40&gt;='Раздел 2.13.1'!Z40,0,1)</f>
        <v>0</v>
      </c>
    </row>
    <row r="9866" spans="1:8" x14ac:dyDescent="0.2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18250</v>
      </c>
      <c r="H9866" s="6">
        <f>IF('Раздел 2.13.1'!Q41&gt;='Раздел 2.13.1'!Z41,0,1)</f>
        <v>0</v>
      </c>
    </row>
    <row r="9867" spans="1:8" x14ac:dyDescent="0.2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18251</v>
      </c>
      <c r="H9867" s="6">
        <f>IF('Раздел 2.13.1'!Q42&gt;='Раздел 2.13.1'!Z42,0,1)</f>
        <v>0</v>
      </c>
    </row>
    <row r="9868" spans="1:8" x14ac:dyDescent="0.2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18252</v>
      </c>
      <c r="H9868" s="6">
        <f>IF('Раздел 2.13.1'!Q43&gt;='Раздел 2.13.1'!Z43,0,1)</f>
        <v>0</v>
      </c>
    </row>
    <row r="9869" spans="1:8" x14ac:dyDescent="0.2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18253</v>
      </c>
      <c r="H9869" s="6">
        <f>IF('Раздел 2.13.1'!Q44&gt;='Раздел 2.13.1'!Z44,0,1)</f>
        <v>0</v>
      </c>
    </row>
    <row r="9870" spans="1:8" x14ac:dyDescent="0.2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18254</v>
      </c>
      <c r="H9870" s="6">
        <f>IF('Раздел 2.13.1'!Q45&gt;='Раздел 2.13.1'!Z45,0,1)</f>
        <v>0</v>
      </c>
    </row>
    <row r="9871" spans="1:8" x14ac:dyDescent="0.2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18255</v>
      </c>
      <c r="H9871" s="6">
        <f>IF('Раздел 2.13.1'!Q46&gt;='Раздел 2.13.1'!Z46,0,1)</f>
        <v>0</v>
      </c>
    </row>
    <row r="9872" spans="1:8" x14ac:dyDescent="0.2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17419</v>
      </c>
      <c r="H9872" s="6">
        <f>IF('Раздел 2.13.1'!Q47&gt;='Раздел 2.13.1'!Z47,0,1)</f>
        <v>0</v>
      </c>
    </row>
    <row r="9873" spans="1:8" x14ac:dyDescent="0.2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17420</v>
      </c>
      <c r="H9873" s="6">
        <f>IF('Раздел 2.13.1'!Q48&gt;='Раздел 2.13.1'!Z48,0,1)</f>
        <v>0</v>
      </c>
    </row>
    <row r="9874" spans="1:8" x14ac:dyDescent="0.2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17421</v>
      </c>
      <c r="H9874" s="6">
        <f>IF('Раздел 2.13.1'!Q49&gt;='Раздел 2.13.1'!Z49,0,1)</f>
        <v>0</v>
      </c>
    </row>
    <row r="9875" spans="1:8" x14ac:dyDescent="0.2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17422</v>
      </c>
      <c r="H9875" s="6">
        <f>IF('Раздел 2.13.1'!Q50&gt;='Раздел 2.13.1'!Z50,0,1)</f>
        <v>0</v>
      </c>
    </row>
    <row r="9876" spans="1:8" x14ac:dyDescent="0.2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17423</v>
      </c>
      <c r="H9876" s="6">
        <f>IF('Раздел 2.13.1'!Q51&gt;='Раздел 2.13.1'!Z51,0,1)</f>
        <v>0</v>
      </c>
    </row>
    <row r="9877" spans="1:8" x14ac:dyDescent="0.2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17424</v>
      </c>
      <c r="H9877" s="6">
        <f>IF('Раздел 2.13.1'!Q52&gt;='Раздел 2.13.1'!Z52,0,1)</f>
        <v>0</v>
      </c>
    </row>
    <row r="9878" spans="1:8" x14ac:dyDescent="0.2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17425</v>
      </c>
      <c r="H9878" s="6">
        <f>IF('Раздел 2.13.1'!Q53&gt;='Раздел 2.13.1'!Z53,0,1)</f>
        <v>0</v>
      </c>
    </row>
    <row r="9879" spans="1:8" x14ac:dyDescent="0.2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16359</v>
      </c>
      <c r="H9879" s="6">
        <f>IF('Раздел 2.13.1'!Q54&gt;='Раздел 2.13.1'!Z54,0,1)</f>
        <v>0</v>
      </c>
    </row>
    <row r="9880" spans="1:8" x14ac:dyDescent="0.2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16360</v>
      </c>
      <c r="H9880" s="6">
        <f>IF('Раздел 2.13.1'!Q55&gt;='Раздел 2.13.1'!Z55,0,1)</f>
        <v>0</v>
      </c>
    </row>
    <row r="9881" spans="1:8" x14ac:dyDescent="0.2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16361</v>
      </c>
      <c r="H9881" s="6">
        <f>IF('Раздел 2.13.1'!Q56&gt;='Раздел 2.13.1'!Z56,0,1)</f>
        <v>0</v>
      </c>
    </row>
    <row r="9882" spans="1:8" x14ac:dyDescent="0.2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17428</v>
      </c>
      <c r="H9882" s="6">
        <f>IF('Раздел 2.13.1'!Q57&gt;='Раздел 2.13.1'!Z57,0,1)</f>
        <v>0</v>
      </c>
    </row>
    <row r="9883" spans="1:8" x14ac:dyDescent="0.2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17775</v>
      </c>
      <c r="H9883" s="6">
        <f>IF('Раздел 2.13.1'!Q58&gt;='Раздел 2.13.1'!Z58,0,1)</f>
        <v>0</v>
      </c>
    </row>
    <row r="9884" spans="1:8" x14ac:dyDescent="0.2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17776</v>
      </c>
      <c r="H9884" s="6">
        <f>IF('Раздел 2.13.1'!Q59&gt;='Раздел 2.13.1'!Z59,0,1)</f>
        <v>0</v>
      </c>
    </row>
    <row r="9885" spans="1:8" x14ac:dyDescent="0.2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17777</v>
      </c>
      <c r="H9885" s="6">
        <f>IF('Раздел 2.13.1'!Q60&gt;='Раздел 2.13.1'!Z60,0,1)</f>
        <v>0</v>
      </c>
    </row>
    <row r="9886" spans="1:8" x14ac:dyDescent="0.2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17778</v>
      </c>
      <c r="H9886" s="6">
        <f>IF('Раздел 2.13.1'!Q61&gt;='Раздел 2.13.1'!Z61,0,1)</f>
        <v>0</v>
      </c>
    </row>
    <row r="9887" spans="1:8" x14ac:dyDescent="0.2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17779</v>
      </c>
      <c r="H9887" s="6">
        <f>IF('Раздел 2.13.1'!Q62&gt;='Раздел 2.13.1'!Z62,0,1)</f>
        <v>0</v>
      </c>
    </row>
    <row r="9888" spans="1:8" x14ac:dyDescent="0.2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17780</v>
      </c>
      <c r="H9888" s="6">
        <f>IF('Раздел 2.13.1'!Q63&gt;='Раздел 2.13.1'!Z63,0,1)</f>
        <v>0</v>
      </c>
    </row>
    <row r="9889" spans="1:8" x14ac:dyDescent="0.2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17781</v>
      </c>
      <c r="H9889" s="6">
        <f>IF('Раздел 2.13.1'!Q64&gt;='Раздел 2.13.1'!Z64,0,1)</f>
        <v>0</v>
      </c>
    </row>
    <row r="9890" spans="1:8" x14ac:dyDescent="0.2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17782</v>
      </c>
      <c r="H9890" s="6">
        <f>IF('Раздел 2.13.1'!Q65&gt;='Раздел 2.13.1'!Z65,0,1)</f>
        <v>0</v>
      </c>
    </row>
    <row r="9891" spans="1:8" x14ac:dyDescent="0.2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17783</v>
      </c>
      <c r="H9891" s="6">
        <f>IF('Раздел 2.13.1'!Q66&gt;='Раздел 2.13.1'!Z66,0,1)</f>
        <v>0</v>
      </c>
    </row>
    <row r="9892" spans="1:8" x14ac:dyDescent="0.2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17784</v>
      </c>
      <c r="H9892" s="6">
        <f>IF('Раздел 2.13.1'!Q67&gt;='Раздел 2.13.1'!Z67,0,1)</f>
        <v>0</v>
      </c>
    </row>
    <row r="9893" spans="1:8" x14ac:dyDescent="0.2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17785</v>
      </c>
      <c r="H9893" s="6">
        <f>IF('Раздел 2.13.1'!Q68&gt;='Раздел 2.13.1'!Z68,0,1)</f>
        <v>0</v>
      </c>
    </row>
    <row r="9894" spans="1:8" x14ac:dyDescent="0.2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17786</v>
      </c>
      <c r="H9894" s="6">
        <f>IF('Раздел 2.13.1'!Q69&gt;='Раздел 2.13.1'!Z69,0,1)</f>
        <v>0</v>
      </c>
    </row>
    <row r="9895" spans="1:8" x14ac:dyDescent="0.2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17787</v>
      </c>
      <c r="H9895" s="6">
        <f>IF('Раздел 2.13.1'!Q70&gt;='Раздел 2.13.1'!Z70,0,1)</f>
        <v>0</v>
      </c>
    </row>
    <row r="9896" spans="1:8" x14ac:dyDescent="0.2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18607</v>
      </c>
      <c r="H9896" s="6">
        <f>IF('Раздел 2.13.1'!Q71&gt;='Раздел 2.13.1'!Z71,0,1)</f>
        <v>0</v>
      </c>
    </row>
    <row r="9897" spans="1:8" x14ac:dyDescent="0.2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18608</v>
      </c>
      <c r="H9897" s="6">
        <f>IF('Раздел 2.13.1'!Q72&gt;='Раздел 2.13.1'!Z72,0,1)</f>
        <v>0</v>
      </c>
    </row>
    <row r="9898" spans="1:8" x14ac:dyDescent="0.2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18609</v>
      </c>
      <c r="H9898" s="6">
        <f>IF('Раздел 2.13.1'!Q73&gt;='Раздел 2.13.1'!Z73,0,1)</f>
        <v>0</v>
      </c>
    </row>
    <row r="9899" spans="1:8" x14ac:dyDescent="0.2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19389</v>
      </c>
      <c r="H9899" s="6">
        <f>IF('Раздел 2.13.1'!Q74&gt;='Раздел 2.13.1'!Z74,0,1)</f>
        <v>0</v>
      </c>
    </row>
    <row r="9900" spans="1:8" x14ac:dyDescent="0.2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19390</v>
      </c>
      <c r="H9900" s="6">
        <f>IF('Раздел 2.13.1'!Q75&gt;='Раздел 2.13.1'!Z75,0,1)</f>
        <v>0</v>
      </c>
    </row>
    <row r="9901" spans="1:8" x14ac:dyDescent="0.2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19391</v>
      </c>
      <c r="H9901" s="6">
        <f>IF('Раздел 2.13.1'!Q76&gt;='Раздел 2.13.1'!Z76,0,1)</f>
        <v>0</v>
      </c>
    </row>
    <row r="9902" spans="1:8" x14ac:dyDescent="0.2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19392</v>
      </c>
      <c r="H9902" s="6">
        <f>IF('Раздел 2.13.1'!Q77&gt;='Раздел 2.13.1'!Z77,0,1)</f>
        <v>0</v>
      </c>
    </row>
    <row r="9903" spans="1:8" x14ac:dyDescent="0.2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19393</v>
      </c>
      <c r="H9903" s="6">
        <f>IF('Раздел 2.13.1'!Q78&gt;='Раздел 2.13.1'!Z78,0,1)</f>
        <v>0</v>
      </c>
    </row>
    <row r="9904" spans="1:8" x14ac:dyDescent="0.2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17789</v>
      </c>
      <c r="H9904" s="6">
        <f>IF('Раздел 2.13.1'!Q79&gt;='Раздел 2.13.1'!Z79,0,1)</f>
        <v>0</v>
      </c>
    </row>
    <row r="9905" spans="1:8" x14ac:dyDescent="0.2">
      <c r="A9905" s="6">
        <f t="shared" si="147"/>
        <v>609562</v>
      </c>
      <c r="B9905" s="6">
        <v>53</v>
      </c>
      <c r="C9905" s="109">
        <v>5</v>
      </c>
      <c r="D9905" s="109">
        <v>254</v>
      </c>
      <c r="E9905" s="109" t="s">
        <v>17790</v>
      </c>
      <c r="F9905" s="109"/>
      <c r="G9905" s="109"/>
      <c r="H9905" s="109">
        <f>IF('Раздел 2.13.1'!Q80&gt;='Раздел 2.13.1'!Z80,0,1)</f>
        <v>0</v>
      </c>
    </row>
    <row r="9906" spans="1:8" x14ac:dyDescent="0.2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16809</v>
      </c>
      <c r="H9906" s="6">
        <f>IF('Раздел 2.13.1'!Q21&gt;='Раздел 2.13.1'!AC21,0,1)</f>
        <v>0</v>
      </c>
    </row>
    <row r="9907" spans="1:8" x14ac:dyDescent="0.2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19397</v>
      </c>
      <c r="H9907" s="6">
        <f>IF('Раздел 2.13.1'!Q22&gt;='Раздел 2.13.1'!AC22,0,1)</f>
        <v>0</v>
      </c>
    </row>
    <row r="9908" spans="1:8" x14ac:dyDescent="0.2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19398</v>
      </c>
      <c r="H9908" s="6">
        <f>IF('Раздел 2.13.1'!Q23&gt;='Раздел 2.13.1'!AC23,0,1)</f>
        <v>0</v>
      </c>
    </row>
    <row r="9909" spans="1:8" x14ac:dyDescent="0.2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19399</v>
      </c>
      <c r="H9909" s="6">
        <f>IF('Раздел 2.13.1'!Q24&gt;='Раздел 2.13.1'!AC24,0,1)</f>
        <v>0</v>
      </c>
    </row>
    <row r="9910" spans="1:8" x14ac:dyDescent="0.2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18610</v>
      </c>
      <c r="H9910" s="6">
        <f>IF('Раздел 2.13.1'!Q25&gt;='Раздел 2.13.1'!AC25,0,1)</f>
        <v>0</v>
      </c>
    </row>
    <row r="9911" spans="1:8" x14ac:dyDescent="0.2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18611</v>
      </c>
      <c r="H9911" s="6">
        <f>IF('Раздел 2.13.1'!Q26&gt;='Раздел 2.13.1'!AC26,0,1)</f>
        <v>0</v>
      </c>
    </row>
    <row r="9912" spans="1:8" x14ac:dyDescent="0.2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18612</v>
      </c>
      <c r="H9912" s="6">
        <f>IF('Раздел 2.13.1'!Q27&gt;='Раздел 2.13.1'!AC27,0,1)</f>
        <v>0</v>
      </c>
    </row>
    <row r="9913" spans="1:8" x14ac:dyDescent="0.2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18613</v>
      </c>
      <c r="H9913" s="6">
        <f>IF('Раздел 2.13.1'!Q28&gt;='Раздел 2.13.1'!AC28,0,1)</f>
        <v>0</v>
      </c>
    </row>
    <row r="9914" spans="1:8" x14ac:dyDescent="0.2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18614</v>
      </c>
      <c r="H9914" s="6">
        <f>IF('Раздел 2.13.1'!Q29&gt;='Раздел 2.13.1'!AC29,0,1)</f>
        <v>0</v>
      </c>
    </row>
    <row r="9915" spans="1:8" x14ac:dyDescent="0.2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18615</v>
      </c>
      <c r="H9915" s="6">
        <f>IF('Раздел 2.13.1'!Q30&gt;='Раздел 2.13.1'!AC30,0,1)</f>
        <v>0</v>
      </c>
    </row>
    <row r="9916" spans="1:8" x14ac:dyDescent="0.2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18616</v>
      </c>
      <c r="H9916" s="6">
        <f>IF('Раздел 2.13.1'!Q31&gt;='Раздел 2.13.1'!AC31,0,1)</f>
        <v>0</v>
      </c>
    </row>
    <row r="9917" spans="1:8" x14ac:dyDescent="0.2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19408</v>
      </c>
      <c r="H9917" s="6">
        <f>IF('Раздел 2.13.1'!Q32&gt;='Раздел 2.13.1'!AC32,0,1)</f>
        <v>0</v>
      </c>
    </row>
    <row r="9918" spans="1:8" x14ac:dyDescent="0.2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19409</v>
      </c>
      <c r="H9918" s="6">
        <f>IF('Раздел 2.13.1'!Q33&gt;='Раздел 2.13.1'!AC33,0,1)</f>
        <v>0</v>
      </c>
    </row>
    <row r="9919" spans="1:8" x14ac:dyDescent="0.2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19410</v>
      </c>
      <c r="H9919" s="6">
        <f>IF('Раздел 2.13.1'!Q34&gt;='Раздел 2.13.1'!AC34,0,1)</f>
        <v>0</v>
      </c>
    </row>
    <row r="9920" spans="1:8" x14ac:dyDescent="0.2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20169</v>
      </c>
      <c r="H9920" s="6">
        <f>IF('Раздел 2.13.1'!Q35&gt;='Раздел 2.13.1'!AC35,0,1)</f>
        <v>0</v>
      </c>
    </row>
    <row r="9921" spans="1:8" x14ac:dyDescent="0.2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20170</v>
      </c>
      <c r="H9921" s="6">
        <f>IF('Раздел 2.13.1'!Q36&gt;='Раздел 2.13.1'!AC36,0,1)</f>
        <v>0</v>
      </c>
    </row>
    <row r="9922" spans="1:8" x14ac:dyDescent="0.2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20171</v>
      </c>
      <c r="H9922" s="6">
        <f>IF('Раздел 2.13.1'!Q37&gt;='Раздел 2.13.1'!AC37,0,1)</f>
        <v>0</v>
      </c>
    </row>
    <row r="9923" spans="1:8" x14ac:dyDescent="0.2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19412</v>
      </c>
      <c r="H9923" s="6">
        <f>IF('Раздел 2.13.1'!Q38&gt;='Раздел 2.13.1'!AC38,0,1)</f>
        <v>0</v>
      </c>
    </row>
    <row r="9924" spans="1:8" x14ac:dyDescent="0.2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19413</v>
      </c>
      <c r="H9924" s="6">
        <f>IF('Раздел 2.13.1'!Q39&gt;='Раздел 2.13.1'!AC39,0,1)</f>
        <v>0</v>
      </c>
    </row>
    <row r="9925" spans="1:8" x14ac:dyDescent="0.2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19414</v>
      </c>
      <c r="H9925" s="6">
        <f>IF('Раздел 2.13.1'!Q40&gt;='Раздел 2.13.1'!AC40,0,1)</f>
        <v>0</v>
      </c>
    </row>
    <row r="9926" spans="1:8" x14ac:dyDescent="0.2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19415</v>
      </c>
      <c r="H9926" s="6">
        <f>IF('Раздел 2.13.1'!Q41&gt;='Раздел 2.13.1'!AC41,0,1)</f>
        <v>0</v>
      </c>
    </row>
    <row r="9927" spans="1:8" x14ac:dyDescent="0.2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18620</v>
      </c>
      <c r="H9927" s="6">
        <f>IF('Раздел 2.13.1'!Q42&gt;='Раздел 2.13.1'!AC42,0,1)</f>
        <v>0</v>
      </c>
    </row>
    <row r="9928" spans="1:8" x14ac:dyDescent="0.2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18621</v>
      </c>
      <c r="H9928" s="6">
        <f>IF('Раздел 2.13.1'!Q43&gt;='Раздел 2.13.1'!AC43,0,1)</f>
        <v>0</v>
      </c>
    </row>
    <row r="9929" spans="1:8" x14ac:dyDescent="0.2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18622</v>
      </c>
      <c r="H9929" s="6">
        <f>IF('Раздел 2.13.1'!Q44&gt;='Раздел 2.13.1'!AC44,0,1)</f>
        <v>0</v>
      </c>
    </row>
    <row r="9930" spans="1:8" x14ac:dyDescent="0.2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18623</v>
      </c>
      <c r="H9930" s="6">
        <f>IF('Раздел 2.13.1'!Q45&gt;='Раздел 2.13.1'!AC45,0,1)</f>
        <v>0</v>
      </c>
    </row>
    <row r="9931" spans="1:8" x14ac:dyDescent="0.2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18624</v>
      </c>
      <c r="H9931" s="6">
        <f>IF('Раздел 2.13.1'!Q46&gt;='Раздел 2.13.1'!AC46,0,1)</f>
        <v>0</v>
      </c>
    </row>
    <row r="9932" spans="1:8" x14ac:dyDescent="0.2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18625</v>
      </c>
      <c r="H9932" s="6">
        <f>IF('Раздел 2.13.1'!Q47&gt;='Раздел 2.13.1'!AC47,0,1)</f>
        <v>0</v>
      </c>
    </row>
    <row r="9933" spans="1:8" x14ac:dyDescent="0.2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18626</v>
      </c>
      <c r="H9933" s="6">
        <f>IF('Раздел 2.13.1'!Q48&gt;='Раздел 2.13.1'!AC48,0,1)</f>
        <v>0</v>
      </c>
    </row>
    <row r="9934" spans="1:8" x14ac:dyDescent="0.2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18627</v>
      </c>
      <c r="H9934" s="6">
        <f>IF('Раздел 2.13.1'!Q49&gt;='Раздел 2.13.1'!AC49,0,1)</f>
        <v>0</v>
      </c>
    </row>
    <row r="9935" spans="1:8" x14ac:dyDescent="0.2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18628</v>
      </c>
      <c r="H9935" s="6">
        <f>IF('Раздел 2.13.1'!Q50&gt;='Раздел 2.13.1'!AC50,0,1)</f>
        <v>0</v>
      </c>
    </row>
    <row r="9936" spans="1:8" x14ac:dyDescent="0.2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18629</v>
      </c>
      <c r="H9936" s="6">
        <f>IF('Раздел 2.13.1'!Q51&gt;='Раздел 2.13.1'!AC51,0,1)</f>
        <v>0</v>
      </c>
    </row>
    <row r="9937" spans="1:8" x14ac:dyDescent="0.2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18630</v>
      </c>
      <c r="H9937" s="6">
        <f>IF('Раздел 2.13.1'!Q52&gt;='Раздел 2.13.1'!AC52,0,1)</f>
        <v>0</v>
      </c>
    </row>
    <row r="9938" spans="1:8" x14ac:dyDescent="0.2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18631</v>
      </c>
      <c r="H9938" s="6">
        <f>IF('Раздел 2.13.1'!Q53&gt;='Раздел 2.13.1'!AC53,0,1)</f>
        <v>0</v>
      </c>
    </row>
    <row r="9939" spans="1:8" x14ac:dyDescent="0.2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18632</v>
      </c>
      <c r="H9939" s="6">
        <f>IF('Раздел 2.13.1'!Q54&gt;='Раздел 2.13.1'!AC54,0,1)</f>
        <v>0</v>
      </c>
    </row>
    <row r="9940" spans="1:8" x14ac:dyDescent="0.2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18633</v>
      </c>
      <c r="H9940" s="6">
        <f>IF('Раздел 2.13.1'!Q55&gt;='Раздел 2.13.1'!AC55,0,1)</f>
        <v>0</v>
      </c>
    </row>
    <row r="9941" spans="1:8" x14ac:dyDescent="0.2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18634</v>
      </c>
      <c r="H9941" s="6">
        <f>IF('Раздел 2.13.1'!Q56&gt;='Раздел 2.13.1'!AC56,0,1)</f>
        <v>0</v>
      </c>
    </row>
    <row r="9942" spans="1:8" x14ac:dyDescent="0.2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17810</v>
      </c>
      <c r="H9942" s="6">
        <f>IF('Раздел 2.13.1'!Q57&gt;='Раздел 2.13.1'!AC57,0,1)</f>
        <v>0</v>
      </c>
    </row>
    <row r="9943" spans="1:8" x14ac:dyDescent="0.2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17811</v>
      </c>
      <c r="H9943" s="6">
        <f>IF('Раздел 2.13.1'!Q58&gt;='Раздел 2.13.1'!AC58,0,1)</f>
        <v>0</v>
      </c>
    </row>
    <row r="9944" spans="1:8" x14ac:dyDescent="0.2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17812</v>
      </c>
      <c r="H9944" s="6">
        <f>IF('Раздел 2.13.1'!Q59&gt;='Раздел 2.13.1'!AC59,0,1)</f>
        <v>0</v>
      </c>
    </row>
    <row r="9945" spans="1:8" x14ac:dyDescent="0.2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17813</v>
      </c>
      <c r="H9945" s="6">
        <f>IF('Раздел 2.13.1'!Q60&gt;='Раздел 2.13.1'!AC60,0,1)</f>
        <v>0</v>
      </c>
    </row>
    <row r="9946" spans="1:8" x14ac:dyDescent="0.2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18637</v>
      </c>
      <c r="H9946" s="6">
        <f>IF('Раздел 2.13.1'!Q61&gt;='Раздел 2.13.1'!AC61,0,1)</f>
        <v>0</v>
      </c>
    </row>
    <row r="9947" spans="1:8" x14ac:dyDescent="0.2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18638</v>
      </c>
      <c r="H9947" s="6">
        <f>IF('Раздел 2.13.1'!Q62&gt;='Раздел 2.13.1'!AC62,0,1)</f>
        <v>0</v>
      </c>
    </row>
    <row r="9948" spans="1:8" x14ac:dyDescent="0.2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18639</v>
      </c>
      <c r="H9948" s="6">
        <f>IF('Раздел 2.13.1'!Q63&gt;='Раздел 2.13.1'!AC63,0,1)</f>
        <v>0</v>
      </c>
    </row>
    <row r="9949" spans="1:8" x14ac:dyDescent="0.2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18640</v>
      </c>
      <c r="H9949" s="6">
        <f>IF('Раздел 2.13.1'!Q64&gt;='Раздел 2.13.1'!AC64,0,1)</f>
        <v>0</v>
      </c>
    </row>
    <row r="9950" spans="1:8" x14ac:dyDescent="0.2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18641</v>
      </c>
      <c r="H9950" s="6">
        <f>IF('Раздел 2.13.1'!Q65&gt;='Раздел 2.13.1'!AC65,0,1)</f>
        <v>0</v>
      </c>
    </row>
    <row r="9951" spans="1:8" x14ac:dyDescent="0.2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18642</v>
      </c>
      <c r="H9951" s="6">
        <f>IF('Раздел 2.13.1'!Q66&gt;='Раздел 2.13.1'!AC66,0,1)</f>
        <v>0</v>
      </c>
    </row>
    <row r="9952" spans="1:8" x14ac:dyDescent="0.2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18643</v>
      </c>
      <c r="H9952" s="6">
        <f>IF('Раздел 2.13.1'!Q67&gt;='Раздел 2.13.1'!AC67,0,1)</f>
        <v>0</v>
      </c>
    </row>
    <row r="9953" spans="1:8" x14ac:dyDescent="0.2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18644</v>
      </c>
      <c r="H9953" s="6">
        <f>IF('Раздел 2.13.1'!Q68&gt;='Раздел 2.13.1'!AC68,0,1)</f>
        <v>0</v>
      </c>
    </row>
    <row r="9954" spans="1:8" x14ac:dyDescent="0.2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18645</v>
      </c>
      <c r="H9954" s="6">
        <f>IF('Раздел 2.13.1'!Q69&gt;='Раздел 2.13.1'!AC69,0,1)</f>
        <v>0</v>
      </c>
    </row>
    <row r="9955" spans="1:8" x14ac:dyDescent="0.2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18646</v>
      </c>
      <c r="H9955" s="6">
        <f>IF('Раздел 2.13.1'!Q70&gt;='Раздел 2.13.1'!AC70,0,1)</f>
        <v>0</v>
      </c>
    </row>
    <row r="9956" spans="1:8" x14ac:dyDescent="0.2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18647</v>
      </c>
      <c r="H9956" s="6">
        <f>IF('Раздел 2.13.1'!Q71&gt;='Раздел 2.13.1'!AC71,0,1)</f>
        <v>0</v>
      </c>
    </row>
    <row r="9957" spans="1:8" x14ac:dyDescent="0.2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18648</v>
      </c>
      <c r="H9957" s="6">
        <f>IF('Раздел 2.13.1'!Q72&gt;='Раздел 2.13.1'!AC72,0,1)</f>
        <v>0</v>
      </c>
    </row>
    <row r="9958" spans="1:8" x14ac:dyDescent="0.2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18649</v>
      </c>
      <c r="H9958" s="6">
        <f>IF('Раздел 2.13.1'!Q73&gt;='Раздел 2.13.1'!AC73,0,1)</f>
        <v>0</v>
      </c>
    </row>
    <row r="9959" spans="1:8" x14ac:dyDescent="0.2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18650</v>
      </c>
      <c r="H9959" s="6">
        <f>IF('Раздел 2.13.1'!Q74&gt;='Раздел 2.13.1'!AC74,0,1)</f>
        <v>0</v>
      </c>
    </row>
    <row r="9960" spans="1:8" x14ac:dyDescent="0.2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18651</v>
      </c>
      <c r="H9960" s="6">
        <f>IF('Раздел 2.13.1'!Q75&gt;='Раздел 2.13.1'!AC75,0,1)</f>
        <v>0</v>
      </c>
    </row>
    <row r="9961" spans="1:8" x14ac:dyDescent="0.2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18652</v>
      </c>
      <c r="H9961" s="6">
        <f>IF('Раздел 2.13.1'!Q76&gt;='Раздел 2.13.1'!AC76,0,1)</f>
        <v>0</v>
      </c>
    </row>
    <row r="9962" spans="1:8" x14ac:dyDescent="0.2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18653</v>
      </c>
      <c r="H9962" s="6">
        <f>IF('Раздел 2.13.1'!Q77&gt;='Раздел 2.13.1'!AC77,0,1)</f>
        <v>0</v>
      </c>
    </row>
    <row r="9963" spans="1:8" x14ac:dyDescent="0.2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18654</v>
      </c>
      <c r="H9963" s="6">
        <f>IF('Раздел 2.13.1'!Q78&gt;='Раздел 2.13.1'!AC78,0,1)</f>
        <v>0</v>
      </c>
    </row>
    <row r="9964" spans="1:8" x14ac:dyDescent="0.2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18655</v>
      </c>
      <c r="H9964" s="6">
        <f>IF('Раздел 2.13.1'!Q79&gt;='Раздел 2.13.1'!AC79,0,1)</f>
        <v>0</v>
      </c>
    </row>
    <row r="9965" spans="1:8" x14ac:dyDescent="0.2">
      <c r="A9965" s="6">
        <f t="shared" si="148"/>
        <v>609562</v>
      </c>
      <c r="B9965" s="6">
        <v>53</v>
      </c>
      <c r="C9965" s="109">
        <v>6</v>
      </c>
      <c r="D9965" s="109">
        <v>314</v>
      </c>
      <c r="E9965" s="109" t="s">
        <v>18656</v>
      </c>
      <c r="F9965" s="109"/>
      <c r="G9965" s="109"/>
      <c r="H9965" s="109">
        <f>IF('Раздел 2.13.1'!Q80&gt;='Раздел 2.13.1'!AC80,0,1)</f>
        <v>0</v>
      </c>
    </row>
    <row r="9966" spans="1:8" x14ac:dyDescent="0.2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18657</v>
      </c>
      <c r="H9966" s="6">
        <f>IF('Раздел 2.13.1'!Q21&gt;='Раздел 2.13.1'!AD21,0,1)</f>
        <v>0</v>
      </c>
    </row>
    <row r="9967" spans="1:8" x14ac:dyDescent="0.2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18658</v>
      </c>
      <c r="H9967" s="6">
        <f>IF('Раздел 2.13.1'!Q22&gt;='Раздел 2.13.1'!AD22,0,1)</f>
        <v>0</v>
      </c>
    </row>
    <row r="9968" spans="1:8" x14ac:dyDescent="0.2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18659</v>
      </c>
      <c r="H9968" s="6">
        <f>IF('Раздел 2.13.1'!Q23&gt;='Раздел 2.13.1'!AD23,0,1)</f>
        <v>0</v>
      </c>
    </row>
    <row r="9969" spans="1:8" x14ac:dyDescent="0.2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18660</v>
      </c>
      <c r="H9969" s="6">
        <f>IF('Раздел 2.13.1'!Q24&gt;='Раздел 2.13.1'!AD24,0,1)</f>
        <v>0</v>
      </c>
    </row>
    <row r="9970" spans="1:8" x14ac:dyDescent="0.2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18661</v>
      </c>
      <c r="H9970" s="6">
        <f>IF('Раздел 2.13.1'!Q25&gt;='Раздел 2.13.1'!AD25,0,1)</f>
        <v>0</v>
      </c>
    </row>
    <row r="9971" spans="1:8" x14ac:dyDescent="0.2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18662</v>
      </c>
      <c r="H9971" s="6">
        <f>IF('Раздел 2.13.1'!Q26&gt;='Раздел 2.13.1'!AD26,0,1)</f>
        <v>0</v>
      </c>
    </row>
    <row r="9972" spans="1:8" x14ac:dyDescent="0.2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17837</v>
      </c>
      <c r="H9972" s="6">
        <f>IF('Раздел 2.13.1'!Q27&gt;='Раздел 2.13.1'!AD27,0,1)</f>
        <v>0</v>
      </c>
    </row>
    <row r="9973" spans="1:8" x14ac:dyDescent="0.2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17838</v>
      </c>
      <c r="H9973" s="6">
        <f>IF('Раздел 2.13.1'!Q28&gt;='Раздел 2.13.1'!AD28,0,1)</f>
        <v>0</v>
      </c>
    </row>
    <row r="9974" spans="1:8" x14ac:dyDescent="0.2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17839</v>
      </c>
      <c r="H9974" s="6">
        <f>IF('Раздел 2.13.1'!Q29&gt;='Раздел 2.13.1'!AD29,0,1)</f>
        <v>0</v>
      </c>
    </row>
    <row r="9975" spans="1:8" x14ac:dyDescent="0.2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17840</v>
      </c>
      <c r="H9975" s="6">
        <f>IF('Раздел 2.13.1'!Q30&gt;='Раздел 2.13.1'!AD30,0,1)</f>
        <v>0</v>
      </c>
    </row>
    <row r="9976" spans="1:8" x14ac:dyDescent="0.2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17841</v>
      </c>
      <c r="H9976" s="6">
        <f>IF('Раздел 2.13.1'!Q31&gt;='Раздел 2.13.1'!AD31,0,1)</f>
        <v>0</v>
      </c>
    </row>
    <row r="9977" spans="1:8" x14ac:dyDescent="0.2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17842</v>
      </c>
      <c r="H9977" s="6">
        <f>IF('Раздел 2.13.1'!Q32&gt;='Раздел 2.13.1'!AD32,0,1)</f>
        <v>0</v>
      </c>
    </row>
    <row r="9978" spans="1:8" x14ac:dyDescent="0.2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17843</v>
      </c>
      <c r="H9978" s="6">
        <f>IF('Раздел 2.13.1'!Q33&gt;='Раздел 2.13.1'!AD33,0,1)</f>
        <v>0</v>
      </c>
    </row>
    <row r="9979" spans="1:8" x14ac:dyDescent="0.2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16863</v>
      </c>
      <c r="H9979" s="6">
        <f>IF('Раздел 2.13.1'!Q34&gt;='Раздел 2.13.1'!AD34,0,1)</f>
        <v>0</v>
      </c>
    </row>
    <row r="9980" spans="1:8" x14ac:dyDescent="0.2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16864</v>
      </c>
      <c r="H9980" s="6">
        <f>IF('Раздел 2.13.1'!Q35&gt;='Раздел 2.13.1'!AD35,0,1)</f>
        <v>0</v>
      </c>
    </row>
    <row r="9981" spans="1:8" x14ac:dyDescent="0.2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16865</v>
      </c>
      <c r="H9981" s="6">
        <f>IF('Раздел 2.13.1'!Q36&gt;='Раздел 2.13.1'!AD36,0,1)</f>
        <v>0</v>
      </c>
    </row>
    <row r="9982" spans="1:8" x14ac:dyDescent="0.2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17848</v>
      </c>
      <c r="H9982" s="6">
        <f>IF('Раздел 2.13.1'!Q37&gt;='Раздел 2.13.1'!AD37,0,1)</f>
        <v>0</v>
      </c>
    </row>
    <row r="9983" spans="1:8" x14ac:dyDescent="0.2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17849</v>
      </c>
      <c r="H9983" s="6">
        <f>IF('Раздел 2.13.1'!Q38&gt;='Раздел 2.13.1'!AD38,0,1)</f>
        <v>0</v>
      </c>
    </row>
    <row r="9984" spans="1:8" x14ac:dyDescent="0.2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17850</v>
      </c>
      <c r="H9984" s="6">
        <f>IF('Раздел 2.13.1'!Q39&gt;='Раздел 2.13.1'!AD39,0,1)</f>
        <v>0</v>
      </c>
    </row>
    <row r="9985" spans="1:8" x14ac:dyDescent="0.2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17851</v>
      </c>
      <c r="H9985" s="6">
        <f>IF('Раздел 2.13.1'!Q40&gt;='Раздел 2.13.1'!AD40,0,1)</f>
        <v>0</v>
      </c>
    </row>
    <row r="9986" spans="1:8" x14ac:dyDescent="0.2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17852</v>
      </c>
      <c r="H9986" s="6">
        <f>IF('Раздел 2.13.1'!Q41&gt;='Раздел 2.13.1'!AD41,0,1)</f>
        <v>0</v>
      </c>
    </row>
    <row r="9987" spans="1:8" x14ac:dyDescent="0.2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17853</v>
      </c>
      <c r="H9987" s="6">
        <f>IF('Раздел 2.13.1'!Q42&gt;='Раздел 2.13.1'!AD42,0,1)</f>
        <v>0</v>
      </c>
    </row>
    <row r="9988" spans="1:8" x14ac:dyDescent="0.2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17854</v>
      </c>
      <c r="H9988" s="6">
        <f>IF('Раздел 2.13.1'!Q43&gt;='Раздел 2.13.1'!AD43,0,1)</f>
        <v>0</v>
      </c>
    </row>
    <row r="9989" spans="1:8" x14ac:dyDescent="0.2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17855</v>
      </c>
      <c r="H9989" s="6">
        <f>IF('Раздел 2.13.1'!Q44&gt;='Раздел 2.13.1'!AD44,0,1)</f>
        <v>0</v>
      </c>
    </row>
    <row r="9990" spans="1:8" x14ac:dyDescent="0.2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17856</v>
      </c>
      <c r="H9990" s="6">
        <f>IF('Раздел 2.13.1'!Q45&gt;='Раздел 2.13.1'!AD45,0,1)</f>
        <v>0</v>
      </c>
    </row>
    <row r="9991" spans="1:8" x14ac:dyDescent="0.2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17857</v>
      </c>
      <c r="H9991" s="6">
        <f>IF('Раздел 2.13.1'!Q46&gt;='Раздел 2.13.1'!AD46,0,1)</f>
        <v>0</v>
      </c>
    </row>
    <row r="9992" spans="1:8" x14ac:dyDescent="0.2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17858</v>
      </c>
      <c r="H9992" s="6">
        <f>IF('Раздел 2.13.1'!Q47&gt;='Раздел 2.13.1'!AD47,0,1)</f>
        <v>0</v>
      </c>
    </row>
    <row r="9993" spans="1:8" x14ac:dyDescent="0.2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16906</v>
      </c>
      <c r="H9993" s="6">
        <f>IF('Раздел 2.13.1'!Q48&gt;='Раздел 2.13.1'!AD48,0,1)</f>
        <v>0</v>
      </c>
    </row>
    <row r="9994" spans="1:8" x14ac:dyDescent="0.2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16907</v>
      </c>
      <c r="H9994" s="6">
        <f>IF('Раздел 2.13.1'!Q49&gt;='Раздел 2.13.1'!AD49,0,1)</f>
        <v>0</v>
      </c>
    </row>
    <row r="9995" spans="1:8" x14ac:dyDescent="0.2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16908</v>
      </c>
      <c r="H9995" s="6">
        <f>IF('Раздел 2.13.1'!Q50&gt;='Раздел 2.13.1'!AD50,0,1)</f>
        <v>0</v>
      </c>
    </row>
    <row r="9996" spans="1:8" x14ac:dyDescent="0.2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16909</v>
      </c>
      <c r="H9996" s="6">
        <f>IF('Раздел 2.13.1'!Q51&gt;='Раздел 2.13.1'!AD51,0,1)</f>
        <v>0</v>
      </c>
    </row>
    <row r="9997" spans="1:8" x14ac:dyDescent="0.2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16910</v>
      </c>
      <c r="H9997" s="6">
        <f>IF('Раздел 2.13.1'!Q52&gt;='Раздел 2.13.1'!AD52,0,1)</f>
        <v>0</v>
      </c>
    </row>
    <row r="9998" spans="1:8" x14ac:dyDescent="0.2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16911</v>
      </c>
      <c r="H9998" s="6">
        <f>IF('Раздел 2.13.1'!Q53&gt;='Раздел 2.13.1'!AD53,0,1)</f>
        <v>0</v>
      </c>
    </row>
    <row r="9999" spans="1:8" x14ac:dyDescent="0.2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17889</v>
      </c>
      <c r="H9999" s="6">
        <f>IF('Раздел 2.13.1'!Q54&gt;='Раздел 2.13.1'!AD54,0,1)</f>
        <v>0</v>
      </c>
    </row>
    <row r="10000" spans="1:8" x14ac:dyDescent="0.2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17890</v>
      </c>
      <c r="H10000" s="6">
        <f>IF('Раздел 2.13.1'!Q55&gt;='Раздел 2.13.1'!AD55,0,1)</f>
        <v>0</v>
      </c>
    </row>
    <row r="10001" spans="1:8" x14ac:dyDescent="0.2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17891</v>
      </c>
      <c r="H10001" s="6">
        <f>IF('Раздел 2.13.1'!Q56&gt;='Раздел 2.13.1'!AD56,0,1)</f>
        <v>0</v>
      </c>
    </row>
    <row r="10002" spans="1:8" x14ac:dyDescent="0.2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18729</v>
      </c>
      <c r="H10002" s="6">
        <f>IF('Раздел 2.13.1'!Q57&gt;='Раздел 2.13.1'!AD57,0,1)</f>
        <v>0</v>
      </c>
    </row>
    <row r="10003" spans="1:8" x14ac:dyDescent="0.2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18730</v>
      </c>
      <c r="H10003" s="6">
        <f>IF('Раздел 2.13.1'!Q58&gt;='Раздел 2.13.1'!AD58,0,1)</f>
        <v>0</v>
      </c>
    </row>
    <row r="10004" spans="1:8" x14ac:dyDescent="0.2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18731</v>
      </c>
      <c r="H10004" s="6">
        <f>IF('Раздел 2.13.1'!Q59&gt;='Раздел 2.13.1'!AD59,0,1)</f>
        <v>0</v>
      </c>
    </row>
    <row r="10005" spans="1:8" x14ac:dyDescent="0.2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18732</v>
      </c>
      <c r="H10005" s="6">
        <f>IF('Раздел 2.13.1'!Q60&gt;='Раздел 2.13.1'!AD60,0,1)</f>
        <v>0</v>
      </c>
    </row>
    <row r="10006" spans="1:8" x14ac:dyDescent="0.2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18733</v>
      </c>
      <c r="H10006" s="6">
        <f>IF('Раздел 2.13.1'!Q61&gt;='Раздел 2.13.1'!AD61,0,1)</f>
        <v>0</v>
      </c>
    </row>
    <row r="10007" spans="1:8" x14ac:dyDescent="0.2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18734</v>
      </c>
      <c r="H10007" s="6">
        <f>IF('Раздел 2.13.1'!Q62&gt;='Раздел 2.13.1'!AD62,0,1)</f>
        <v>0</v>
      </c>
    </row>
    <row r="10008" spans="1:8" x14ac:dyDescent="0.2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18735</v>
      </c>
      <c r="H10008" s="6">
        <f>IF('Раздел 2.13.1'!Q63&gt;='Раздел 2.13.1'!AD63,0,1)</f>
        <v>0</v>
      </c>
    </row>
    <row r="10009" spans="1:8" x14ac:dyDescent="0.2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18736</v>
      </c>
      <c r="H10009" s="6">
        <f>IF('Раздел 2.13.1'!Q64&gt;='Раздел 2.13.1'!AD64,0,1)</f>
        <v>0</v>
      </c>
    </row>
    <row r="10010" spans="1:8" x14ac:dyDescent="0.2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18715</v>
      </c>
      <c r="H10010" s="6">
        <f>IF('Раздел 2.13.1'!Q65&gt;='Раздел 2.13.1'!AD65,0,1)</f>
        <v>0</v>
      </c>
    </row>
    <row r="10011" spans="1:8" x14ac:dyDescent="0.2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18716</v>
      </c>
      <c r="H10011" s="6">
        <f>IF('Раздел 2.13.1'!Q66&gt;='Раздел 2.13.1'!AD66,0,1)</f>
        <v>0</v>
      </c>
    </row>
    <row r="10012" spans="1:8" x14ac:dyDescent="0.2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18717</v>
      </c>
      <c r="H10012" s="6">
        <f>IF('Раздел 2.13.1'!Q67&gt;='Раздел 2.13.1'!AD67,0,1)</f>
        <v>0</v>
      </c>
    </row>
    <row r="10013" spans="1:8" x14ac:dyDescent="0.2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18718</v>
      </c>
      <c r="H10013" s="6">
        <f>IF('Раздел 2.13.1'!Q68&gt;='Раздел 2.13.1'!AD68,0,1)</f>
        <v>0</v>
      </c>
    </row>
    <row r="10014" spans="1:8" x14ac:dyDescent="0.2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18745</v>
      </c>
      <c r="H10014" s="6">
        <f>IF('Раздел 2.13.1'!Q69&gt;='Раздел 2.13.1'!AD69,0,1)</f>
        <v>0</v>
      </c>
    </row>
    <row r="10015" spans="1:8" x14ac:dyDescent="0.2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18746</v>
      </c>
      <c r="H10015" s="6">
        <f>IF('Раздел 2.13.1'!Q70&gt;='Раздел 2.13.1'!AD70,0,1)</f>
        <v>0</v>
      </c>
    </row>
    <row r="10016" spans="1:8" x14ac:dyDescent="0.2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18747</v>
      </c>
      <c r="H10016" s="6">
        <f>IF('Раздел 2.13.1'!Q71&gt;='Раздел 2.13.1'!AD71,0,1)</f>
        <v>0</v>
      </c>
    </row>
    <row r="10017" spans="1:8" x14ac:dyDescent="0.2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18748</v>
      </c>
      <c r="H10017" s="6">
        <f>IF('Раздел 2.13.1'!Q72&gt;='Раздел 2.13.1'!AD72,0,1)</f>
        <v>0</v>
      </c>
    </row>
    <row r="10018" spans="1:8" x14ac:dyDescent="0.2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19540</v>
      </c>
      <c r="H10018" s="6">
        <f>IF('Раздел 2.13.1'!Q73&gt;='Раздел 2.13.1'!AD73,0,1)</f>
        <v>0</v>
      </c>
    </row>
    <row r="10019" spans="1:8" x14ac:dyDescent="0.2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19541</v>
      </c>
      <c r="H10019" s="6">
        <f>IF('Раздел 2.13.1'!Q74&gt;='Раздел 2.13.1'!AD74,0,1)</f>
        <v>0</v>
      </c>
    </row>
    <row r="10020" spans="1:8" x14ac:dyDescent="0.2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18761</v>
      </c>
      <c r="H10020" s="6">
        <f>IF('Раздел 2.13.1'!Q75&gt;='Раздел 2.13.1'!AD75,0,1)</f>
        <v>0</v>
      </c>
    </row>
    <row r="10021" spans="1:8" x14ac:dyDescent="0.2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18762</v>
      </c>
      <c r="H10021" s="6">
        <f>IF('Раздел 2.13.1'!Q76&gt;='Раздел 2.13.1'!AD76,0,1)</f>
        <v>0</v>
      </c>
    </row>
    <row r="10022" spans="1:8" x14ac:dyDescent="0.2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18763</v>
      </c>
      <c r="H10022" s="6">
        <f>IF('Раздел 2.13.1'!Q77&gt;='Раздел 2.13.1'!AD77,0,1)</f>
        <v>0</v>
      </c>
    </row>
    <row r="10023" spans="1:8" x14ac:dyDescent="0.2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18764</v>
      </c>
      <c r="H10023" s="6">
        <f>IF('Раздел 2.13.1'!Q78&gt;='Раздел 2.13.1'!AD78,0,1)</f>
        <v>0</v>
      </c>
    </row>
    <row r="10024" spans="1:8" x14ac:dyDescent="0.2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18765</v>
      </c>
      <c r="H10024" s="6">
        <f>IF('Раздел 2.13.1'!Q79&gt;='Раздел 2.13.1'!AD79,0,1)</f>
        <v>0</v>
      </c>
    </row>
    <row r="10025" spans="1:8" x14ac:dyDescent="0.2">
      <c r="A10025" s="6">
        <f t="shared" si="149"/>
        <v>609562</v>
      </c>
      <c r="B10025" s="6">
        <v>53</v>
      </c>
      <c r="C10025" s="109">
        <v>7</v>
      </c>
      <c r="D10025" s="109">
        <v>374</v>
      </c>
      <c r="E10025" s="109" t="s">
        <v>18766</v>
      </c>
      <c r="F10025" s="109"/>
      <c r="G10025" s="109"/>
      <c r="H10025" s="109">
        <f>IF('Раздел 2.13.1'!Q80&gt;='Раздел 2.13.1'!AD80,0,1)</f>
        <v>0</v>
      </c>
    </row>
    <row r="10026" spans="1:8" x14ac:dyDescent="0.2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18767</v>
      </c>
      <c r="H10026" s="6">
        <f>IF('Раздел 2.13.1'!Z21&gt;='Раздел 2.13.1'!AA21,0,1)</f>
        <v>0</v>
      </c>
    </row>
    <row r="10027" spans="1:8" x14ac:dyDescent="0.2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18768</v>
      </c>
      <c r="H10027" s="6">
        <f>IF('Раздел 2.13.1'!Z22&gt;='Раздел 2.13.1'!AA22,0,1)</f>
        <v>0</v>
      </c>
    </row>
    <row r="10028" spans="1:8" x14ac:dyDescent="0.2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18769</v>
      </c>
      <c r="H10028" s="6">
        <f>IF('Раздел 2.13.1'!Z23&gt;='Раздел 2.13.1'!AA23,0,1)</f>
        <v>0</v>
      </c>
    </row>
    <row r="10029" spans="1:8" x14ac:dyDescent="0.2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18770</v>
      </c>
      <c r="H10029" s="6">
        <f>IF('Раздел 2.13.1'!Z24&gt;='Раздел 2.13.1'!AA24,0,1)</f>
        <v>0</v>
      </c>
    </row>
    <row r="10030" spans="1:8" x14ac:dyDescent="0.2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18771</v>
      </c>
      <c r="H10030" s="6">
        <f>IF('Раздел 2.13.1'!Z25&gt;='Раздел 2.13.1'!AA25,0,1)</f>
        <v>0</v>
      </c>
    </row>
    <row r="10031" spans="1:8" x14ac:dyDescent="0.2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18772</v>
      </c>
      <c r="H10031" s="6">
        <f>IF('Раздел 2.13.1'!Z26&gt;='Раздел 2.13.1'!AA26,0,1)</f>
        <v>0</v>
      </c>
    </row>
    <row r="10032" spans="1:8" x14ac:dyDescent="0.2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18773</v>
      </c>
      <c r="H10032" s="6">
        <f>IF('Раздел 2.13.1'!Z27&gt;='Раздел 2.13.1'!AA27,0,1)</f>
        <v>0</v>
      </c>
    </row>
    <row r="10033" spans="1:8" x14ac:dyDescent="0.2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18774</v>
      </c>
      <c r="H10033" s="6">
        <f>IF('Раздел 2.13.1'!Z28&gt;='Раздел 2.13.1'!AA28,0,1)</f>
        <v>0</v>
      </c>
    </row>
    <row r="10034" spans="1:8" x14ac:dyDescent="0.2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18775</v>
      </c>
      <c r="H10034" s="6">
        <f>IF('Раздел 2.13.1'!Z29&gt;='Раздел 2.13.1'!AA29,0,1)</f>
        <v>0</v>
      </c>
    </row>
    <row r="10035" spans="1:8" x14ac:dyDescent="0.2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18776</v>
      </c>
      <c r="H10035" s="6">
        <f>IF('Раздел 2.13.1'!Z30&gt;='Раздел 2.13.1'!AA30,0,1)</f>
        <v>0</v>
      </c>
    </row>
    <row r="10036" spans="1:8" x14ac:dyDescent="0.2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18777</v>
      </c>
      <c r="H10036" s="6">
        <f>IF('Раздел 2.13.1'!Z31&gt;='Раздел 2.13.1'!AA31,0,1)</f>
        <v>0</v>
      </c>
    </row>
    <row r="10037" spans="1:8" x14ac:dyDescent="0.2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18778</v>
      </c>
      <c r="H10037" s="6">
        <f>IF('Раздел 2.13.1'!Z32&gt;='Раздел 2.13.1'!AA32,0,1)</f>
        <v>0</v>
      </c>
    </row>
    <row r="10038" spans="1:8" x14ac:dyDescent="0.2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18779</v>
      </c>
      <c r="H10038" s="6">
        <f>IF('Раздел 2.13.1'!Z33&gt;='Раздел 2.13.1'!AA33,0,1)</f>
        <v>0</v>
      </c>
    </row>
    <row r="10039" spans="1:8" x14ac:dyDescent="0.2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18780</v>
      </c>
      <c r="H10039" s="6">
        <f>IF('Раздел 2.13.1'!Z34&gt;='Раздел 2.13.1'!AA34,0,1)</f>
        <v>0</v>
      </c>
    </row>
    <row r="10040" spans="1:8" x14ac:dyDescent="0.2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18781</v>
      </c>
      <c r="H10040" s="6">
        <f>IF('Раздел 2.13.1'!Z35&gt;='Раздел 2.13.1'!AA35,0,1)</f>
        <v>0</v>
      </c>
    </row>
    <row r="10041" spans="1:8" x14ac:dyDescent="0.2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19547</v>
      </c>
      <c r="H10041" s="6">
        <f>IF('Раздел 2.13.1'!Z36&gt;='Раздел 2.13.1'!AA36,0,1)</f>
        <v>0</v>
      </c>
    </row>
    <row r="10042" spans="1:8" x14ac:dyDescent="0.2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19548</v>
      </c>
      <c r="H10042" s="6">
        <f>IF('Раздел 2.13.1'!Z37&gt;='Раздел 2.13.1'!AA37,0,1)</f>
        <v>0</v>
      </c>
    </row>
    <row r="10043" spans="1:8" x14ac:dyDescent="0.2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19549</v>
      </c>
      <c r="H10043" s="6">
        <f>IF('Раздел 2.13.1'!Z38&gt;='Раздел 2.13.1'!AA38,0,1)</f>
        <v>0</v>
      </c>
    </row>
    <row r="10044" spans="1:8" x14ac:dyDescent="0.2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18785</v>
      </c>
      <c r="H10044" s="6">
        <f>IF('Раздел 2.13.1'!Z39&gt;='Раздел 2.13.1'!AA39,0,1)</f>
        <v>0</v>
      </c>
    </row>
    <row r="10045" spans="1:8" x14ac:dyDescent="0.2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18786</v>
      </c>
      <c r="H10045" s="6">
        <f>IF('Раздел 2.13.1'!Z40&gt;='Раздел 2.13.1'!AA40,0,1)</f>
        <v>0</v>
      </c>
    </row>
    <row r="10046" spans="1:8" x14ac:dyDescent="0.2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18787</v>
      </c>
      <c r="H10046" s="6">
        <f>IF('Раздел 2.13.1'!Z41&gt;='Раздел 2.13.1'!AA41,0,1)</f>
        <v>0</v>
      </c>
    </row>
    <row r="10047" spans="1:8" x14ac:dyDescent="0.2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17955</v>
      </c>
      <c r="H10047" s="6">
        <f>IF('Раздел 2.13.1'!Z42&gt;='Раздел 2.13.1'!AA42,0,1)</f>
        <v>0</v>
      </c>
    </row>
    <row r="10048" spans="1:8" x14ac:dyDescent="0.2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17956</v>
      </c>
      <c r="H10048" s="6">
        <f>IF('Раздел 2.13.1'!Z43&gt;='Раздел 2.13.1'!AA43,0,1)</f>
        <v>0</v>
      </c>
    </row>
    <row r="10049" spans="1:8" x14ac:dyDescent="0.2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17957</v>
      </c>
      <c r="H10049" s="6">
        <f>IF('Раздел 2.13.1'!Z44&gt;='Раздел 2.13.1'!AA44,0,1)</f>
        <v>0</v>
      </c>
    </row>
    <row r="10050" spans="1:8" x14ac:dyDescent="0.2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17958</v>
      </c>
      <c r="H10050" s="6">
        <f>IF('Раздел 2.13.1'!Z45&gt;='Раздел 2.13.1'!AA45,0,1)</f>
        <v>0</v>
      </c>
    </row>
    <row r="10051" spans="1:8" x14ac:dyDescent="0.2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17959</v>
      </c>
      <c r="H10051" s="6">
        <f>IF('Раздел 2.13.1'!Z46&gt;='Раздел 2.13.1'!AA46,0,1)</f>
        <v>0</v>
      </c>
    </row>
    <row r="10052" spans="1:8" x14ac:dyDescent="0.2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17960</v>
      </c>
      <c r="H10052" s="6">
        <f>IF('Раздел 2.13.1'!Z47&gt;='Раздел 2.13.1'!AA47,0,1)</f>
        <v>0</v>
      </c>
    </row>
    <row r="10053" spans="1:8" x14ac:dyDescent="0.2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17961</v>
      </c>
      <c r="H10053" s="6">
        <f>IF('Раздел 2.13.1'!Z48&gt;='Раздел 2.13.1'!AA48,0,1)</f>
        <v>0</v>
      </c>
    </row>
    <row r="10054" spans="1:8" x14ac:dyDescent="0.2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17962</v>
      </c>
      <c r="H10054" s="6">
        <f>IF('Раздел 2.13.1'!Z49&gt;='Раздел 2.13.1'!AA49,0,1)</f>
        <v>0</v>
      </c>
    </row>
    <row r="10055" spans="1:8" x14ac:dyDescent="0.2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17938</v>
      </c>
      <c r="H10055" s="6">
        <f>IF('Раздел 2.13.1'!Z50&gt;='Раздел 2.13.1'!AA50,0,1)</f>
        <v>0</v>
      </c>
    </row>
    <row r="10056" spans="1:8" x14ac:dyDescent="0.2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17939</v>
      </c>
      <c r="H10056" s="6">
        <f>IF('Раздел 2.13.1'!Z51&gt;='Раздел 2.13.1'!AA51,0,1)</f>
        <v>0</v>
      </c>
    </row>
    <row r="10057" spans="1:8" x14ac:dyDescent="0.2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17940</v>
      </c>
      <c r="H10057" s="6">
        <f>IF('Раздел 2.13.1'!Z52&gt;='Раздел 2.13.1'!AA52,0,1)</f>
        <v>0</v>
      </c>
    </row>
    <row r="10058" spans="1:8" x14ac:dyDescent="0.2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17941</v>
      </c>
      <c r="H10058" s="6">
        <f>IF('Раздел 2.13.1'!Z53&gt;='Раздел 2.13.1'!AA53,0,1)</f>
        <v>0</v>
      </c>
    </row>
    <row r="10059" spans="1:8" x14ac:dyDescent="0.2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17942</v>
      </c>
      <c r="H10059" s="6">
        <f>IF('Раздел 2.13.1'!Z54&gt;='Раздел 2.13.1'!AA54,0,1)</f>
        <v>0</v>
      </c>
    </row>
    <row r="10060" spans="1:8" x14ac:dyDescent="0.2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17943</v>
      </c>
      <c r="H10060" s="6">
        <f>IF('Раздел 2.13.1'!Z55&gt;='Раздел 2.13.1'!AA55,0,1)</f>
        <v>0</v>
      </c>
    </row>
    <row r="10061" spans="1:8" x14ac:dyDescent="0.2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17944</v>
      </c>
      <c r="H10061" s="6">
        <f>IF('Раздел 2.13.1'!Z56&gt;='Раздел 2.13.1'!AA56,0,1)</f>
        <v>0</v>
      </c>
    </row>
    <row r="10062" spans="1:8" x14ac:dyDescent="0.2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17945</v>
      </c>
      <c r="H10062" s="6">
        <f>IF('Раздел 2.13.1'!Z57&gt;='Раздел 2.13.1'!AA57,0,1)</f>
        <v>0</v>
      </c>
    </row>
    <row r="10063" spans="1:8" x14ac:dyDescent="0.2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19545</v>
      </c>
      <c r="H10063" s="6">
        <f>IF('Раздел 2.13.1'!Z58&gt;='Раздел 2.13.1'!AA58,0,1)</f>
        <v>0</v>
      </c>
    </row>
    <row r="10064" spans="1:8" x14ac:dyDescent="0.2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19546</v>
      </c>
      <c r="H10064" s="6">
        <f>IF('Раздел 2.13.1'!Z59&gt;='Раздел 2.13.1'!AA59,0,1)</f>
        <v>0</v>
      </c>
    </row>
    <row r="10065" spans="1:8" x14ac:dyDescent="0.2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21058</v>
      </c>
      <c r="H10065" s="6">
        <f>IF('Раздел 2.13.1'!Z60&gt;='Раздел 2.13.1'!AA60,0,1)</f>
        <v>0</v>
      </c>
    </row>
    <row r="10066" spans="1:8" x14ac:dyDescent="0.2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21059</v>
      </c>
      <c r="H10066" s="6">
        <f>IF('Раздел 2.13.1'!Z61&gt;='Раздел 2.13.1'!AA61,0,1)</f>
        <v>0</v>
      </c>
    </row>
    <row r="10067" spans="1:8" x14ac:dyDescent="0.2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19550</v>
      </c>
      <c r="H10067" s="6">
        <f>IF('Раздел 2.13.1'!Z62&gt;='Раздел 2.13.1'!AA62,0,1)</f>
        <v>0</v>
      </c>
    </row>
    <row r="10068" spans="1:8" x14ac:dyDescent="0.2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21056</v>
      </c>
      <c r="H10068" s="6">
        <f>IF('Раздел 2.13.1'!Z63&gt;='Раздел 2.13.1'!AA63,0,1)</f>
        <v>0</v>
      </c>
    </row>
    <row r="10069" spans="1:8" x14ac:dyDescent="0.2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21057</v>
      </c>
      <c r="H10069" s="6">
        <f>IF('Раздел 2.13.1'!Z64&gt;='Раздел 2.13.1'!AA64,0,1)</f>
        <v>0</v>
      </c>
    </row>
    <row r="10070" spans="1:8" x14ac:dyDescent="0.2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21060</v>
      </c>
      <c r="H10070" s="6">
        <f>IF('Раздел 2.13.1'!Z65&gt;='Раздел 2.13.1'!AA65,0,1)</f>
        <v>0</v>
      </c>
    </row>
    <row r="10071" spans="1:8" x14ac:dyDescent="0.2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21061</v>
      </c>
      <c r="H10071" s="6">
        <f>IF('Раздел 2.13.1'!Z66&gt;='Раздел 2.13.1'!AA66,0,1)</f>
        <v>0</v>
      </c>
    </row>
    <row r="10072" spans="1:8" x14ac:dyDescent="0.2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21062</v>
      </c>
      <c r="H10072" s="6">
        <f>IF('Раздел 2.13.1'!Z67&gt;='Раздел 2.13.1'!AA67,0,1)</f>
        <v>0</v>
      </c>
    </row>
    <row r="10073" spans="1:8" x14ac:dyDescent="0.2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20289</v>
      </c>
      <c r="H10073" s="6">
        <f>IF('Раздел 2.13.1'!Z68&gt;='Раздел 2.13.1'!AA68,0,1)</f>
        <v>0</v>
      </c>
    </row>
    <row r="10074" spans="1:8" x14ac:dyDescent="0.2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20290</v>
      </c>
      <c r="H10074" s="6">
        <f>IF('Раздел 2.13.1'!Z69&gt;='Раздел 2.13.1'!AA69,0,1)</f>
        <v>0</v>
      </c>
    </row>
    <row r="10075" spans="1:8" x14ac:dyDescent="0.2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20291</v>
      </c>
      <c r="H10075" s="6">
        <f>IF('Раздел 2.13.1'!Z70&gt;='Раздел 2.13.1'!AA70,0,1)</f>
        <v>0</v>
      </c>
    </row>
    <row r="10076" spans="1:8" x14ac:dyDescent="0.2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20292</v>
      </c>
      <c r="H10076" s="6">
        <f>IF('Раздел 2.13.1'!Z71&gt;='Раздел 2.13.1'!AA71,0,1)</f>
        <v>0</v>
      </c>
    </row>
    <row r="10077" spans="1:8" x14ac:dyDescent="0.2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19555</v>
      </c>
      <c r="H10077" s="6">
        <f>IF('Раздел 2.13.1'!Z72&gt;='Раздел 2.13.1'!AA72,0,1)</f>
        <v>0</v>
      </c>
    </row>
    <row r="10078" spans="1:8" x14ac:dyDescent="0.2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19556</v>
      </c>
      <c r="H10078" s="6">
        <f>IF('Раздел 2.13.1'!Z73&gt;='Раздел 2.13.1'!AA73,0,1)</f>
        <v>0</v>
      </c>
    </row>
    <row r="10079" spans="1:8" x14ac:dyDescent="0.2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18790</v>
      </c>
      <c r="H10079" s="6">
        <f>IF('Раздел 2.13.1'!Z74&gt;='Раздел 2.13.1'!AA74,0,1)</f>
        <v>0</v>
      </c>
    </row>
    <row r="10080" spans="1:8" x14ac:dyDescent="0.2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18791</v>
      </c>
      <c r="H10080" s="6">
        <f>IF('Раздел 2.13.1'!Z75&gt;='Раздел 2.13.1'!AA75,0,1)</f>
        <v>0</v>
      </c>
    </row>
    <row r="10081" spans="1:8" x14ac:dyDescent="0.2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18792</v>
      </c>
      <c r="H10081" s="6">
        <f>IF('Раздел 2.13.1'!Z76&gt;='Раздел 2.13.1'!AA76,0,1)</f>
        <v>0</v>
      </c>
    </row>
    <row r="10082" spans="1:8" x14ac:dyDescent="0.2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18793</v>
      </c>
      <c r="H10082" s="6">
        <f>IF('Раздел 2.13.1'!Z77&gt;='Раздел 2.13.1'!AA77,0,1)</f>
        <v>0</v>
      </c>
    </row>
    <row r="10083" spans="1:8" x14ac:dyDescent="0.2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18794</v>
      </c>
      <c r="H10083" s="6">
        <f>IF('Раздел 2.13.1'!Z78&gt;='Раздел 2.13.1'!AA78,0,1)</f>
        <v>0</v>
      </c>
    </row>
    <row r="10084" spans="1:8" x14ac:dyDescent="0.2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18795</v>
      </c>
      <c r="H10084" s="6">
        <f>IF('Раздел 2.13.1'!Z79&gt;='Раздел 2.13.1'!AA79,0,1)</f>
        <v>0</v>
      </c>
    </row>
    <row r="10085" spans="1:8" x14ac:dyDescent="0.2">
      <c r="A10085" s="6">
        <f t="shared" si="150"/>
        <v>609562</v>
      </c>
      <c r="B10085" s="6">
        <v>53</v>
      </c>
      <c r="C10085" s="109">
        <v>8</v>
      </c>
      <c r="D10085" s="109">
        <v>434</v>
      </c>
      <c r="E10085" s="109" t="s">
        <v>18796</v>
      </c>
      <c r="F10085" s="109"/>
      <c r="G10085" s="109"/>
      <c r="H10085" s="109">
        <f>IF('Раздел 2.13.1'!Z80&gt;='Раздел 2.13.1'!AA80,0,1)</f>
        <v>0</v>
      </c>
    </row>
    <row r="10086" spans="1:8" x14ac:dyDescent="0.2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18797</v>
      </c>
      <c r="H10086" s="6">
        <f>IF('Раздел 2.13.1'!Z21&gt;='Раздел 2.13.1'!AB21,0,1)</f>
        <v>0</v>
      </c>
    </row>
    <row r="10087" spans="1:8" x14ac:dyDescent="0.2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17963</v>
      </c>
      <c r="H10087" s="6">
        <f>IF('Раздел 2.13.1'!Z22&gt;='Раздел 2.13.1'!AB22,0,1)</f>
        <v>0</v>
      </c>
    </row>
    <row r="10088" spans="1:8" x14ac:dyDescent="0.2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17964</v>
      </c>
      <c r="H10088" s="6">
        <f>IF('Раздел 2.13.1'!Z23&gt;='Раздел 2.13.1'!AB23,0,1)</f>
        <v>0</v>
      </c>
    </row>
    <row r="10089" spans="1:8" x14ac:dyDescent="0.2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17965</v>
      </c>
      <c r="H10089" s="6">
        <f>IF('Раздел 2.13.1'!Z24&gt;='Раздел 2.13.1'!AB24,0,1)</f>
        <v>0</v>
      </c>
    </row>
    <row r="10090" spans="1:8" x14ac:dyDescent="0.2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17966</v>
      </c>
      <c r="H10090" s="6">
        <f>IF('Раздел 2.13.1'!Z25&gt;='Раздел 2.13.1'!AB25,0,1)</f>
        <v>0</v>
      </c>
    </row>
    <row r="10091" spans="1:8" x14ac:dyDescent="0.2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17967</v>
      </c>
      <c r="H10091" s="6">
        <f>IF('Раздел 2.13.1'!Z26&gt;='Раздел 2.13.1'!AB26,0,1)</f>
        <v>0</v>
      </c>
    </row>
    <row r="10092" spans="1:8" x14ac:dyDescent="0.2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17968</v>
      </c>
      <c r="H10092" s="6">
        <f>IF('Раздел 2.13.1'!Z27&gt;='Раздел 2.13.1'!AB27,0,1)</f>
        <v>0</v>
      </c>
    </row>
    <row r="10093" spans="1:8" x14ac:dyDescent="0.2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17969</v>
      </c>
      <c r="H10093" s="6">
        <f>IF('Раздел 2.13.1'!Z28&gt;='Раздел 2.13.1'!AB28,0,1)</f>
        <v>0</v>
      </c>
    </row>
    <row r="10094" spans="1:8" x14ac:dyDescent="0.2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17970</v>
      </c>
      <c r="H10094" s="6">
        <f>IF('Раздел 2.13.1'!Z29&gt;='Раздел 2.13.1'!AB29,0,1)</f>
        <v>0</v>
      </c>
    </row>
    <row r="10095" spans="1:8" x14ac:dyDescent="0.2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17971</v>
      </c>
      <c r="H10095" s="6">
        <f>IF('Раздел 2.13.1'!Z30&gt;='Раздел 2.13.1'!AB30,0,1)</f>
        <v>0</v>
      </c>
    </row>
    <row r="10096" spans="1:8" x14ac:dyDescent="0.2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17972</v>
      </c>
      <c r="H10096" s="6">
        <f>IF('Раздел 2.13.1'!Z31&gt;='Раздел 2.13.1'!AB31,0,1)</f>
        <v>0</v>
      </c>
    </row>
    <row r="10097" spans="1:8" x14ac:dyDescent="0.2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17973</v>
      </c>
      <c r="H10097" s="6">
        <f>IF('Раздел 2.13.1'!Z32&gt;='Раздел 2.13.1'!AB32,0,1)</f>
        <v>0</v>
      </c>
    </row>
    <row r="10098" spans="1:8" x14ac:dyDescent="0.2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17974</v>
      </c>
      <c r="H10098" s="6">
        <f>IF('Раздел 2.13.1'!Z33&gt;='Раздел 2.13.1'!AB33,0,1)</f>
        <v>0</v>
      </c>
    </row>
    <row r="10099" spans="1:8" x14ac:dyDescent="0.2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17975</v>
      </c>
      <c r="H10099" s="6">
        <f>IF('Раздел 2.13.1'!Z34&gt;='Раздел 2.13.1'!AB34,0,1)</f>
        <v>0</v>
      </c>
    </row>
    <row r="10100" spans="1:8" x14ac:dyDescent="0.2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17976</v>
      </c>
      <c r="H10100" s="6">
        <f>IF('Раздел 2.13.1'!Z35&gt;='Раздел 2.13.1'!AB35,0,1)</f>
        <v>0</v>
      </c>
    </row>
    <row r="10101" spans="1:8" x14ac:dyDescent="0.2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17977</v>
      </c>
      <c r="H10101" s="6">
        <f>IF('Раздел 2.13.1'!Z36&gt;='Раздел 2.13.1'!AB36,0,1)</f>
        <v>0</v>
      </c>
    </row>
    <row r="10102" spans="1:8" x14ac:dyDescent="0.2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17978</v>
      </c>
      <c r="H10102" s="6">
        <f>IF('Раздел 2.13.1'!Z37&gt;='Раздел 2.13.1'!AB37,0,1)</f>
        <v>0</v>
      </c>
    </row>
    <row r="10103" spans="1:8" x14ac:dyDescent="0.2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17979</v>
      </c>
      <c r="H10103" s="6">
        <f>IF('Раздел 2.13.1'!Z38&gt;='Раздел 2.13.1'!AB38,0,1)</f>
        <v>0</v>
      </c>
    </row>
    <row r="10104" spans="1:8" x14ac:dyDescent="0.2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17980</v>
      </c>
      <c r="H10104" s="6">
        <f>IF('Раздел 2.13.1'!Z39&gt;='Раздел 2.13.1'!AB39,0,1)</f>
        <v>0</v>
      </c>
    </row>
    <row r="10105" spans="1:8" x14ac:dyDescent="0.2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17981</v>
      </c>
      <c r="H10105" s="6">
        <f>IF('Раздел 2.13.1'!Z40&gt;='Раздел 2.13.1'!AB40,0,1)</f>
        <v>0</v>
      </c>
    </row>
    <row r="10106" spans="1:8" x14ac:dyDescent="0.2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17082</v>
      </c>
      <c r="H10106" s="6">
        <f>IF('Раздел 2.13.1'!Z41&gt;='Раздел 2.13.1'!AB41,0,1)</f>
        <v>0</v>
      </c>
    </row>
    <row r="10107" spans="1:8" x14ac:dyDescent="0.2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17083</v>
      </c>
      <c r="H10107" s="6">
        <f>IF('Раздел 2.13.1'!Z42&gt;='Раздел 2.13.1'!AB42,0,1)</f>
        <v>0</v>
      </c>
    </row>
    <row r="10108" spans="1:8" x14ac:dyDescent="0.2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17084</v>
      </c>
      <c r="H10108" s="6">
        <f>IF('Раздел 2.13.1'!Z43&gt;='Раздел 2.13.1'!AB43,0,1)</f>
        <v>0</v>
      </c>
    </row>
    <row r="10109" spans="1:8" x14ac:dyDescent="0.2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17085</v>
      </c>
      <c r="H10109" s="6">
        <f>IF('Раздел 2.13.1'!Z44&gt;='Раздел 2.13.1'!AB44,0,1)</f>
        <v>0</v>
      </c>
    </row>
    <row r="10110" spans="1:8" x14ac:dyDescent="0.2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17086</v>
      </c>
      <c r="H10110" s="6">
        <f>IF('Раздел 2.13.1'!Z45&gt;='Раздел 2.13.1'!AB45,0,1)</f>
        <v>0</v>
      </c>
    </row>
    <row r="10111" spans="1:8" x14ac:dyDescent="0.2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17087</v>
      </c>
      <c r="H10111" s="6">
        <f>IF('Раздел 2.13.1'!Z46&gt;='Раздел 2.13.1'!AB46,0,1)</f>
        <v>0</v>
      </c>
    </row>
    <row r="10112" spans="1:8" x14ac:dyDescent="0.2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17088</v>
      </c>
      <c r="H10112" s="6">
        <f>IF('Раздел 2.13.1'!Z47&gt;='Раздел 2.13.1'!AB47,0,1)</f>
        <v>0</v>
      </c>
    </row>
    <row r="10113" spans="1:8" x14ac:dyDescent="0.2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17089</v>
      </c>
      <c r="H10113" s="6">
        <f>IF('Раздел 2.13.1'!Z48&gt;='Раздел 2.13.1'!AB48,0,1)</f>
        <v>0</v>
      </c>
    </row>
    <row r="10114" spans="1:8" x14ac:dyDescent="0.2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17111</v>
      </c>
      <c r="H10114" s="6">
        <f>IF('Раздел 2.13.1'!Z49&gt;='Раздел 2.13.1'!AB49,0,1)</f>
        <v>0</v>
      </c>
    </row>
    <row r="10115" spans="1:8" x14ac:dyDescent="0.2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17112</v>
      </c>
      <c r="H10115" s="6">
        <f>IF('Раздел 2.13.1'!Z50&gt;='Раздел 2.13.1'!AB50,0,1)</f>
        <v>0</v>
      </c>
    </row>
    <row r="10116" spans="1:8" x14ac:dyDescent="0.2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17113</v>
      </c>
      <c r="H10116" s="6">
        <f>IF('Раздел 2.13.1'!Z51&gt;='Раздел 2.13.1'!AB51,0,1)</f>
        <v>0</v>
      </c>
    </row>
    <row r="10117" spans="1:8" x14ac:dyDescent="0.2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18005</v>
      </c>
      <c r="H10117" s="6">
        <f>IF('Раздел 2.13.1'!Z52&gt;='Раздел 2.13.1'!AB52,0,1)</f>
        <v>0</v>
      </c>
    </row>
    <row r="10118" spans="1:8" x14ac:dyDescent="0.2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18006</v>
      </c>
      <c r="H10118" s="6">
        <f>IF('Раздел 2.13.1'!Z53&gt;='Раздел 2.13.1'!AB53,0,1)</f>
        <v>0</v>
      </c>
    </row>
    <row r="10119" spans="1:8" x14ac:dyDescent="0.2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18007</v>
      </c>
      <c r="H10119" s="6">
        <f>IF('Раздел 2.13.1'!Z54&gt;='Раздел 2.13.1'!AB54,0,1)</f>
        <v>0</v>
      </c>
    </row>
    <row r="10120" spans="1:8" x14ac:dyDescent="0.2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18008</v>
      </c>
      <c r="H10120" s="6">
        <f>IF('Раздел 2.13.1'!Z55&gt;='Раздел 2.13.1'!AB55,0,1)</f>
        <v>0</v>
      </c>
    </row>
    <row r="10121" spans="1:8" x14ac:dyDescent="0.2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18009</v>
      </c>
      <c r="H10121" s="6">
        <f>IF('Раздел 2.13.1'!Z56&gt;='Раздел 2.13.1'!AB56,0,1)</f>
        <v>0</v>
      </c>
    </row>
    <row r="10122" spans="1:8" x14ac:dyDescent="0.2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18010</v>
      </c>
      <c r="H10122" s="6">
        <f>IF('Раздел 2.13.1'!Z57&gt;='Раздел 2.13.1'!AB57,0,1)</f>
        <v>0</v>
      </c>
    </row>
    <row r="10123" spans="1:8" x14ac:dyDescent="0.2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18011</v>
      </c>
      <c r="H10123" s="6">
        <f>IF('Раздел 2.13.1'!Z58&gt;='Раздел 2.13.1'!AB58,0,1)</f>
        <v>0</v>
      </c>
    </row>
    <row r="10124" spans="1:8" x14ac:dyDescent="0.2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17127</v>
      </c>
      <c r="H10124" s="6">
        <f>IF('Раздел 2.13.1'!Z59&gt;='Раздел 2.13.1'!AB59,0,1)</f>
        <v>0</v>
      </c>
    </row>
    <row r="10125" spans="1:8" x14ac:dyDescent="0.2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18849</v>
      </c>
      <c r="H10125" s="6">
        <f>IF('Раздел 2.13.1'!Z60&gt;='Раздел 2.13.1'!AB60,0,1)</f>
        <v>0</v>
      </c>
    </row>
    <row r="10126" spans="1:8" x14ac:dyDescent="0.2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18850</v>
      </c>
      <c r="H10126" s="6">
        <f>IF('Раздел 2.13.1'!Z61&gt;='Раздел 2.13.1'!AB61,0,1)</f>
        <v>0</v>
      </c>
    </row>
    <row r="10127" spans="1:8" x14ac:dyDescent="0.2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18851</v>
      </c>
      <c r="H10127" s="6">
        <f>IF('Раздел 2.13.1'!Z62&gt;='Раздел 2.13.1'!AB62,0,1)</f>
        <v>0</v>
      </c>
    </row>
    <row r="10128" spans="1:8" x14ac:dyDescent="0.2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18852</v>
      </c>
      <c r="H10128" s="6">
        <f>IF('Раздел 2.13.1'!Z63&gt;='Раздел 2.13.1'!AB63,0,1)</f>
        <v>0</v>
      </c>
    </row>
    <row r="10129" spans="1:8" x14ac:dyDescent="0.2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18853</v>
      </c>
      <c r="H10129" s="6">
        <f>IF('Раздел 2.13.1'!Z64&gt;='Раздел 2.13.1'!AB64,0,1)</f>
        <v>0</v>
      </c>
    </row>
    <row r="10130" spans="1:8" x14ac:dyDescent="0.2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18854</v>
      </c>
      <c r="H10130" s="6">
        <f>IF('Раздел 2.13.1'!Z65&gt;='Раздел 2.13.1'!AB65,0,1)</f>
        <v>0</v>
      </c>
    </row>
    <row r="10131" spans="1:8" x14ac:dyDescent="0.2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18855</v>
      </c>
      <c r="H10131" s="6">
        <f>IF('Раздел 2.13.1'!Z66&gt;='Раздел 2.13.1'!AB66,0,1)</f>
        <v>0</v>
      </c>
    </row>
    <row r="10132" spans="1:8" x14ac:dyDescent="0.2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18856</v>
      </c>
      <c r="H10132" s="6">
        <f>IF('Раздел 2.13.1'!Z67&gt;='Раздел 2.13.1'!AB67,0,1)</f>
        <v>0</v>
      </c>
    </row>
    <row r="10133" spans="1:8" x14ac:dyDescent="0.2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18857</v>
      </c>
      <c r="H10133" s="6">
        <f>IF('Раздел 2.13.1'!Z68&gt;='Раздел 2.13.1'!AB68,0,1)</f>
        <v>0</v>
      </c>
    </row>
    <row r="10134" spans="1:8" x14ac:dyDescent="0.2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18858</v>
      </c>
      <c r="H10134" s="6">
        <f>IF('Раздел 2.13.1'!Z69&gt;='Раздел 2.13.1'!AB69,0,1)</f>
        <v>0</v>
      </c>
    </row>
    <row r="10135" spans="1:8" x14ac:dyDescent="0.2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18859</v>
      </c>
      <c r="H10135" s="6">
        <f>IF('Раздел 2.13.1'!Z70&gt;='Раздел 2.13.1'!AB70,0,1)</f>
        <v>0</v>
      </c>
    </row>
    <row r="10136" spans="1:8" x14ac:dyDescent="0.2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18860</v>
      </c>
      <c r="H10136" s="6">
        <f>IF('Раздел 2.13.1'!Z71&gt;='Раздел 2.13.1'!AB71,0,1)</f>
        <v>0</v>
      </c>
    </row>
    <row r="10137" spans="1:8" x14ac:dyDescent="0.2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18861</v>
      </c>
      <c r="H10137" s="6">
        <f>IF('Раздел 2.13.1'!Z72&gt;='Раздел 2.13.1'!AB72,0,1)</f>
        <v>0</v>
      </c>
    </row>
    <row r="10138" spans="1:8" x14ac:dyDescent="0.2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18862</v>
      </c>
      <c r="H10138" s="6">
        <f>IF('Раздел 2.13.1'!Z73&gt;='Раздел 2.13.1'!AB73,0,1)</f>
        <v>0</v>
      </c>
    </row>
    <row r="10139" spans="1:8" x14ac:dyDescent="0.2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18863</v>
      </c>
      <c r="H10139" s="6">
        <f>IF('Раздел 2.13.1'!Z74&gt;='Раздел 2.13.1'!AB74,0,1)</f>
        <v>0</v>
      </c>
    </row>
    <row r="10140" spans="1:8" x14ac:dyDescent="0.2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18864</v>
      </c>
      <c r="H10140" s="6">
        <f>IF('Раздел 2.13.1'!Z75&gt;='Раздел 2.13.1'!AB75,0,1)</f>
        <v>0</v>
      </c>
    </row>
    <row r="10141" spans="1:8" x14ac:dyDescent="0.2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18163</v>
      </c>
      <c r="H10141" s="6">
        <f>IF('Раздел 2.13.1'!Z76&gt;='Раздел 2.13.1'!AB76,0,1)</f>
        <v>0</v>
      </c>
    </row>
    <row r="10142" spans="1:8" x14ac:dyDescent="0.2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18164</v>
      </c>
      <c r="H10142" s="6">
        <f>IF('Раздел 2.13.1'!Z77&gt;='Раздел 2.13.1'!AB77,0,1)</f>
        <v>0</v>
      </c>
    </row>
    <row r="10143" spans="1:8" x14ac:dyDescent="0.2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18165</v>
      </c>
      <c r="H10143" s="6">
        <f>IF('Раздел 2.13.1'!Z78&gt;='Раздел 2.13.1'!AB78,0,1)</f>
        <v>0</v>
      </c>
    </row>
    <row r="10144" spans="1:8" x14ac:dyDescent="0.2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18166</v>
      </c>
      <c r="H10144" s="6">
        <f>IF('Раздел 2.13.1'!Z79&gt;='Раздел 2.13.1'!AB79,0,1)</f>
        <v>0</v>
      </c>
    </row>
    <row r="10145" spans="1:8" x14ac:dyDescent="0.2">
      <c r="A10145" s="6">
        <f t="shared" si="150"/>
        <v>609562</v>
      </c>
      <c r="B10145" s="109">
        <v>53</v>
      </c>
      <c r="C10145" s="109">
        <v>9</v>
      </c>
      <c r="D10145" s="109">
        <v>494</v>
      </c>
      <c r="E10145" s="109" t="s">
        <v>18167</v>
      </c>
      <c r="F10145" s="109"/>
      <c r="G10145" s="109"/>
      <c r="H10145" s="109">
        <f>IF('Раздел 2.13.1'!Z80&gt;='Раздел 2.13.1'!AB80,0,1)</f>
        <v>0</v>
      </c>
    </row>
    <row r="10146" spans="1:8" x14ac:dyDescent="0.2">
      <c r="A10146" s="122">
        <f t="shared" si="150"/>
        <v>609562</v>
      </c>
      <c r="B10146" s="122">
        <v>53</v>
      </c>
      <c r="C10146" s="123">
        <v>10</v>
      </c>
      <c r="D10146" s="123">
        <v>495</v>
      </c>
      <c r="E10146" s="122" t="s">
        <v>20923</v>
      </c>
      <c r="F10146" s="123"/>
      <c r="G10146" s="123"/>
      <c r="H10146" s="123">
        <f>IF('Раздел 2.13.1'!Q21&gt;=SUM('Раздел 2.13.1'!AA21:AD21),0,1)</f>
        <v>0</v>
      </c>
    </row>
    <row r="10147" spans="1:8" x14ac:dyDescent="0.2">
      <c r="A10147" s="122">
        <f t="shared" si="150"/>
        <v>609562</v>
      </c>
      <c r="B10147" s="122">
        <v>53</v>
      </c>
      <c r="C10147" s="123">
        <v>10</v>
      </c>
      <c r="D10147" s="123">
        <v>496</v>
      </c>
      <c r="E10147" s="122" t="s">
        <v>20924</v>
      </c>
      <c r="F10147" s="123"/>
      <c r="G10147" s="123"/>
      <c r="H10147" s="123">
        <f>IF('Раздел 2.13.1'!Q22&gt;=SUM('Раздел 2.13.1'!AA22:AD22),0,1)</f>
        <v>0</v>
      </c>
    </row>
    <row r="10148" spans="1:8" x14ac:dyDescent="0.2">
      <c r="A10148" s="122">
        <f t="shared" ref="A10148:A10211" si="151">P_3</f>
        <v>609562</v>
      </c>
      <c r="B10148" s="122">
        <v>53</v>
      </c>
      <c r="C10148" s="123">
        <v>10</v>
      </c>
      <c r="D10148" s="123">
        <v>497</v>
      </c>
      <c r="E10148" s="122" t="s">
        <v>21387</v>
      </c>
      <c r="F10148" s="123"/>
      <c r="G10148" s="123"/>
      <c r="H10148" s="123">
        <f>IF('Раздел 2.13.1'!Q23&gt;=SUM('Раздел 2.13.1'!AA23:AD23),0,1)</f>
        <v>0</v>
      </c>
    </row>
    <row r="10149" spans="1:8" x14ac:dyDescent="0.2">
      <c r="A10149" s="122">
        <f t="shared" si="151"/>
        <v>609562</v>
      </c>
      <c r="B10149" s="122">
        <v>53</v>
      </c>
      <c r="C10149" s="123">
        <v>10</v>
      </c>
      <c r="D10149" s="123">
        <v>498</v>
      </c>
      <c r="E10149" s="122" t="s">
        <v>21388</v>
      </c>
      <c r="F10149" s="123"/>
      <c r="G10149" s="123"/>
      <c r="H10149" s="123">
        <f>IF('Раздел 2.13.1'!Q24&gt;=SUM('Раздел 2.13.1'!AA24:AD24),0,1)</f>
        <v>0</v>
      </c>
    </row>
    <row r="10150" spans="1:8" x14ac:dyDescent="0.2">
      <c r="A10150" s="122">
        <f t="shared" si="151"/>
        <v>609562</v>
      </c>
      <c r="B10150" s="122">
        <v>53</v>
      </c>
      <c r="C10150" s="123">
        <v>10</v>
      </c>
      <c r="D10150" s="123">
        <v>499</v>
      </c>
      <c r="E10150" s="122" t="s">
        <v>21389</v>
      </c>
      <c r="F10150" s="123"/>
      <c r="G10150" s="123"/>
      <c r="H10150" s="123">
        <f>IF('Раздел 2.13.1'!Q25&gt;=SUM('Раздел 2.13.1'!AA25:AD25),0,1)</f>
        <v>0</v>
      </c>
    </row>
    <row r="10151" spans="1:8" x14ac:dyDescent="0.2">
      <c r="A10151" s="122">
        <f t="shared" si="151"/>
        <v>609562</v>
      </c>
      <c r="B10151" s="122">
        <v>53</v>
      </c>
      <c r="C10151" s="123">
        <v>10</v>
      </c>
      <c r="D10151" s="123">
        <v>500</v>
      </c>
      <c r="E10151" s="122" t="s">
        <v>21390</v>
      </c>
      <c r="F10151" s="123"/>
      <c r="G10151" s="123"/>
      <c r="H10151" s="123">
        <f>IF('Раздел 2.13.1'!Q26&gt;=SUM('Раздел 2.13.1'!AA26:AD26),0,1)</f>
        <v>0</v>
      </c>
    </row>
    <row r="10152" spans="1:8" x14ac:dyDescent="0.2">
      <c r="A10152" s="122">
        <f t="shared" si="151"/>
        <v>609562</v>
      </c>
      <c r="B10152" s="122">
        <v>53</v>
      </c>
      <c r="C10152" s="123">
        <v>10</v>
      </c>
      <c r="D10152" s="123">
        <v>501</v>
      </c>
      <c r="E10152" s="122" t="s">
        <v>20888</v>
      </c>
      <c r="F10152" s="123"/>
      <c r="G10152" s="123"/>
      <c r="H10152" s="123">
        <f>IF('Раздел 2.13.1'!Q27&gt;=SUM('Раздел 2.13.1'!AA27:AD27),0,1)</f>
        <v>0</v>
      </c>
    </row>
    <row r="10153" spans="1:8" x14ac:dyDescent="0.2">
      <c r="A10153" s="122">
        <f t="shared" si="151"/>
        <v>609562</v>
      </c>
      <c r="B10153" s="122">
        <v>53</v>
      </c>
      <c r="C10153" s="123">
        <v>10</v>
      </c>
      <c r="D10153" s="123">
        <v>502</v>
      </c>
      <c r="E10153" s="122" t="s">
        <v>20889</v>
      </c>
      <c r="F10153" s="123"/>
      <c r="G10153" s="123"/>
      <c r="H10153" s="123">
        <f>IF('Раздел 2.13.1'!Q28&gt;=SUM('Раздел 2.13.1'!AA28:AD28),0,1)</f>
        <v>0</v>
      </c>
    </row>
    <row r="10154" spans="1:8" x14ac:dyDescent="0.2">
      <c r="A10154" s="122">
        <f t="shared" si="151"/>
        <v>609562</v>
      </c>
      <c r="B10154" s="122">
        <v>53</v>
      </c>
      <c r="C10154" s="123">
        <v>10</v>
      </c>
      <c r="D10154" s="123">
        <v>503</v>
      </c>
      <c r="E10154" s="122" t="s">
        <v>20890</v>
      </c>
      <c r="F10154" s="123"/>
      <c r="G10154" s="123"/>
      <c r="H10154" s="123">
        <f>IF('Раздел 2.13.1'!Q29&gt;=SUM('Раздел 2.13.1'!AA29:AD29),0,1)</f>
        <v>0</v>
      </c>
    </row>
    <row r="10155" spans="1:8" x14ac:dyDescent="0.2">
      <c r="A10155" s="122">
        <f t="shared" si="151"/>
        <v>609562</v>
      </c>
      <c r="B10155" s="122">
        <v>53</v>
      </c>
      <c r="C10155" s="123">
        <v>10</v>
      </c>
      <c r="D10155" s="123">
        <v>504</v>
      </c>
      <c r="E10155" s="122" t="s">
        <v>20891</v>
      </c>
      <c r="F10155" s="123"/>
      <c r="G10155" s="123"/>
      <c r="H10155" s="123">
        <f>IF('Раздел 2.13.1'!Q30&gt;=SUM('Раздел 2.13.1'!AA30:AD30),0,1)</f>
        <v>0</v>
      </c>
    </row>
    <row r="10156" spans="1:8" x14ac:dyDescent="0.2">
      <c r="A10156" s="122">
        <f t="shared" si="151"/>
        <v>609562</v>
      </c>
      <c r="B10156" s="122">
        <v>53</v>
      </c>
      <c r="C10156" s="123">
        <v>10</v>
      </c>
      <c r="D10156" s="123">
        <v>505</v>
      </c>
      <c r="E10156" s="122" t="s">
        <v>20892</v>
      </c>
      <c r="F10156" s="123"/>
      <c r="G10156" s="123"/>
      <c r="H10156" s="123">
        <f>IF('Раздел 2.13.1'!Q31&gt;=SUM('Раздел 2.13.1'!AA31:AD31),0,1)</f>
        <v>0</v>
      </c>
    </row>
    <row r="10157" spans="1:8" x14ac:dyDescent="0.2">
      <c r="A10157" s="122">
        <f t="shared" si="151"/>
        <v>609562</v>
      </c>
      <c r="B10157" s="122">
        <v>53</v>
      </c>
      <c r="C10157" s="123">
        <v>10</v>
      </c>
      <c r="D10157" s="123">
        <v>506</v>
      </c>
      <c r="E10157" s="122" t="s">
        <v>20893</v>
      </c>
      <c r="F10157" s="123"/>
      <c r="G10157" s="123"/>
      <c r="H10157" s="123">
        <f>IF('Раздел 2.13.1'!Q32&gt;=SUM('Раздел 2.13.1'!AA32:AD32),0,1)</f>
        <v>0</v>
      </c>
    </row>
    <row r="10158" spans="1:8" x14ac:dyDescent="0.2">
      <c r="A10158" s="122">
        <f t="shared" si="151"/>
        <v>609562</v>
      </c>
      <c r="B10158" s="122">
        <v>53</v>
      </c>
      <c r="C10158" s="123">
        <v>10</v>
      </c>
      <c r="D10158" s="123">
        <v>507</v>
      </c>
      <c r="E10158" s="122" t="s">
        <v>20894</v>
      </c>
      <c r="F10158" s="123"/>
      <c r="G10158" s="123"/>
      <c r="H10158" s="123">
        <f>IF('Раздел 2.13.1'!Q33&gt;=SUM('Раздел 2.13.1'!AA33:AD33),0,1)</f>
        <v>0</v>
      </c>
    </row>
    <row r="10159" spans="1:8" x14ac:dyDescent="0.2">
      <c r="A10159" s="122">
        <f t="shared" si="151"/>
        <v>609562</v>
      </c>
      <c r="B10159" s="122">
        <v>53</v>
      </c>
      <c r="C10159" s="123">
        <v>10</v>
      </c>
      <c r="D10159" s="123">
        <v>508</v>
      </c>
      <c r="E10159" s="122" t="s">
        <v>20895</v>
      </c>
      <c r="F10159" s="123"/>
      <c r="G10159" s="123"/>
      <c r="H10159" s="123">
        <f>IF('Раздел 2.13.1'!Q34&gt;=SUM('Раздел 2.13.1'!AA34:AD34),0,1)</f>
        <v>0</v>
      </c>
    </row>
    <row r="10160" spans="1:8" x14ac:dyDescent="0.2">
      <c r="A10160" s="122">
        <f t="shared" si="151"/>
        <v>609562</v>
      </c>
      <c r="B10160" s="122">
        <v>53</v>
      </c>
      <c r="C10160" s="123">
        <v>10</v>
      </c>
      <c r="D10160" s="123">
        <v>509</v>
      </c>
      <c r="E10160" s="122" t="s">
        <v>20896</v>
      </c>
      <c r="F10160" s="123"/>
      <c r="G10160" s="123"/>
      <c r="H10160" s="123">
        <f>IF('Раздел 2.13.1'!Q35&gt;=SUM('Раздел 2.13.1'!AA35:AD35),0,1)</f>
        <v>0</v>
      </c>
    </row>
    <row r="10161" spans="1:8" x14ac:dyDescent="0.2">
      <c r="A10161" s="122">
        <f t="shared" si="151"/>
        <v>609562</v>
      </c>
      <c r="B10161" s="122">
        <v>53</v>
      </c>
      <c r="C10161" s="123">
        <v>10</v>
      </c>
      <c r="D10161" s="123">
        <v>510</v>
      </c>
      <c r="E10161" s="122" t="s">
        <v>20897</v>
      </c>
      <c r="F10161" s="123"/>
      <c r="G10161" s="123"/>
      <c r="H10161" s="123">
        <f>IF('Раздел 2.13.1'!Q36&gt;=SUM('Раздел 2.13.1'!AA36:AD36),0,1)</f>
        <v>0</v>
      </c>
    </row>
    <row r="10162" spans="1:8" x14ac:dyDescent="0.2">
      <c r="A10162" s="122">
        <f t="shared" si="151"/>
        <v>609562</v>
      </c>
      <c r="B10162" s="122">
        <v>53</v>
      </c>
      <c r="C10162" s="123">
        <v>10</v>
      </c>
      <c r="D10162" s="123">
        <v>511</v>
      </c>
      <c r="E10162" s="122" t="s">
        <v>20898</v>
      </c>
      <c r="F10162" s="123"/>
      <c r="G10162" s="123"/>
      <c r="H10162" s="123">
        <f>IF('Раздел 2.13.1'!Q37&gt;=SUM('Раздел 2.13.1'!AA37:AD37),0,1)</f>
        <v>0</v>
      </c>
    </row>
    <row r="10163" spans="1:8" x14ac:dyDescent="0.2">
      <c r="A10163" s="122">
        <f t="shared" si="151"/>
        <v>609562</v>
      </c>
      <c r="B10163" s="122">
        <v>53</v>
      </c>
      <c r="C10163" s="123">
        <v>10</v>
      </c>
      <c r="D10163" s="123">
        <v>512</v>
      </c>
      <c r="E10163" s="122" t="s">
        <v>20899</v>
      </c>
      <c r="F10163" s="123"/>
      <c r="G10163" s="123"/>
      <c r="H10163" s="123">
        <f>IF('Раздел 2.13.1'!Q38&gt;=SUM('Раздел 2.13.1'!AA38:AD38),0,1)</f>
        <v>0</v>
      </c>
    </row>
    <row r="10164" spans="1:8" x14ac:dyDescent="0.2">
      <c r="A10164" s="122">
        <f t="shared" si="151"/>
        <v>609562</v>
      </c>
      <c r="B10164" s="122">
        <v>53</v>
      </c>
      <c r="C10164" s="123">
        <v>10</v>
      </c>
      <c r="D10164" s="123">
        <v>513</v>
      </c>
      <c r="E10164" s="122" t="s">
        <v>20900</v>
      </c>
      <c r="F10164" s="123"/>
      <c r="G10164" s="123"/>
      <c r="H10164" s="123">
        <f>IF('Раздел 2.13.1'!Q39&gt;=SUM('Раздел 2.13.1'!AA39:AD39),0,1)</f>
        <v>0</v>
      </c>
    </row>
    <row r="10165" spans="1:8" x14ac:dyDescent="0.2">
      <c r="A10165" s="122">
        <f t="shared" si="151"/>
        <v>609562</v>
      </c>
      <c r="B10165" s="122">
        <v>53</v>
      </c>
      <c r="C10165" s="123">
        <v>10</v>
      </c>
      <c r="D10165" s="123">
        <v>514</v>
      </c>
      <c r="E10165" s="122" t="s">
        <v>20901</v>
      </c>
      <c r="F10165" s="123"/>
      <c r="G10165" s="123"/>
      <c r="H10165" s="123">
        <f>IF('Раздел 2.13.1'!Q40&gt;=SUM('Раздел 2.13.1'!AA40:AD40),0,1)</f>
        <v>0</v>
      </c>
    </row>
    <row r="10166" spans="1:8" x14ac:dyDescent="0.2">
      <c r="A10166" s="122">
        <f t="shared" si="151"/>
        <v>609562</v>
      </c>
      <c r="B10166" s="122">
        <v>53</v>
      </c>
      <c r="C10166" s="123">
        <v>10</v>
      </c>
      <c r="D10166" s="123">
        <v>515</v>
      </c>
      <c r="E10166" s="122" t="s">
        <v>20902</v>
      </c>
      <c r="F10166" s="123"/>
      <c r="G10166" s="123"/>
      <c r="H10166" s="123">
        <f>IF('Раздел 2.13.1'!Q41&gt;=SUM('Раздел 2.13.1'!AA41:AD41),0,1)</f>
        <v>0</v>
      </c>
    </row>
    <row r="10167" spans="1:8" x14ac:dyDescent="0.2">
      <c r="A10167" s="122">
        <f t="shared" si="151"/>
        <v>609562</v>
      </c>
      <c r="B10167" s="122">
        <v>53</v>
      </c>
      <c r="C10167" s="123">
        <v>10</v>
      </c>
      <c r="D10167" s="123">
        <v>516</v>
      </c>
      <c r="E10167" s="122" t="s">
        <v>20903</v>
      </c>
      <c r="F10167" s="123"/>
      <c r="G10167" s="123"/>
      <c r="H10167" s="123">
        <f>IF('Раздел 2.13.1'!Q42&gt;=SUM('Раздел 2.13.1'!AA42:AD42),0,1)</f>
        <v>0</v>
      </c>
    </row>
    <row r="10168" spans="1:8" x14ac:dyDescent="0.2">
      <c r="A10168" s="122">
        <f t="shared" si="151"/>
        <v>609562</v>
      </c>
      <c r="B10168" s="122">
        <v>53</v>
      </c>
      <c r="C10168" s="123">
        <v>10</v>
      </c>
      <c r="D10168" s="123">
        <v>517</v>
      </c>
      <c r="E10168" s="122" t="s">
        <v>20904</v>
      </c>
      <c r="F10168" s="123"/>
      <c r="G10168" s="123"/>
      <c r="H10168" s="123">
        <f>IF('Раздел 2.13.1'!Q43&gt;=SUM('Раздел 2.13.1'!AA43:AD43),0,1)</f>
        <v>0</v>
      </c>
    </row>
    <row r="10169" spans="1:8" x14ac:dyDescent="0.2">
      <c r="A10169" s="122">
        <f t="shared" si="151"/>
        <v>609562</v>
      </c>
      <c r="B10169" s="122">
        <v>53</v>
      </c>
      <c r="C10169" s="123">
        <v>10</v>
      </c>
      <c r="D10169" s="123">
        <v>518</v>
      </c>
      <c r="E10169" s="122" t="s">
        <v>20142</v>
      </c>
      <c r="F10169" s="123"/>
      <c r="G10169" s="123"/>
      <c r="H10169" s="123">
        <f>IF('Раздел 2.13.1'!Q44&gt;=SUM('Раздел 2.13.1'!AA44:AD44),0,1)</f>
        <v>0</v>
      </c>
    </row>
    <row r="10170" spans="1:8" x14ac:dyDescent="0.2">
      <c r="A10170" s="122">
        <f t="shared" si="151"/>
        <v>609562</v>
      </c>
      <c r="B10170" s="122">
        <v>53</v>
      </c>
      <c r="C10170" s="123">
        <v>10</v>
      </c>
      <c r="D10170" s="123">
        <v>519</v>
      </c>
      <c r="E10170" s="122" t="s">
        <v>20143</v>
      </c>
      <c r="F10170" s="123"/>
      <c r="G10170" s="123"/>
      <c r="H10170" s="123">
        <f>IF('Раздел 2.13.1'!Q45&gt;=SUM('Раздел 2.13.1'!AA45:AD45),0,1)</f>
        <v>0</v>
      </c>
    </row>
    <row r="10171" spans="1:8" x14ac:dyDescent="0.2">
      <c r="A10171" s="122">
        <f t="shared" si="151"/>
        <v>609562</v>
      </c>
      <c r="B10171" s="122">
        <v>53</v>
      </c>
      <c r="C10171" s="123">
        <v>10</v>
      </c>
      <c r="D10171" s="123">
        <v>520</v>
      </c>
      <c r="E10171" s="122" t="s">
        <v>20144</v>
      </c>
      <c r="F10171" s="123"/>
      <c r="G10171" s="123"/>
      <c r="H10171" s="123">
        <f>IF('Раздел 2.13.1'!Q46&gt;=SUM('Раздел 2.13.1'!AA46:AD46),0,1)</f>
        <v>0</v>
      </c>
    </row>
    <row r="10172" spans="1:8" x14ac:dyDescent="0.2">
      <c r="A10172" s="122">
        <f t="shared" si="151"/>
        <v>609562</v>
      </c>
      <c r="B10172" s="122">
        <v>53</v>
      </c>
      <c r="C10172" s="123">
        <v>10</v>
      </c>
      <c r="D10172" s="123">
        <v>521</v>
      </c>
      <c r="E10172" s="122" t="s">
        <v>20145</v>
      </c>
      <c r="F10172" s="123"/>
      <c r="G10172" s="123"/>
      <c r="H10172" s="123">
        <f>IF('Раздел 2.13.1'!Q47&gt;=SUM('Раздел 2.13.1'!AA47:AD47),0,1)</f>
        <v>0</v>
      </c>
    </row>
    <row r="10173" spans="1:8" x14ac:dyDescent="0.2">
      <c r="A10173" s="122">
        <f t="shared" si="151"/>
        <v>609562</v>
      </c>
      <c r="B10173" s="122">
        <v>53</v>
      </c>
      <c r="C10173" s="123">
        <v>10</v>
      </c>
      <c r="D10173" s="123">
        <v>522</v>
      </c>
      <c r="E10173" s="122" t="s">
        <v>20157</v>
      </c>
      <c r="F10173" s="123"/>
      <c r="G10173" s="123"/>
      <c r="H10173" s="123">
        <f>IF('Раздел 2.13.1'!Q48&gt;=SUM('Раздел 2.13.1'!AA48:AD48),0,1)</f>
        <v>0</v>
      </c>
    </row>
    <row r="10174" spans="1:8" x14ac:dyDescent="0.2">
      <c r="A10174" s="122">
        <f t="shared" si="151"/>
        <v>609562</v>
      </c>
      <c r="B10174" s="122">
        <v>53</v>
      </c>
      <c r="C10174" s="123">
        <v>10</v>
      </c>
      <c r="D10174" s="123">
        <v>523</v>
      </c>
      <c r="E10174" s="122" t="s">
        <v>20158</v>
      </c>
      <c r="F10174" s="123"/>
      <c r="G10174" s="123"/>
      <c r="H10174" s="123">
        <f>IF('Раздел 2.13.1'!Q49&gt;=SUM('Раздел 2.13.1'!AA49:AD49),0,1)</f>
        <v>0</v>
      </c>
    </row>
    <row r="10175" spans="1:8" x14ac:dyDescent="0.2">
      <c r="A10175" s="122">
        <f t="shared" si="151"/>
        <v>609562</v>
      </c>
      <c r="B10175" s="122">
        <v>53</v>
      </c>
      <c r="C10175" s="123">
        <v>10</v>
      </c>
      <c r="D10175" s="123">
        <v>524</v>
      </c>
      <c r="E10175" s="122" t="s">
        <v>20958</v>
      </c>
      <c r="F10175" s="123"/>
      <c r="G10175" s="123"/>
      <c r="H10175" s="123">
        <f>IF('Раздел 2.13.1'!Q50&gt;=SUM('Раздел 2.13.1'!AA50:AD50),0,1)</f>
        <v>0</v>
      </c>
    </row>
    <row r="10176" spans="1:8" x14ac:dyDescent="0.2">
      <c r="A10176" s="122">
        <f t="shared" si="151"/>
        <v>609562</v>
      </c>
      <c r="B10176" s="122">
        <v>53</v>
      </c>
      <c r="C10176" s="123">
        <v>10</v>
      </c>
      <c r="D10176" s="123">
        <v>525</v>
      </c>
      <c r="E10176" s="122" t="s">
        <v>20959</v>
      </c>
      <c r="F10176" s="123"/>
      <c r="G10176" s="123"/>
      <c r="H10176" s="123">
        <f>IF('Раздел 2.13.1'!Q51&gt;=SUM('Раздел 2.13.1'!AA51:AD51),0,1)</f>
        <v>0</v>
      </c>
    </row>
    <row r="10177" spans="1:8" x14ac:dyDescent="0.2">
      <c r="A10177" s="122">
        <f t="shared" si="151"/>
        <v>609562</v>
      </c>
      <c r="B10177" s="122">
        <v>53</v>
      </c>
      <c r="C10177" s="123">
        <v>10</v>
      </c>
      <c r="D10177" s="123">
        <v>526</v>
      </c>
      <c r="E10177" s="122" t="s">
        <v>20960</v>
      </c>
      <c r="F10177" s="123"/>
      <c r="G10177" s="123"/>
      <c r="H10177" s="123">
        <f>IF('Раздел 2.13.1'!Q52&gt;=SUM('Раздел 2.13.1'!AA52:AD52),0,1)</f>
        <v>0</v>
      </c>
    </row>
    <row r="10178" spans="1:8" x14ac:dyDescent="0.2">
      <c r="A10178" s="122">
        <f t="shared" si="151"/>
        <v>609562</v>
      </c>
      <c r="B10178" s="122">
        <v>53</v>
      </c>
      <c r="C10178" s="123">
        <v>10</v>
      </c>
      <c r="D10178" s="123">
        <v>527</v>
      </c>
      <c r="E10178" s="122" t="s">
        <v>20961</v>
      </c>
      <c r="F10178" s="123"/>
      <c r="G10178" s="123"/>
      <c r="H10178" s="123">
        <f>IF('Раздел 2.13.1'!Q53&gt;=SUM('Раздел 2.13.1'!AA53:AD53),0,1)</f>
        <v>0</v>
      </c>
    </row>
    <row r="10179" spans="1:8" x14ac:dyDescent="0.2">
      <c r="A10179" s="122">
        <f t="shared" si="151"/>
        <v>609562</v>
      </c>
      <c r="B10179" s="122">
        <v>53</v>
      </c>
      <c r="C10179" s="123">
        <v>10</v>
      </c>
      <c r="D10179" s="123">
        <v>528</v>
      </c>
      <c r="E10179" s="122" t="s">
        <v>20962</v>
      </c>
      <c r="F10179" s="123"/>
      <c r="G10179" s="123"/>
      <c r="H10179" s="123">
        <f>IF('Раздел 2.13.1'!Q54&gt;=SUM('Раздел 2.13.1'!AA54:AD54),0,1)</f>
        <v>0</v>
      </c>
    </row>
    <row r="10180" spans="1:8" x14ac:dyDescent="0.2">
      <c r="A10180" s="122">
        <f t="shared" si="151"/>
        <v>609562</v>
      </c>
      <c r="B10180" s="122">
        <v>53</v>
      </c>
      <c r="C10180" s="123">
        <v>10</v>
      </c>
      <c r="D10180" s="123">
        <v>529</v>
      </c>
      <c r="E10180" s="122" t="s">
        <v>20963</v>
      </c>
      <c r="F10180" s="123"/>
      <c r="G10180" s="123"/>
      <c r="H10180" s="123">
        <f>IF('Раздел 2.13.1'!Q55&gt;=SUM('Раздел 2.13.1'!AA55:AD55),0,1)</f>
        <v>0</v>
      </c>
    </row>
    <row r="10181" spans="1:8" x14ac:dyDescent="0.2">
      <c r="A10181" s="122">
        <f t="shared" si="151"/>
        <v>609562</v>
      </c>
      <c r="B10181" s="122">
        <v>53</v>
      </c>
      <c r="C10181" s="123">
        <v>10</v>
      </c>
      <c r="D10181" s="123">
        <v>530</v>
      </c>
      <c r="E10181" s="122" t="s">
        <v>20318</v>
      </c>
      <c r="F10181" s="123"/>
      <c r="G10181" s="123"/>
      <c r="H10181" s="123">
        <f>IF('Раздел 2.13.1'!Q56&gt;=SUM('Раздел 2.13.1'!AA56:AD56),0,1)</f>
        <v>0</v>
      </c>
    </row>
    <row r="10182" spans="1:8" x14ac:dyDescent="0.2">
      <c r="A10182" s="122">
        <f t="shared" si="151"/>
        <v>609562</v>
      </c>
      <c r="B10182" s="122">
        <v>53</v>
      </c>
      <c r="C10182" s="123">
        <v>10</v>
      </c>
      <c r="D10182" s="123">
        <v>531</v>
      </c>
      <c r="E10182" s="122" t="s">
        <v>20319</v>
      </c>
      <c r="F10182" s="123"/>
      <c r="G10182" s="123"/>
      <c r="H10182" s="123">
        <f>IF('Раздел 2.13.1'!Q57&gt;=SUM('Раздел 2.13.1'!AA57:AD57),0,1)</f>
        <v>0</v>
      </c>
    </row>
    <row r="10183" spans="1:8" x14ac:dyDescent="0.2">
      <c r="A10183" s="122">
        <f t="shared" si="151"/>
        <v>609562</v>
      </c>
      <c r="B10183" s="122">
        <v>53</v>
      </c>
      <c r="C10183" s="123">
        <v>10</v>
      </c>
      <c r="D10183" s="123">
        <v>532</v>
      </c>
      <c r="E10183" s="122" t="s">
        <v>20320</v>
      </c>
      <c r="F10183" s="123"/>
      <c r="G10183" s="123"/>
      <c r="H10183" s="123">
        <f>IF('Раздел 2.13.1'!Q58&gt;=SUM('Раздел 2.13.1'!AA58:AD58),0,1)</f>
        <v>0</v>
      </c>
    </row>
    <row r="10184" spans="1:8" x14ac:dyDescent="0.2">
      <c r="A10184" s="122">
        <f t="shared" si="151"/>
        <v>609562</v>
      </c>
      <c r="B10184" s="122">
        <v>53</v>
      </c>
      <c r="C10184" s="123">
        <v>10</v>
      </c>
      <c r="D10184" s="123">
        <v>533</v>
      </c>
      <c r="E10184" s="122" t="s">
        <v>21093</v>
      </c>
      <c r="F10184" s="123"/>
      <c r="G10184" s="123"/>
      <c r="H10184" s="123">
        <f>IF('Раздел 2.13.1'!Q59&gt;=SUM('Раздел 2.13.1'!AA59:AD59),0,1)</f>
        <v>0</v>
      </c>
    </row>
    <row r="10185" spans="1:8" x14ac:dyDescent="0.2">
      <c r="A10185" s="122">
        <f t="shared" si="151"/>
        <v>609562</v>
      </c>
      <c r="B10185" s="122">
        <v>53</v>
      </c>
      <c r="C10185" s="123">
        <v>10</v>
      </c>
      <c r="D10185" s="123">
        <v>534</v>
      </c>
      <c r="E10185" s="122" t="s">
        <v>21094</v>
      </c>
      <c r="F10185" s="123"/>
      <c r="G10185" s="123"/>
      <c r="H10185" s="123">
        <f>IF('Раздел 2.13.1'!Q60&gt;=SUM('Раздел 2.13.1'!AA60:AD60),0,1)</f>
        <v>0</v>
      </c>
    </row>
    <row r="10186" spans="1:8" x14ac:dyDescent="0.2">
      <c r="A10186" s="122">
        <f t="shared" si="151"/>
        <v>609562</v>
      </c>
      <c r="B10186" s="122">
        <v>53</v>
      </c>
      <c r="C10186" s="123">
        <v>10</v>
      </c>
      <c r="D10186" s="123">
        <v>535</v>
      </c>
      <c r="E10186" s="122" t="s">
        <v>21095</v>
      </c>
      <c r="F10186" s="123"/>
      <c r="G10186" s="123"/>
      <c r="H10186" s="123">
        <f>IF('Раздел 2.13.1'!Q61&gt;=SUM('Раздел 2.13.1'!AA61:AD61),0,1)</f>
        <v>0</v>
      </c>
    </row>
    <row r="10187" spans="1:8" x14ac:dyDescent="0.2">
      <c r="A10187" s="122">
        <f t="shared" si="151"/>
        <v>609562</v>
      </c>
      <c r="B10187" s="122">
        <v>53</v>
      </c>
      <c r="C10187" s="123">
        <v>10</v>
      </c>
      <c r="D10187" s="123">
        <v>536</v>
      </c>
      <c r="E10187" s="122" t="s">
        <v>21096</v>
      </c>
      <c r="F10187" s="123"/>
      <c r="G10187" s="123"/>
      <c r="H10187" s="123">
        <f>IF('Раздел 2.13.1'!Q62&gt;=SUM('Раздел 2.13.1'!AA62:AD62),0,1)</f>
        <v>0</v>
      </c>
    </row>
    <row r="10188" spans="1:8" x14ac:dyDescent="0.2">
      <c r="A10188" s="122">
        <f t="shared" si="151"/>
        <v>609562</v>
      </c>
      <c r="B10188" s="122">
        <v>53</v>
      </c>
      <c r="C10188" s="123">
        <v>10</v>
      </c>
      <c r="D10188" s="123">
        <v>537</v>
      </c>
      <c r="E10188" s="122" t="s">
        <v>21097</v>
      </c>
      <c r="F10188" s="123"/>
      <c r="G10188" s="123"/>
      <c r="H10188" s="123">
        <f>IF('Раздел 2.13.1'!Q63&gt;=SUM('Раздел 2.13.1'!AA63:AD63),0,1)</f>
        <v>0</v>
      </c>
    </row>
    <row r="10189" spans="1:8" x14ac:dyDescent="0.2">
      <c r="A10189" s="122">
        <f t="shared" si="151"/>
        <v>609562</v>
      </c>
      <c r="B10189" s="122">
        <v>53</v>
      </c>
      <c r="C10189" s="123">
        <v>10</v>
      </c>
      <c r="D10189" s="123">
        <v>538</v>
      </c>
      <c r="E10189" s="122" t="s">
        <v>21098</v>
      </c>
      <c r="F10189" s="123"/>
      <c r="G10189" s="123"/>
      <c r="H10189" s="123">
        <f>IF('Раздел 2.13.1'!Q64&gt;=SUM('Раздел 2.13.1'!AA64:AD64),0,1)</f>
        <v>0</v>
      </c>
    </row>
    <row r="10190" spans="1:8" x14ac:dyDescent="0.2">
      <c r="A10190" s="122">
        <f t="shared" si="151"/>
        <v>609562</v>
      </c>
      <c r="B10190" s="122">
        <v>53</v>
      </c>
      <c r="C10190" s="123">
        <v>10</v>
      </c>
      <c r="D10190" s="123">
        <v>539</v>
      </c>
      <c r="E10190" s="122" t="s">
        <v>21099</v>
      </c>
      <c r="F10190" s="123"/>
      <c r="G10190" s="123"/>
      <c r="H10190" s="123">
        <f>IF('Раздел 2.13.1'!Q65&gt;=SUM('Раздел 2.13.1'!AA65:AD65),0,1)</f>
        <v>0</v>
      </c>
    </row>
    <row r="10191" spans="1:8" x14ac:dyDescent="0.2">
      <c r="A10191" s="122">
        <f t="shared" si="151"/>
        <v>609562</v>
      </c>
      <c r="B10191" s="122">
        <v>53</v>
      </c>
      <c r="C10191" s="123">
        <v>10</v>
      </c>
      <c r="D10191" s="123">
        <v>540</v>
      </c>
      <c r="E10191" s="122" t="s">
        <v>21100</v>
      </c>
      <c r="F10191" s="123"/>
      <c r="G10191" s="123"/>
      <c r="H10191" s="123">
        <f>IF('Раздел 2.13.1'!Q66&gt;=SUM('Раздел 2.13.1'!AA66:AD66),0,1)</f>
        <v>0</v>
      </c>
    </row>
    <row r="10192" spans="1:8" x14ac:dyDescent="0.2">
      <c r="A10192" s="122">
        <f t="shared" si="151"/>
        <v>609562</v>
      </c>
      <c r="B10192" s="122">
        <v>53</v>
      </c>
      <c r="C10192" s="123">
        <v>10</v>
      </c>
      <c r="D10192" s="123">
        <v>541</v>
      </c>
      <c r="E10192" s="122" t="s">
        <v>21101</v>
      </c>
      <c r="F10192" s="123"/>
      <c r="G10192" s="123"/>
      <c r="H10192" s="123">
        <f>IF('Раздел 2.13.1'!Q67&gt;=SUM('Раздел 2.13.1'!AA67:AD67),0,1)</f>
        <v>0</v>
      </c>
    </row>
    <row r="10193" spans="1:8" x14ac:dyDescent="0.2">
      <c r="A10193" s="122">
        <f t="shared" si="151"/>
        <v>609562</v>
      </c>
      <c r="B10193" s="122">
        <v>53</v>
      </c>
      <c r="C10193" s="123">
        <v>10</v>
      </c>
      <c r="D10193" s="123">
        <v>542</v>
      </c>
      <c r="E10193" s="122" t="s">
        <v>21102</v>
      </c>
      <c r="F10193" s="123"/>
      <c r="G10193" s="123"/>
      <c r="H10193" s="123">
        <f>IF('Раздел 2.13.1'!Q68&gt;=SUM('Раздел 2.13.1'!AA68:AD68),0,1)</f>
        <v>0</v>
      </c>
    </row>
    <row r="10194" spans="1:8" x14ac:dyDescent="0.2">
      <c r="A10194" s="122">
        <f t="shared" si="151"/>
        <v>609562</v>
      </c>
      <c r="B10194" s="122">
        <v>53</v>
      </c>
      <c r="C10194" s="123">
        <v>10</v>
      </c>
      <c r="D10194" s="123">
        <v>543</v>
      </c>
      <c r="E10194" s="122" t="s">
        <v>21103</v>
      </c>
      <c r="F10194" s="123"/>
      <c r="G10194" s="123"/>
      <c r="H10194" s="123">
        <f>IF('Раздел 2.13.1'!Q69&gt;=SUM('Раздел 2.13.1'!AA69:AD69),0,1)</f>
        <v>0</v>
      </c>
    </row>
    <row r="10195" spans="1:8" x14ac:dyDescent="0.2">
      <c r="A10195" s="122">
        <f t="shared" si="151"/>
        <v>609562</v>
      </c>
      <c r="B10195" s="122">
        <v>53</v>
      </c>
      <c r="C10195" s="123">
        <v>10</v>
      </c>
      <c r="D10195" s="123">
        <v>544</v>
      </c>
      <c r="E10195" s="122" t="s">
        <v>21104</v>
      </c>
      <c r="F10195" s="123"/>
      <c r="G10195" s="123"/>
      <c r="H10195" s="123">
        <f>IF('Раздел 2.13.1'!Q70&gt;=SUM('Раздел 2.13.1'!AA70:AD70),0,1)</f>
        <v>0</v>
      </c>
    </row>
    <row r="10196" spans="1:8" x14ac:dyDescent="0.2">
      <c r="A10196" s="122">
        <f t="shared" si="151"/>
        <v>609562</v>
      </c>
      <c r="B10196" s="122">
        <v>53</v>
      </c>
      <c r="C10196" s="123">
        <v>10</v>
      </c>
      <c r="D10196" s="123">
        <v>545</v>
      </c>
      <c r="E10196" s="122" t="s">
        <v>21105</v>
      </c>
      <c r="F10196" s="123"/>
      <c r="G10196" s="123"/>
      <c r="H10196" s="123">
        <f>IF('Раздел 2.13.1'!Q71&gt;=SUM('Раздел 2.13.1'!AA71:AD71),0,1)</f>
        <v>0</v>
      </c>
    </row>
    <row r="10197" spans="1:8" x14ac:dyDescent="0.2">
      <c r="A10197" s="122">
        <f t="shared" si="151"/>
        <v>609562</v>
      </c>
      <c r="B10197" s="122">
        <v>53</v>
      </c>
      <c r="C10197" s="123">
        <v>10</v>
      </c>
      <c r="D10197" s="123">
        <v>546</v>
      </c>
      <c r="E10197" s="122" t="s">
        <v>21106</v>
      </c>
      <c r="F10197" s="123"/>
      <c r="G10197" s="123"/>
      <c r="H10197" s="123">
        <f>IF('Раздел 2.13.1'!Q72&gt;=SUM('Раздел 2.13.1'!AA72:AD72),0,1)</f>
        <v>0</v>
      </c>
    </row>
    <row r="10198" spans="1:8" x14ac:dyDescent="0.2">
      <c r="A10198" s="122">
        <f t="shared" si="151"/>
        <v>609562</v>
      </c>
      <c r="B10198" s="122">
        <v>53</v>
      </c>
      <c r="C10198" s="123">
        <v>10</v>
      </c>
      <c r="D10198" s="123">
        <v>547</v>
      </c>
      <c r="E10198" s="122" t="s">
        <v>21107</v>
      </c>
      <c r="F10198" s="123"/>
      <c r="G10198" s="123"/>
      <c r="H10198" s="123">
        <f>IF('Раздел 2.13.1'!Q73&gt;=SUM('Раздел 2.13.1'!AA73:AD73),0,1)</f>
        <v>0</v>
      </c>
    </row>
    <row r="10199" spans="1:8" x14ac:dyDescent="0.2">
      <c r="A10199" s="122">
        <f t="shared" si="151"/>
        <v>609562</v>
      </c>
      <c r="B10199" s="122">
        <v>53</v>
      </c>
      <c r="C10199" s="123">
        <v>10</v>
      </c>
      <c r="D10199" s="123">
        <v>548</v>
      </c>
      <c r="E10199" s="122" t="s">
        <v>21108</v>
      </c>
      <c r="F10199" s="123"/>
      <c r="G10199" s="123"/>
      <c r="H10199" s="123">
        <f>IF('Раздел 2.13.1'!Q74&gt;=SUM('Раздел 2.13.1'!AA74:AD74),0,1)</f>
        <v>0</v>
      </c>
    </row>
    <row r="10200" spans="1:8" x14ac:dyDescent="0.2">
      <c r="A10200" s="122">
        <f t="shared" si="151"/>
        <v>609562</v>
      </c>
      <c r="B10200" s="122">
        <v>53</v>
      </c>
      <c r="C10200" s="123">
        <v>10</v>
      </c>
      <c r="D10200" s="123">
        <v>549</v>
      </c>
      <c r="E10200" s="122" t="s">
        <v>21109</v>
      </c>
      <c r="F10200" s="123"/>
      <c r="G10200" s="123"/>
      <c r="H10200" s="123">
        <f>IF('Раздел 2.13.1'!Q75&gt;=SUM('Раздел 2.13.1'!AA75:AD75),0,1)</f>
        <v>0</v>
      </c>
    </row>
    <row r="10201" spans="1:8" x14ac:dyDescent="0.2">
      <c r="A10201" s="122">
        <f t="shared" si="151"/>
        <v>609562</v>
      </c>
      <c r="B10201" s="122">
        <v>53</v>
      </c>
      <c r="C10201" s="123">
        <v>10</v>
      </c>
      <c r="D10201" s="123">
        <v>550</v>
      </c>
      <c r="E10201" s="122" t="s">
        <v>21110</v>
      </c>
      <c r="F10201" s="123"/>
      <c r="G10201" s="123"/>
      <c r="H10201" s="123">
        <f>IF('Раздел 2.13.1'!Q76&gt;=SUM('Раздел 2.13.1'!AA76:AD76),0,1)</f>
        <v>0</v>
      </c>
    </row>
    <row r="10202" spans="1:8" x14ac:dyDescent="0.2">
      <c r="A10202" s="122">
        <f t="shared" si="151"/>
        <v>609562</v>
      </c>
      <c r="B10202" s="122">
        <v>53</v>
      </c>
      <c r="C10202" s="123">
        <v>10</v>
      </c>
      <c r="D10202" s="123">
        <v>551</v>
      </c>
      <c r="E10202" s="122" t="s">
        <v>21111</v>
      </c>
      <c r="F10202" s="123"/>
      <c r="G10202" s="123"/>
      <c r="H10202" s="123">
        <f>IF('Раздел 2.13.1'!Q77&gt;=SUM('Раздел 2.13.1'!AA77:AD77),0,1)</f>
        <v>0</v>
      </c>
    </row>
    <row r="10203" spans="1:8" x14ac:dyDescent="0.2">
      <c r="A10203" s="122">
        <f t="shared" si="151"/>
        <v>609562</v>
      </c>
      <c r="B10203" s="122">
        <v>53</v>
      </c>
      <c r="C10203" s="123">
        <v>10</v>
      </c>
      <c r="D10203" s="123">
        <v>552</v>
      </c>
      <c r="E10203" s="122" t="s">
        <v>21112</v>
      </c>
      <c r="F10203" s="123"/>
      <c r="G10203" s="123"/>
      <c r="H10203" s="123">
        <f>IF('Раздел 2.13.1'!Q78&gt;=SUM('Раздел 2.13.1'!AA78:AD78),0,1)</f>
        <v>0</v>
      </c>
    </row>
    <row r="10204" spans="1:8" x14ac:dyDescent="0.2">
      <c r="A10204" s="122">
        <f t="shared" si="151"/>
        <v>609562</v>
      </c>
      <c r="B10204" s="122">
        <v>53</v>
      </c>
      <c r="C10204" s="123">
        <v>10</v>
      </c>
      <c r="D10204" s="123">
        <v>553</v>
      </c>
      <c r="E10204" s="122" t="s">
        <v>21113</v>
      </c>
      <c r="F10204" s="123"/>
      <c r="G10204" s="123"/>
      <c r="H10204" s="123">
        <f>IF('Раздел 2.13.1'!Q79&gt;=SUM('Раздел 2.13.1'!AA79:AD79),0,1)</f>
        <v>0</v>
      </c>
    </row>
    <row r="10205" spans="1:8" x14ac:dyDescent="0.2">
      <c r="A10205" s="122">
        <f t="shared" si="151"/>
        <v>609562</v>
      </c>
      <c r="B10205" s="122">
        <v>53</v>
      </c>
      <c r="C10205" s="124">
        <v>10</v>
      </c>
      <c r="D10205" s="124">
        <v>554</v>
      </c>
      <c r="E10205" s="124" t="s">
        <v>20348</v>
      </c>
      <c r="F10205" s="124"/>
      <c r="G10205" s="124"/>
      <c r="H10205" s="124">
        <f>IF('Раздел 2.13.1'!Q80&gt;=SUM('Раздел 2.13.1'!AA80:AD80),0,1)</f>
        <v>0</v>
      </c>
    </row>
    <row r="10206" spans="1:8" x14ac:dyDescent="0.2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20349</v>
      </c>
      <c r="F10206" s="7"/>
      <c r="G10206" s="7"/>
      <c r="H10206" s="7">
        <f>IF('Раздел 2.13.1'!Z21&gt;=SUM('Раздел 2.13.1'!AA21:AB21),0,1)</f>
        <v>0</v>
      </c>
    </row>
    <row r="10207" spans="1:8" x14ac:dyDescent="0.2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20350</v>
      </c>
      <c r="F10207" s="7"/>
      <c r="G10207" s="7"/>
      <c r="H10207" s="7">
        <f>IF('Раздел 2.13.1'!Z22&gt;=SUM('Раздел 2.13.1'!AA22:AB22),0,1)</f>
        <v>0</v>
      </c>
    </row>
    <row r="10208" spans="1:8" x14ac:dyDescent="0.2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20351</v>
      </c>
      <c r="F10208" s="7"/>
      <c r="G10208" s="7"/>
      <c r="H10208" s="7">
        <f>IF('Раздел 2.13.1'!Z23&gt;=SUM('Раздел 2.13.1'!AA23:AB23),0,1)</f>
        <v>0</v>
      </c>
    </row>
    <row r="10209" spans="1:8" x14ac:dyDescent="0.2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20352</v>
      </c>
      <c r="F10209" s="7"/>
      <c r="G10209" s="7"/>
      <c r="H10209" s="7">
        <f>IF('Раздел 2.13.1'!Z24&gt;=SUM('Раздел 2.13.1'!AA24:AB24),0,1)</f>
        <v>0</v>
      </c>
    </row>
    <row r="10210" spans="1:8" x14ac:dyDescent="0.2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20585</v>
      </c>
      <c r="F10210" s="7"/>
      <c r="G10210" s="7"/>
      <c r="H10210" s="7">
        <f>IF('Раздел 2.13.1'!Z25&gt;=SUM('Раздел 2.13.1'!AA25:AB25),0,1)</f>
        <v>0</v>
      </c>
    </row>
    <row r="10211" spans="1:8" x14ac:dyDescent="0.2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20586</v>
      </c>
      <c r="F10211" s="7"/>
      <c r="G10211" s="7"/>
      <c r="H10211" s="7">
        <f>IF('Раздел 2.13.1'!Z26&gt;=SUM('Раздел 2.13.1'!AA26:AB26),0,1)</f>
        <v>0</v>
      </c>
    </row>
    <row r="10212" spans="1:8" x14ac:dyDescent="0.2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20587</v>
      </c>
      <c r="F10212" s="7"/>
      <c r="G10212" s="7"/>
      <c r="H10212" s="7">
        <f>IF('Раздел 2.13.1'!Z27&gt;=SUM('Раздел 2.13.1'!AA27:AB27),0,1)</f>
        <v>0</v>
      </c>
    </row>
    <row r="10213" spans="1:8" x14ac:dyDescent="0.2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20588</v>
      </c>
      <c r="F10213" s="7"/>
      <c r="G10213" s="7"/>
      <c r="H10213" s="7">
        <f>IF('Раздел 2.13.1'!Z28&gt;=SUM('Раздел 2.13.1'!AA28:AB28),0,1)</f>
        <v>0</v>
      </c>
    </row>
    <row r="10214" spans="1:8" x14ac:dyDescent="0.2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20589</v>
      </c>
      <c r="F10214" s="7"/>
      <c r="G10214" s="7"/>
      <c r="H10214" s="7">
        <f>IF('Раздел 2.13.1'!Z29&gt;=SUM('Раздел 2.13.1'!AA29:AB29),0,1)</f>
        <v>0</v>
      </c>
    </row>
    <row r="10215" spans="1:8" x14ac:dyDescent="0.2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20590</v>
      </c>
      <c r="F10215" s="7"/>
      <c r="G10215" s="7"/>
      <c r="H10215" s="7">
        <f>IF('Раздел 2.13.1'!Z30&gt;=SUM('Раздел 2.13.1'!AA30:AB30),0,1)</f>
        <v>0</v>
      </c>
    </row>
    <row r="10216" spans="1:8" x14ac:dyDescent="0.2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20591</v>
      </c>
      <c r="F10216" s="7"/>
      <c r="G10216" s="7"/>
      <c r="H10216" s="7">
        <f>IF('Раздел 2.13.1'!Z31&gt;=SUM('Раздел 2.13.1'!AA31:AB31),0,1)</f>
        <v>0</v>
      </c>
    </row>
    <row r="10217" spans="1:8" x14ac:dyDescent="0.2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20592</v>
      </c>
      <c r="F10217" s="7"/>
      <c r="G10217" s="7"/>
      <c r="H10217" s="7">
        <f>IF('Раздел 2.13.1'!Z32&gt;=SUM('Раздел 2.13.1'!AA32:AB32),0,1)</f>
        <v>0</v>
      </c>
    </row>
    <row r="10218" spans="1:8" x14ac:dyDescent="0.2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20593</v>
      </c>
      <c r="F10218" s="7"/>
      <c r="G10218" s="7"/>
      <c r="H10218" s="7">
        <f>IF('Раздел 2.13.1'!Z33&gt;=SUM('Раздел 2.13.1'!AA33:AB33),0,1)</f>
        <v>0</v>
      </c>
    </row>
    <row r="10219" spans="1:8" x14ac:dyDescent="0.2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21355</v>
      </c>
      <c r="F10219" s="7"/>
      <c r="G10219" s="7"/>
      <c r="H10219" s="7">
        <f>IF('Раздел 2.13.1'!Z34&gt;=SUM('Раздел 2.13.1'!AA34:AB34),0,1)</f>
        <v>0</v>
      </c>
    </row>
    <row r="10220" spans="1:8" x14ac:dyDescent="0.2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21356</v>
      </c>
      <c r="F10220" s="7"/>
      <c r="G10220" s="7"/>
      <c r="H10220" s="7">
        <f>IF('Раздел 2.13.1'!Z35&gt;=SUM('Раздел 2.13.1'!AA35:AB35),0,1)</f>
        <v>0</v>
      </c>
    </row>
    <row r="10221" spans="1:8" x14ac:dyDescent="0.2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21357</v>
      </c>
      <c r="F10221" s="7"/>
      <c r="G10221" s="7"/>
      <c r="H10221" s="7">
        <f>IF('Раздел 2.13.1'!Z36&gt;=SUM('Раздел 2.13.1'!AA36:AB36),0,1)</f>
        <v>0</v>
      </c>
    </row>
    <row r="10222" spans="1:8" x14ac:dyDescent="0.2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21358</v>
      </c>
      <c r="F10222" s="7"/>
      <c r="G10222" s="7"/>
      <c r="H10222" s="7">
        <f>IF('Раздел 2.13.1'!Z37&gt;=SUM('Раздел 2.13.1'!AA37:AB37),0,1)</f>
        <v>0</v>
      </c>
    </row>
    <row r="10223" spans="1:8" x14ac:dyDescent="0.2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21359</v>
      </c>
      <c r="F10223" s="7"/>
      <c r="G10223" s="7"/>
      <c r="H10223" s="7">
        <f>IF('Раздел 2.13.1'!Z38&gt;=SUM('Раздел 2.13.1'!AA38:AB38),0,1)</f>
        <v>0</v>
      </c>
    </row>
    <row r="10224" spans="1:8" x14ac:dyDescent="0.2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21360</v>
      </c>
      <c r="F10224" s="7"/>
      <c r="G10224" s="7"/>
      <c r="H10224" s="7">
        <f>IF('Раздел 2.13.1'!Z39&gt;=SUM('Раздел 2.13.1'!AA39:AB39),0,1)</f>
        <v>0</v>
      </c>
    </row>
    <row r="10225" spans="1:8" x14ac:dyDescent="0.2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21361</v>
      </c>
      <c r="F10225" s="7"/>
      <c r="G10225" s="7"/>
      <c r="H10225" s="7">
        <f>IF('Раздел 2.13.1'!Z40&gt;=SUM('Раздел 2.13.1'!AA40:AB40),0,1)</f>
        <v>0</v>
      </c>
    </row>
    <row r="10226" spans="1:8" x14ac:dyDescent="0.2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21362</v>
      </c>
      <c r="F10226" s="7"/>
      <c r="G10226" s="7"/>
      <c r="H10226" s="7">
        <f>IF('Раздел 2.13.1'!Z41&gt;=SUM('Раздел 2.13.1'!AA41:AB41),0,1)</f>
        <v>0</v>
      </c>
    </row>
    <row r="10227" spans="1:8" x14ac:dyDescent="0.2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21363</v>
      </c>
      <c r="F10227" s="7"/>
      <c r="G10227" s="7"/>
      <c r="H10227" s="7">
        <f>IF('Раздел 2.13.1'!Z42&gt;=SUM('Раздел 2.13.1'!AA42:AB42),0,1)</f>
        <v>0</v>
      </c>
    </row>
    <row r="10228" spans="1:8" x14ac:dyDescent="0.2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21364</v>
      </c>
      <c r="F10228" s="7"/>
      <c r="G10228" s="7"/>
      <c r="H10228" s="7">
        <f>IF('Раздел 2.13.1'!Z43&gt;=SUM('Раздел 2.13.1'!AA43:AB43),0,1)</f>
        <v>0</v>
      </c>
    </row>
    <row r="10229" spans="1:8" x14ac:dyDescent="0.2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21365</v>
      </c>
      <c r="F10229" s="7"/>
      <c r="G10229" s="7"/>
      <c r="H10229" s="7">
        <f>IF('Раздел 2.13.1'!Z44&gt;=SUM('Раздел 2.13.1'!AA44:AB44),0,1)</f>
        <v>0</v>
      </c>
    </row>
    <row r="10230" spans="1:8" x14ac:dyDescent="0.2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21366</v>
      </c>
      <c r="F10230" s="7"/>
      <c r="G10230" s="7"/>
      <c r="H10230" s="7">
        <f>IF('Раздел 2.13.1'!Z45&gt;=SUM('Раздел 2.13.1'!AA45:AB45),0,1)</f>
        <v>0</v>
      </c>
    </row>
    <row r="10231" spans="1:8" x14ac:dyDescent="0.2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21367</v>
      </c>
      <c r="F10231" s="7"/>
      <c r="G10231" s="7"/>
      <c r="H10231" s="7">
        <f>IF('Раздел 2.13.1'!Z46&gt;=SUM('Раздел 2.13.1'!AA46:AB46),0,1)</f>
        <v>0</v>
      </c>
    </row>
    <row r="10232" spans="1:8" x14ac:dyDescent="0.2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21368</v>
      </c>
      <c r="F10232" s="7"/>
      <c r="G10232" s="7"/>
      <c r="H10232" s="7">
        <f>IF('Раздел 2.13.1'!Z47&gt;=SUM('Раздел 2.13.1'!AA47:AB47),0,1)</f>
        <v>0</v>
      </c>
    </row>
    <row r="10233" spans="1:8" x14ac:dyDescent="0.2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21369</v>
      </c>
      <c r="F10233" s="7"/>
      <c r="G10233" s="7"/>
      <c r="H10233" s="7">
        <f>IF('Раздел 2.13.1'!Z48&gt;=SUM('Раздел 2.13.1'!AA48:AB48),0,1)</f>
        <v>0</v>
      </c>
    </row>
    <row r="10234" spans="1:8" x14ac:dyDescent="0.2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21370</v>
      </c>
      <c r="F10234" s="7"/>
      <c r="G10234" s="7"/>
      <c r="H10234" s="7">
        <f>IF('Раздел 2.13.1'!Z49&gt;=SUM('Раздел 2.13.1'!AA49:AB49),0,1)</f>
        <v>0</v>
      </c>
    </row>
    <row r="10235" spans="1:8" x14ac:dyDescent="0.2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21371</v>
      </c>
      <c r="F10235" s="7"/>
      <c r="G10235" s="7"/>
      <c r="H10235" s="7">
        <f>IF('Раздел 2.13.1'!Z50&gt;=SUM('Раздел 2.13.1'!AA50:AB50),0,1)</f>
        <v>0</v>
      </c>
    </row>
    <row r="10236" spans="1:8" x14ac:dyDescent="0.2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21372</v>
      </c>
      <c r="F10236" s="7"/>
      <c r="G10236" s="7"/>
      <c r="H10236" s="7">
        <f>IF('Раздел 2.13.1'!Z51&gt;=SUM('Раздел 2.13.1'!AA51:AB51),0,1)</f>
        <v>0</v>
      </c>
    </row>
    <row r="10237" spans="1:8" x14ac:dyDescent="0.2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21373</v>
      </c>
      <c r="F10237" s="7"/>
      <c r="G10237" s="7"/>
      <c r="H10237" s="7">
        <f>IF('Раздел 2.13.1'!Z52&gt;=SUM('Раздел 2.13.1'!AA52:AB52),0,1)</f>
        <v>0</v>
      </c>
    </row>
    <row r="10238" spans="1:8" x14ac:dyDescent="0.2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21374</v>
      </c>
      <c r="F10238" s="7"/>
      <c r="G10238" s="7"/>
      <c r="H10238" s="7">
        <f>IF('Раздел 2.13.1'!Z53&gt;=SUM('Раздел 2.13.1'!AA53:AB53),0,1)</f>
        <v>0</v>
      </c>
    </row>
    <row r="10239" spans="1:8" x14ac:dyDescent="0.2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21375</v>
      </c>
      <c r="F10239" s="7"/>
      <c r="G10239" s="7"/>
      <c r="H10239" s="7">
        <f>IF('Раздел 2.13.1'!Z54&gt;=SUM('Раздел 2.13.1'!AA54:AB54),0,1)</f>
        <v>0</v>
      </c>
    </row>
    <row r="10240" spans="1:8" x14ac:dyDescent="0.2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21376</v>
      </c>
      <c r="F10240" s="7"/>
      <c r="G10240" s="7"/>
      <c r="H10240" s="7">
        <f>IF('Раздел 2.13.1'!Z55&gt;=SUM('Раздел 2.13.1'!AA55:AB55),0,1)</f>
        <v>0</v>
      </c>
    </row>
    <row r="10241" spans="1:8" x14ac:dyDescent="0.2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20612</v>
      </c>
      <c r="F10241" s="7"/>
      <c r="G10241" s="7"/>
      <c r="H10241" s="7">
        <f>IF('Раздел 2.13.1'!Z56&gt;=SUM('Раздел 2.13.1'!AA56:AB56),0,1)</f>
        <v>0</v>
      </c>
    </row>
    <row r="10242" spans="1:8" x14ac:dyDescent="0.2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20613</v>
      </c>
      <c r="F10242" s="7"/>
      <c r="G10242" s="7"/>
      <c r="H10242" s="7">
        <f>IF('Раздел 2.13.1'!Z57&gt;=SUM('Раздел 2.13.1'!AA57:AB57),0,1)</f>
        <v>0</v>
      </c>
    </row>
    <row r="10243" spans="1:8" x14ac:dyDescent="0.2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20614</v>
      </c>
      <c r="F10243" s="7"/>
      <c r="G10243" s="7"/>
      <c r="H10243" s="7">
        <f>IF('Раздел 2.13.1'!Z58&gt;=SUM('Раздел 2.13.1'!AA58:AB58),0,1)</f>
        <v>0</v>
      </c>
    </row>
    <row r="10244" spans="1:8" x14ac:dyDescent="0.2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20615</v>
      </c>
      <c r="F10244" s="7"/>
      <c r="G10244" s="7"/>
      <c r="H10244" s="7">
        <f>IF('Раздел 2.13.1'!Z59&gt;=SUM('Раздел 2.13.1'!AA59:AB59),0,1)</f>
        <v>0</v>
      </c>
    </row>
    <row r="10245" spans="1:8" x14ac:dyDescent="0.2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20616</v>
      </c>
      <c r="F10245" s="7"/>
      <c r="G10245" s="7"/>
      <c r="H10245" s="7">
        <f>IF('Раздел 2.13.1'!Z60&gt;=SUM('Раздел 2.13.1'!AA60:AB60),0,1)</f>
        <v>0</v>
      </c>
    </row>
    <row r="10246" spans="1:8" x14ac:dyDescent="0.2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20617</v>
      </c>
      <c r="F10246" s="7"/>
      <c r="G10246" s="7"/>
      <c r="H10246" s="7">
        <f>IF('Раздел 2.13.1'!Z61&gt;=SUM('Раздел 2.13.1'!AA61:AB61),0,1)</f>
        <v>0</v>
      </c>
    </row>
    <row r="10247" spans="1:8" x14ac:dyDescent="0.2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20618</v>
      </c>
      <c r="F10247" s="7"/>
      <c r="G10247" s="7"/>
      <c r="H10247" s="7">
        <f>IF('Раздел 2.13.1'!Z62&gt;=SUM('Раздел 2.13.1'!AA62:AB62),0,1)</f>
        <v>0</v>
      </c>
    </row>
    <row r="10248" spans="1:8" x14ac:dyDescent="0.2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20619</v>
      </c>
      <c r="F10248" s="7"/>
      <c r="G10248" s="7"/>
      <c r="H10248" s="7">
        <f>IF('Раздел 2.13.1'!Z63&gt;=SUM('Раздел 2.13.1'!AA63:AB63),0,1)</f>
        <v>0</v>
      </c>
    </row>
    <row r="10249" spans="1:8" x14ac:dyDescent="0.2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20906</v>
      </c>
      <c r="F10249" s="7"/>
      <c r="G10249" s="7"/>
      <c r="H10249" s="7">
        <f>IF('Раздел 2.13.1'!Z64&gt;=SUM('Раздел 2.13.1'!AA64:AB64),0,1)</f>
        <v>0</v>
      </c>
    </row>
    <row r="10250" spans="1:8" x14ac:dyDescent="0.2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20907</v>
      </c>
      <c r="F10250" s="7"/>
      <c r="G10250" s="7"/>
      <c r="H10250" s="7">
        <f>IF('Раздел 2.13.1'!Z65&gt;=SUM('Раздел 2.13.1'!AA65:AB65),0,1)</f>
        <v>0</v>
      </c>
    </row>
    <row r="10251" spans="1:8" x14ac:dyDescent="0.2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20908</v>
      </c>
      <c r="F10251" s="7"/>
      <c r="G10251" s="7"/>
      <c r="H10251" s="7">
        <f>IF('Раздел 2.13.1'!Z66&gt;=SUM('Раздел 2.13.1'!AA66:AB66),0,1)</f>
        <v>0</v>
      </c>
    </row>
    <row r="10252" spans="1:8" x14ac:dyDescent="0.2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20909</v>
      </c>
      <c r="F10252" s="7"/>
      <c r="G10252" s="7"/>
      <c r="H10252" s="7">
        <f>IF('Раздел 2.13.1'!Z67&gt;=SUM('Раздел 2.13.1'!AA67:AB67),0,1)</f>
        <v>0</v>
      </c>
    </row>
    <row r="10253" spans="1:8" x14ac:dyDescent="0.2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20910</v>
      </c>
      <c r="F10253" s="7"/>
      <c r="G10253" s="7"/>
      <c r="H10253" s="7">
        <f>IF('Раздел 2.13.1'!Z68&gt;=SUM('Раздел 2.13.1'!AA68:AB68),0,1)</f>
        <v>0</v>
      </c>
    </row>
    <row r="10254" spans="1:8" x14ac:dyDescent="0.2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20911</v>
      </c>
      <c r="F10254" s="7"/>
      <c r="G10254" s="7"/>
      <c r="H10254" s="7">
        <f>IF('Раздел 2.13.1'!Z69&gt;=SUM('Раздел 2.13.1'!AA69:AB69),0,1)</f>
        <v>0</v>
      </c>
    </row>
    <row r="10255" spans="1:8" x14ac:dyDescent="0.2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20912</v>
      </c>
      <c r="F10255" s="7"/>
      <c r="G10255" s="7"/>
      <c r="H10255" s="7">
        <f>IF('Раздел 2.13.1'!Z70&gt;=SUM('Раздел 2.13.1'!AA70:AB70),0,1)</f>
        <v>0</v>
      </c>
    </row>
    <row r="10256" spans="1:8" x14ac:dyDescent="0.2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20913</v>
      </c>
      <c r="F10256" s="7"/>
      <c r="G10256" s="7"/>
      <c r="H10256" s="7">
        <f>IF('Раздел 2.13.1'!Z71&gt;=SUM('Раздел 2.13.1'!AA71:AB71),0,1)</f>
        <v>0</v>
      </c>
    </row>
    <row r="10257" spans="1:8" x14ac:dyDescent="0.2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20914</v>
      </c>
      <c r="F10257" s="7"/>
      <c r="G10257" s="7"/>
      <c r="H10257" s="7">
        <f>IF('Раздел 2.13.1'!Z72&gt;=SUM('Раздел 2.13.1'!AA72:AB72),0,1)</f>
        <v>0</v>
      </c>
    </row>
    <row r="10258" spans="1:8" x14ac:dyDescent="0.2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20915</v>
      </c>
      <c r="F10258" s="7"/>
      <c r="G10258" s="7"/>
      <c r="H10258" s="7">
        <f>IF('Раздел 2.13.1'!Z73&gt;=SUM('Раздел 2.13.1'!AA73:AB73),0,1)</f>
        <v>0</v>
      </c>
    </row>
    <row r="10259" spans="1:8" x14ac:dyDescent="0.2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20149</v>
      </c>
      <c r="F10259" s="7"/>
      <c r="G10259" s="7"/>
      <c r="H10259" s="7">
        <f>IF('Раздел 2.13.1'!Z74&gt;=SUM('Раздел 2.13.1'!AA74:AB74),0,1)</f>
        <v>0</v>
      </c>
    </row>
    <row r="10260" spans="1:8" x14ac:dyDescent="0.2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20150</v>
      </c>
      <c r="F10260" s="7"/>
      <c r="G10260" s="7"/>
      <c r="H10260" s="7">
        <f>IF('Раздел 2.13.1'!Z75&gt;=SUM('Раздел 2.13.1'!AA75:AB75),0,1)</f>
        <v>0</v>
      </c>
    </row>
    <row r="10261" spans="1:8" x14ac:dyDescent="0.2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20151</v>
      </c>
      <c r="F10261" s="7"/>
      <c r="G10261" s="7"/>
      <c r="H10261" s="7">
        <f>IF('Раздел 2.13.1'!Z76&gt;=SUM('Раздел 2.13.1'!AA76:AB76),0,1)</f>
        <v>0</v>
      </c>
    </row>
    <row r="10262" spans="1:8" x14ac:dyDescent="0.2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20918</v>
      </c>
      <c r="F10262" s="7"/>
      <c r="G10262" s="7"/>
      <c r="H10262" s="7">
        <f>IF('Раздел 2.13.1'!Z77&gt;=SUM('Раздел 2.13.1'!AA77:AB77),0,1)</f>
        <v>0</v>
      </c>
    </row>
    <row r="10263" spans="1:8" x14ac:dyDescent="0.2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20919</v>
      </c>
      <c r="F10263" s="7"/>
      <c r="G10263" s="7"/>
      <c r="H10263" s="7">
        <f>IF('Раздел 2.13.1'!Z78&gt;=SUM('Раздел 2.13.1'!AA78:AB78),0,1)</f>
        <v>0</v>
      </c>
    </row>
    <row r="10264" spans="1:8" x14ac:dyDescent="0.2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20920</v>
      </c>
      <c r="F10264" s="7"/>
      <c r="G10264" s="7"/>
      <c r="H10264" s="7">
        <f>IF('Раздел 2.13.1'!Z79&gt;=SUM('Раздел 2.13.1'!AA79:AB79),0,1)</f>
        <v>0</v>
      </c>
    </row>
    <row r="10265" spans="1:8" x14ac:dyDescent="0.2">
      <c r="A10265" s="6">
        <f t="shared" si="152"/>
        <v>609562</v>
      </c>
      <c r="B10265" s="109">
        <v>53</v>
      </c>
      <c r="C10265" s="109">
        <v>11</v>
      </c>
      <c r="D10265" s="109">
        <v>614</v>
      </c>
      <c r="E10265" s="109" t="s">
        <v>21659</v>
      </c>
      <c r="F10265" s="109"/>
      <c r="G10265" s="109"/>
      <c r="H10265" s="109">
        <f>IF('Раздел 2.13.1'!Z80&gt;=SUM('Раздел 2.13.1'!AA80:AB80),0,1)</f>
        <v>0</v>
      </c>
    </row>
    <row r="10266" spans="1:8" x14ac:dyDescent="0.2">
      <c r="A10266" s="107">
        <f t="shared" ref="A10266:A10329" si="153">P_3</f>
        <v>609562</v>
      </c>
      <c r="B10266" s="107">
        <v>54</v>
      </c>
      <c r="C10266" s="107">
        <v>0</v>
      </c>
      <c r="D10266" s="107">
        <v>0</v>
      </c>
      <c r="E10266" s="107" t="str">
        <f>CONCATENATE("Количество ошибок в разделе 2.13.2: ",H10266)</f>
        <v>Количество ошибок в разделе 2.13.2: 0</v>
      </c>
      <c r="F10266" s="107"/>
      <c r="G10266" s="107"/>
      <c r="H10266" s="107">
        <f>SUM(H10267:H10880)</f>
        <v>0</v>
      </c>
    </row>
    <row r="10267" spans="1:8" x14ac:dyDescent="0.2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18576</v>
      </c>
      <c r="H10267" s="6">
        <f>IF('Раздел 2.13.2'!Q21=SUM('Раздел 2.13.2'!R21:W21),0,1)</f>
        <v>0</v>
      </c>
    </row>
    <row r="10268" spans="1:8" x14ac:dyDescent="0.2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18577</v>
      </c>
      <c r="F10268" s="7"/>
      <c r="G10268" s="7"/>
      <c r="H10268" s="6">
        <f>IF('Раздел 2.13.2'!Q22=SUM('Раздел 2.13.2'!R22:W22),0,1)</f>
        <v>0</v>
      </c>
    </row>
    <row r="10269" spans="1:8" x14ac:dyDescent="0.2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17895</v>
      </c>
      <c r="H10269" s="6">
        <f>IF('Раздел 2.13.2'!Q23=SUM('Раздел 2.13.2'!R23:W23),0,1)</f>
        <v>0</v>
      </c>
    </row>
    <row r="10270" spans="1:8" x14ac:dyDescent="0.2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17896</v>
      </c>
      <c r="H10270" s="6">
        <f>IF('Раздел 2.13.2'!Q24=SUM('Раздел 2.13.2'!R24:W24),0,1)</f>
        <v>0</v>
      </c>
    </row>
    <row r="10271" spans="1:8" x14ac:dyDescent="0.2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17897</v>
      </c>
      <c r="H10271" s="6">
        <f>IF('Раздел 2.13.2'!Q25=SUM('Раздел 2.13.2'!R25:W25),0,1)</f>
        <v>0</v>
      </c>
    </row>
    <row r="10272" spans="1:8" x14ac:dyDescent="0.2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17898</v>
      </c>
      <c r="H10272" s="6">
        <f>IF('Раздел 2.13.2'!Q26=SUM('Раздел 2.13.2'!R26:W26),0,1)</f>
        <v>0</v>
      </c>
    </row>
    <row r="10273" spans="1:8" x14ac:dyDescent="0.2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17899</v>
      </c>
      <c r="H10273" s="6">
        <f>IF('Раздел 2.13.2'!Q27=SUM('Раздел 2.13.2'!R27:W27),0,1)</f>
        <v>0</v>
      </c>
    </row>
    <row r="10274" spans="1:8" x14ac:dyDescent="0.2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17900</v>
      </c>
      <c r="H10274" s="6">
        <f>IF('Раздел 2.13.2'!Q28=SUM('Раздел 2.13.2'!R28:W28),0,1)</f>
        <v>0</v>
      </c>
    </row>
    <row r="10275" spans="1:8" x14ac:dyDescent="0.2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17901</v>
      </c>
      <c r="H10275" s="6">
        <f>IF('Раздел 2.13.2'!Q29=SUM('Раздел 2.13.2'!R29:W29),0,1)</f>
        <v>0</v>
      </c>
    </row>
    <row r="10276" spans="1:8" x14ac:dyDescent="0.2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17902</v>
      </c>
      <c r="H10276" s="6">
        <f>IF('Раздел 2.13.2'!Q30=SUM('Раздел 2.13.2'!R30:W30),0,1)</f>
        <v>0</v>
      </c>
    </row>
    <row r="10277" spans="1:8" x14ac:dyDescent="0.2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17903</v>
      </c>
      <c r="H10277" s="6">
        <f>IF('Раздел 2.13.2'!Q31=SUM('Раздел 2.13.2'!R31:W31),0,1)</f>
        <v>0</v>
      </c>
    </row>
    <row r="10278" spans="1:8" x14ac:dyDescent="0.2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17904</v>
      </c>
      <c r="H10278" s="6">
        <f>IF('Раздел 2.13.2'!Q32=SUM('Раздел 2.13.2'!R32:W32),0,1)</f>
        <v>0</v>
      </c>
    </row>
    <row r="10279" spans="1:8" x14ac:dyDescent="0.2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17905</v>
      </c>
      <c r="H10279" s="6">
        <f>IF('Раздел 2.13.2'!Q33=SUM('Раздел 2.13.2'!R33:W33),0,1)</f>
        <v>0</v>
      </c>
    </row>
    <row r="10280" spans="1:8" x14ac:dyDescent="0.2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17906</v>
      </c>
      <c r="H10280" s="6">
        <f>IF('Раздел 2.13.2'!Q34=SUM('Раздел 2.13.2'!R34:W34),0,1)</f>
        <v>0</v>
      </c>
    </row>
    <row r="10281" spans="1:8" x14ac:dyDescent="0.2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17907</v>
      </c>
      <c r="H10281" s="6">
        <f>IF('Раздел 2.13.2'!Q35=SUM('Раздел 2.13.2'!R35:W35),0,1)</f>
        <v>0</v>
      </c>
    </row>
    <row r="10282" spans="1:8" x14ac:dyDescent="0.2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18749</v>
      </c>
      <c r="H10282" s="6">
        <f>IF('Раздел 2.13.2'!Q36=SUM('Раздел 2.13.2'!R36:W36),0,1)</f>
        <v>0</v>
      </c>
    </row>
    <row r="10283" spans="1:8" x14ac:dyDescent="0.2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18750</v>
      </c>
      <c r="H10283" s="6">
        <f>IF('Раздел 2.13.2'!Q37=SUM('Раздел 2.13.2'!R37:W37),0,1)</f>
        <v>0</v>
      </c>
    </row>
    <row r="10284" spans="1:8" x14ac:dyDescent="0.2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18751</v>
      </c>
      <c r="H10284" s="6">
        <f>IF('Раздел 2.13.2'!Q38=SUM('Раздел 2.13.2'!R38:W38),0,1)</f>
        <v>0</v>
      </c>
    </row>
    <row r="10285" spans="1:8" x14ac:dyDescent="0.2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18752</v>
      </c>
      <c r="H10285" s="6">
        <f>IF('Раздел 2.13.2'!Q39=SUM('Раздел 2.13.2'!R39:W39),0,1)</f>
        <v>0</v>
      </c>
    </row>
    <row r="10286" spans="1:8" x14ac:dyDescent="0.2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18753</v>
      </c>
      <c r="H10286" s="6">
        <f>IF('Раздел 2.13.2'!Q40=SUM('Раздел 2.13.2'!R40:W40),0,1)</f>
        <v>0</v>
      </c>
    </row>
    <row r="10287" spans="1:8" x14ac:dyDescent="0.2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18754</v>
      </c>
      <c r="H10287" s="6">
        <f>IF('Раздел 2.13.2'!Q41=SUM('Раздел 2.13.2'!R41:W41),0,1)</f>
        <v>0</v>
      </c>
    </row>
    <row r="10288" spans="1:8" x14ac:dyDescent="0.2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18755</v>
      </c>
      <c r="H10288" s="6">
        <f>IF('Раздел 2.13.2'!Q42=SUM('Раздел 2.13.2'!R42:W42),0,1)</f>
        <v>0</v>
      </c>
    </row>
    <row r="10289" spans="1:8" x14ac:dyDescent="0.2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18756</v>
      </c>
      <c r="H10289" s="6">
        <f>IF('Раздел 2.13.2'!Q43=SUM('Раздел 2.13.2'!R43:W43),0,1)</f>
        <v>0</v>
      </c>
    </row>
    <row r="10290" spans="1:8" x14ac:dyDescent="0.2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18757</v>
      </c>
      <c r="H10290" s="6">
        <f>IF('Раздел 2.13.2'!Q44=SUM('Раздел 2.13.2'!R44:W44),0,1)</f>
        <v>0</v>
      </c>
    </row>
    <row r="10291" spans="1:8" x14ac:dyDescent="0.2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18758</v>
      </c>
      <c r="H10291" s="6">
        <f>IF('Раздел 2.13.2'!Q45=SUM('Раздел 2.13.2'!R45:W45),0,1)</f>
        <v>0</v>
      </c>
    </row>
    <row r="10292" spans="1:8" x14ac:dyDescent="0.2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18759</v>
      </c>
      <c r="H10292" s="6">
        <f>IF('Раздел 2.13.2'!Q46=SUM('Раздел 2.13.2'!R46:W46),0,1)</f>
        <v>0</v>
      </c>
    </row>
    <row r="10293" spans="1:8" x14ac:dyDescent="0.2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18760</v>
      </c>
      <c r="H10293" s="6">
        <f>IF('Раздел 2.13.2'!Q47=SUM('Раздел 2.13.2'!R47:W47),0,1)</f>
        <v>0</v>
      </c>
    </row>
    <row r="10294" spans="1:8" x14ac:dyDescent="0.2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17948</v>
      </c>
      <c r="H10294" s="6">
        <f>IF('Раздел 2.13.2'!Q48=SUM('Раздел 2.13.2'!R48:W48),0,1)</f>
        <v>0</v>
      </c>
    </row>
    <row r="10295" spans="1:8" x14ac:dyDescent="0.2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15652</v>
      </c>
      <c r="H10295" s="6">
        <f>IF('Раздел 2.13.2'!Q49=SUM('Раздел 2.13.2'!R49:W49),0,1)</f>
        <v>0</v>
      </c>
    </row>
    <row r="10296" spans="1:8" x14ac:dyDescent="0.2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15653</v>
      </c>
      <c r="H10296" s="6">
        <f>IF('Раздел 2.13.2'!Q50=SUM('Раздел 2.13.2'!R50:W50),0,1)</f>
        <v>0</v>
      </c>
    </row>
    <row r="10297" spans="1:8" x14ac:dyDescent="0.2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15654</v>
      </c>
      <c r="H10297" s="6">
        <f>IF('Раздел 2.13.2'!Q51=SUM('Раздел 2.13.2'!R51:W51),0,1)</f>
        <v>0</v>
      </c>
    </row>
    <row r="10298" spans="1:8" x14ac:dyDescent="0.2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15655</v>
      </c>
      <c r="H10298" s="6">
        <f>IF('Раздел 2.13.2'!Q52=SUM('Раздел 2.13.2'!R52:W52),0,1)</f>
        <v>0</v>
      </c>
    </row>
    <row r="10299" spans="1:8" x14ac:dyDescent="0.2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15658</v>
      </c>
      <c r="H10299" s="6">
        <f>IF('Раздел 2.13.2'!Q53=SUM('Раздел 2.13.2'!R53:W53),0,1)</f>
        <v>0</v>
      </c>
    </row>
    <row r="10300" spans="1:8" x14ac:dyDescent="0.2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15659</v>
      </c>
      <c r="H10300" s="6">
        <f>IF('Раздел 2.13.2'!Q54=SUM('Раздел 2.13.2'!R54:W54),0,1)</f>
        <v>0</v>
      </c>
    </row>
    <row r="10301" spans="1:8" x14ac:dyDescent="0.2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16814</v>
      </c>
      <c r="H10301" s="6">
        <f>IF('Раздел 2.13.2'!Q55=SUM('Раздел 2.13.2'!R55:W55),0,1)</f>
        <v>0</v>
      </c>
    </row>
    <row r="10302" spans="1:8" x14ac:dyDescent="0.2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16815</v>
      </c>
      <c r="H10302" s="6">
        <f>IF('Раздел 2.13.2'!Q56=SUM('Раздел 2.13.2'!R56:W56),0,1)</f>
        <v>0</v>
      </c>
    </row>
    <row r="10303" spans="1:8" x14ac:dyDescent="0.2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16816</v>
      </c>
      <c r="H10303" s="6">
        <f>IF('Раздел 2.13.2'!Q57=SUM('Раздел 2.13.2'!R57:W57),0,1)</f>
        <v>0</v>
      </c>
    </row>
    <row r="10304" spans="1:8" x14ac:dyDescent="0.2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17795</v>
      </c>
      <c r="H10304" s="6">
        <f>IF('Раздел 2.13.2'!Q58=SUM('Раздел 2.13.2'!R58:W58),0,1)</f>
        <v>0</v>
      </c>
    </row>
    <row r="10305" spans="1:8" x14ac:dyDescent="0.2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17796</v>
      </c>
      <c r="H10305" s="6">
        <f>IF('Раздел 2.13.2'!Q59=SUM('Раздел 2.13.2'!R59:W59),0,1)</f>
        <v>0</v>
      </c>
    </row>
    <row r="10306" spans="1:8" x14ac:dyDescent="0.2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17797</v>
      </c>
      <c r="H10306" s="6">
        <f>IF('Раздел 2.13.2'!Q60=SUM('Раздел 2.13.2'!R60:W60),0,1)</f>
        <v>0</v>
      </c>
    </row>
    <row r="10307" spans="1:8" x14ac:dyDescent="0.2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18618</v>
      </c>
      <c r="H10307" s="6">
        <f>IF('Раздел 2.13.2'!Q61=SUM('Раздел 2.13.2'!R61:W61),0,1)</f>
        <v>0</v>
      </c>
    </row>
    <row r="10308" spans="1:8" x14ac:dyDescent="0.2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18619</v>
      </c>
      <c r="H10308" s="6">
        <f>IF('Раздел 2.13.2'!Q62=SUM('Раздел 2.13.2'!R62:W62),0,1)</f>
        <v>0</v>
      </c>
    </row>
    <row r="10309" spans="1:8" x14ac:dyDescent="0.2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16818</v>
      </c>
      <c r="H10309" s="6">
        <f>IF('Раздел 2.13.2'!Q63=SUM('Раздел 2.13.2'!R63:W63),0,1)</f>
        <v>0</v>
      </c>
    </row>
    <row r="10310" spans="1:8" x14ac:dyDescent="0.2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16819</v>
      </c>
      <c r="H10310" s="6">
        <f>IF('Раздел 2.13.2'!Q64=SUM('Раздел 2.13.2'!R64:W64),0,1)</f>
        <v>0</v>
      </c>
    </row>
    <row r="10311" spans="1:8" x14ac:dyDescent="0.2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16820</v>
      </c>
      <c r="H10311" s="6">
        <f>IF('Раздел 2.13.2'!Q65=SUM('Раздел 2.13.2'!R65:W65),0,1)</f>
        <v>0</v>
      </c>
    </row>
    <row r="10312" spans="1:8" x14ac:dyDescent="0.2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17798</v>
      </c>
      <c r="H10312" s="6">
        <f>IF('Раздел 2.13.2'!Q66=SUM('Раздел 2.13.2'!R66:W66),0,1)</f>
        <v>0</v>
      </c>
    </row>
    <row r="10313" spans="1:8" x14ac:dyDescent="0.2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17799</v>
      </c>
      <c r="H10313" s="6">
        <f>IF('Раздел 2.13.2'!Q67=SUM('Раздел 2.13.2'!R67:W67),0,1)</f>
        <v>0</v>
      </c>
    </row>
    <row r="10314" spans="1:8" x14ac:dyDescent="0.2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17800</v>
      </c>
      <c r="H10314" s="6">
        <f>IF('Раздел 2.13.2'!Q68=SUM('Раздел 2.13.2'!R68:W68),0,1)</f>
        <v>0</v>
      </c>
    </row>
    <row r="10315" spans="1:8" x14ac:dyDescent="0.2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17801</v>
      </c>
      <c r="H10315" s="6">
        <f>IF('Раздел 2.13.2'!Q69=SUM('Раздел 2.13.2'!R69:W69),0,1)</f>
        <v>0</v>
      </c>
    </row>
    <row r="10316" spans="1:8" x14ac:dyDescent="0.2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17802</v>
      </c>
      <c r="H10316" s="6">
        <f>IF('Раздел 2.13.2'!Q70=SUM('Раздел 2.13.2'!R70:W70),0,1)</f>
        <v>0</v>
      </c>
    </row>
    <row r="10317" spans="1:8" x14ac:dyDescent="0.2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17803</v>
      </c>
      <c r="H10317" s="6">
        <f>IF('Раздел 2.13.2'!Q71=SUM('Раздел 2.13.2'!R71:W71),0,1)</f>
        <v>0</v>
      </c>
    </row>
    <row r="10318" spans="1:8" x14ac:dyDescent="0.2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17804</v>
      </c>
      <c r="H10318" s="6">
        <f>IF('Раздел 2.13.2'!Q72=SUM('Раздел 2.13.2'!R72:W72),0,1)</f>
        <v>0</v>
      </c>
    </row>
    <row r="10319" spans="1:8" x14ac:dyDescent="0.2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17805</v>
      </c>
      <c r="H10319" s="6">
        <f>IF('Раздел 2.13.2'!Q73=SUM('Раздел 2.13.2'!R73:W73),0,1)</f>
        <v>0</v>
      </c>
    </row>
    <row r="10320" spans="1:8" x14ac:dyDescent="0.2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17806</v>
      </c>
      <c r="H10320" s="6">
        <f>IF('Раздел 2.13.2'!Q74=SUM('Раздел 2.13.2'!R74:W74),0,1)</f>
        <v>0</v>
      </c>
    </row>
    <row r="10321" spans="1:8" x14ac:dyDescent="0.2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17807</v>
      </c>
      <c r="H10321" s="6">
        <f>IF('Раздел 2.13.2'!Q75=SUM('Раздел 2.13.2'!R75:W75),0,1)</f>
        <v>0</v>
      </c>
    </row>
    <row r="10322" spans="1:8" x14ac:dyDescent="0.2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17808</v>
      </c>
      <c r="H10322" s="6">
        <f>IF('Раздел 2.13.2'!Q76=SUM('Раздел 2.13.2'!R76:W76),0,1)</f>
        <v>0</v>
      </c>
    </row>
    <row r="10323" spans="1:8" x14ac:dyDescent="0.2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17809</v>
      </c>
      <c r="H10323" s="6">
        <f>IF('Раздел 2.13.2'!Q77=SUM('Раздел 2.13.2'!R77:W77),0,1)</f>
        <v>0</v>
      </c>
    </row>
    <row r="10324" spans="1:8" x14ac:dyDescent="0.2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16843</v>
      </c>
      <c r="H10324" s="6">
        <f>IF('Раздел 2.13.2'!Q78=SUM('Раздел 2.13.2'!R78:W78),0,1)</f>
        <v>0</v>
      </c>
    </row>
    <row r="10325" spans="1:8" x14ac:dyDescent="0.2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16844</v>
      </c>
      <c r="H10325" s="6">
        <f>IF('Раздел 2.13.2'!Q79=SUM('Раздел 2.13.2'!R79:W79),0,1)</f>
        <v>0</v>
      </c>
    </row>
    <row r="10326" spans="1:8" x14ac:dyDescent="0.2">
      <c r="A10326" s="6">
        <f t="shared" si="153"/>
        <v>609562</v>
      </c>
      <c r="B10326" s="6">
        <v>54</v>
      </c>
      <c r="C10326" s="109">
        <v>1</v>
      </c>
      <c r="D10326" s="109">
        <v>60</v>
      </c>
      <c r="E10326" s="109" t="s">
        <v>16845</v>
      </c>
      <c r="F10326" s="109"/>
      <c r="G10326" s="109"/>
      <c r="H10326" s="109">
        <f>IF('Раздел 2.13.2'!Q80=SUM('Раздел 2.13.2'!R80:W80),0,1)</f>
        <v>0</v>
      </c>
    </row>
    <row r="10327" spans="1:8" x14ac:dyDescent="0.2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16846</v>
      </c>
      <c r="H10327" s="6">
        <f>IF('Раздел 2.13.2'!Q21=SUM('Раздел 2.13.2'!Q22:Q80),0,1)</f>
        <v>0</v>
      </c>
    </row>
    <row r="10328" spans="1:8" x14ac:dyDescent="0.2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16847</v>
      </c>
      <c r="H10328" s="6">
        <f>IF('Раздел 2.13.2'!R21=SUM('Раздел 2.13.2'!R22:R80),0,1)</f>
        <v>0</v>
      </c>
    </row>
    <row r="10329" spans="1:8" x14ac:dyDescent="0.2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16848</v>
      </c>
      <c r="H10329" s="6">
        <f>IF('Раздел 2.13.2'!S21=SUM('Раздел 2.13.2'!S22:S80),0,1)</f>
        <v>0</v>
      </c>
    </row>
    <row r="10330" spans="1:8" x14ac:dyDescent="0.2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17814</v>
      </c>
      <c r="H10330" s="6">
        <f>IF('Раздел 2.13.2'!T21=SUM('Раздел 2.13.2'!T22:T80),0,1)</f>
        <v>0</v>
      </c>
    </row>
    <row r="10331" spans="1:8" x14ac:dyDescent="0.2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17815</v>
      </c>
      <c r="H10331" s="6">
        <f>IF('Раздел 2.13.2'!U21=SUM('Раздел 2.13.2'!U22:U80),0,1)</f>
        <v>0</v>
      </c>
    </row>
    <row r="10332" spans="1:8" x14ac:dyDescent="0.2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17816</v>
      </c>
      <c r="H10332" s="6">
        <f>IF('Раздел 2.13.2'!V21=SUM('Раздел 2.13.2'!V22:V80),0,1)</f>
        <v>0</v>
      </c>
    </row>
    <row r="10333" spans="1:8" x14ac:dyDescent="0.2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17817</v>
      </c>
      <c r="H10333" s="6">
        <f>IF('Раздел 2.13.2'!W21=SUM('Раздел 2.13.2'!W22:W80),0,1)</f>
        <v>0</v>
      </c>
    </row>
    <row r="10334" spans="1:8" x14ac:dyDescent="0.2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17818</v>
      </c>
      <c r="H10334" s="6">
        <f>IF('Раздел 2.13.2'!X21=SUM('Раздел 2.13.2'!X22:X80),0,1)</f>
        <v>0</v>
      </c>
    </row>
    <row r="10335" spans="1:8" x14ac:dyDescent="0.2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17819</v>
      </c>
      <c r="H10335" s="6">
        <f>IF('Раздел 2.13.2'!Y21=SUM('Раздел 2.13.2'!Y22:Y80),0,1)</f>
        <v>0</v>
      </c>
    </row>
    <row r="10336" spans="1:8" x14ac:dyDescent="0.2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17820</v>
      </c>
      <c r="H10336" s="6">
        <f>IF('Раздел 2.13.2'!Z21=SUM('Раздел 2.13.2'!Z22:Z80),0,1)</f>
        <v>0</v>
      </c>
    </row>
    <row r="10337" spans="1:8" x14ac:dyDescent="0.2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17821</v>
      </c>
      <c r="H10337" s="6">
        <f>IF('Раздел 2.13.2'!AA21=SUM('Раздел 2.13.2'!AA22:AA80),0,1)</f>
        <v>0</v>
      </c>
    </row>
    <row r="10338" spans="1:8" x14ac:dyDescent="0.2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17822</v>
      </c>
      <c r="H10338" s="6">
        <f>IF('Раздел 2.13.2'!AB21=SUM('Раздел 2.13.2'!AB22:AB80),0,1)</f>
        <v>0</v>
      </c>
    </row>
    <row r="10339" spans="1:8" x14ac:dyDescent="0.2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17823</v>
      </c>
      <c r="H10339" s="6">
        <f>IF('Раздел 2.13.2'!AC21=SUM('Раздел 2.13.2'!AC22:AC80),0,1)</f>
        <v>0</v>
      </c>
    </row>
    <row r="10340" spans="1:8" x14ac:dyDescent="0.2">
      <c r="A10340" s="6">
        <f t="shared" si="154"/>
        <v>609562</v>
      </c>
      <c r="B10340" s="6">
        <v>54</v>
      </c>
      <c r="C10340" s="109">
        <v>2</v>
      </c>
      <c r="D10340" s="109">
        <v>74</v>
      </c>
      <c r="E10340" s="109" t="s">
        <v>17824</v>
      </c>
      <c r="F10340" s="109"/>
      <c r="G10340" s="109"/>
      <c r="H10340" s="109">
        <f>IF('Раздел 2.13.2'!AD21=SUM('Раздел 2.13.2'!AD22:AD80),0,1)</f>
        <v>0</v>
      </c>
    </row>
    <row r="10341" spans="1:8" x14ac:dyDescent="0.2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17825</v>
      </c>
      <c r="H10341" s="6">
        <f>IF('Раздел 2.13.2'!Q21&gt;='Раздел 2.13.2'!X21,0,1)</f>
        <v>0</v>
      </c>
    </row>
    <row r="10342" spans="1:8" x14ac:dyDescent="0.2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17826</v>
      </c>
      <c r="H10342" s="6">
        <f>IF('Раздел 2.13.2'!Q22&gt;='Раздел 2.13.2'!X22,0,1)</f>
        <v>0</v>
      </c>
    </row>
    <row r="10343" spans="1:8" x14ac:dyDescent="0.2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17827</v>
      </c>
      <c r="H10343" s="6">
        <f>IF('Раздел 2.13.2'!Q23&gt;='Раздел 2.13.2'!X23,0,1)</f>
        <v>0</v>
      </c>
    </row>
    <row r="10344" spans="1:8" x14ac:dyDescent="0.2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17828</v>
      </c>
      <c r="H10344" s="6">
        <f>IF('Раздел 2.13.2'!Q24&gt;='Раздел 2.13.2'!X24,0,1)</f>
        <v>0</v>
      </c>
    </row>
    <row r="10345" spans="1:8" x14ac:dyDescent="0.2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19051</v>
      </c>
      <c r="H10345" s="6">
        <f>IF('Раздел 2.13.2'!Q25&gt;='Раздел 2.13.2'!X25,0,1)</f>
        <v>0</v>
      </c>
    </row>
    <row r="10346" spans="1:8" x14ac:dyDescent="0.2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19052</v>
      </c>
      <c r="H10346" s="6">
        <f>IF('Раздел 2.13.2'!Q26&gt;='Раздел 2.13.2'!X26,0,1)</f>
        <v>0</v>
      </c>
    </row>
    <row r="10347" spans="1:8" x14ac:dyDescent="0.2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18256</v>
      </c>
      <c r="H10347" s="6">
        <f>IF('Раздел 2.13.2'!Q27&gt;='Раздел 2.13.2'!X27,0,1)</f>
        <v>0</v>
      </c>
    </row>
    <row r="10348" spans="1:8" x14ac:dyDescent="0.2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18257</v>
      </c>
      <c r="H10348" s="6">
        <f>IF('Раздел 2.13.2'!Q28&gt;='Раздел 2.13.2'!X28,0,1)</f>
        <v>0</v>
      </c>
    </row>
    <row r="10349" spans="1:8" x14ac:dyDescent="0.2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18258</v>
      </c>
      <c r="H10349" s="6">
        <f>IF('Раздел 2.13.2'!Q29&gt;='Раздел 2.13.2'!X29,0,1)</f>
        <v>0</v>
      </c>
    </row>
    <row r="10350" spans="1:8" x14ac:dyDescent="0.2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18259</v>
      </c>
      <c r="H10350" s="6">
        <f>IF('Раздел 2.13.2'!Q30&gt;='Раздел 2.13.2'!X30,0,1)</f>
        <v>0</v>
      </c>
    </row>
    <row r="10351" spans="1:8" x14ac:dyDescent="0.2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18260</v>
      </c>
      <c r="H10351" s="6">
        <f>IF('Раздел 2.13.2'!Q31&gt;='Раздел 2.13.2'!X31,0,1)</f>
        <v>0</v>
      </c>
    </row>
    <row r="10352" spans="1:8" x14ac:dyDescent="0.2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18261</v>
      </c>
      <c r="H10352" s="6">
        <f>IF('Раздел 2.13.2'!Q32&gt;='Раздел 2.13.2'!X32,0,1)</f>
        <v>0</v>
      </c>
    </row>
    <row r="10353" spans="1:8" x14ac:dyDescent="0.2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18262</v>
      </c>
      <c r="H10353" s="6">
        <f>IF('Раздел 2.13.2'!Q33&gt;='Раздел 2.13.2'!X33,0,1)</f>
        <v>0</v>
      </c>
    </row>
    <row r="10354" spans="1:8" x14ac:dyDescent="0.2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18263</v>
      </c>
      <c r="H10354" s="6">
        <f>IF('Раздел 2.13.2'!Q34&gt;='Раздел 2.13.2'!X34,0,1)</f>
        <v>0</v>
      </c>
    </row>
    <row r="10355" spans="1:8" x14ac:dyDescent="0.2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18264</v>
      </c>
      <c r="H10355" s="6">
        <f>IF('Раздел 2.13.2'!Q35&gt;='Раздел 2.13.2'!X35,0,1)</f>
        <v>0</v>
      </c>
    </row>
    <row r="10356" spans="1:8" x14ac:dyDescent="0.2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18265</v>
      </c>
      <c r="H10356" s="6">
        <f>IF('Раздел 2.13.2'!Q36&gt;='Раздел 2.13.2'!X36,0,1)</f>
        <v>0</v>
      </c>
    </row>
    <row r="10357" spans="1:8" x14ac:dyDescent="0.2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18266</v>
      </c>
      <c r="H10357" s="6">
        <f>IF('Раздел 2.13.2'!Q37&gt;='Раздел 2.13.2'!X37,0,1)</f>
        <v>0</v>
      </c>
    </row>
    <row r="10358" spans="1:8" x14ac:dyDescent="0.2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17426</v>
      </c>
      <c r="H10358" s="6">
        <f>IF('Раздел 2.13.2'!Q38&gt;='Раздел 2.13.2'!X38,0,1)</f>
        <v>0</v>
      </c>
    </row>
    <row r="10359" spans="1:8" x14ac:dyDescent="0.2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17427</v>
      </c>
      <c r="H10359" s="6">
        <f>IF('Раздел 2.13.2'!Q39&gt;='Раздел 2.13.2'!X39,0,1)</f>
        <v>0</v>
      </c>
    </row>
    <row r="10360" spans="1:8" x14ac:dyDescent="0.2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18272</v>
      </c>
      <c r="H10360" s="6">
        <f>IF('Раздел 2.13.2'!Q40&gt;='Раздел 2.13.2'!X40,0,1)</f>
        <v>0</v>
      </c>
    </row>
    <row r="10361" spans="1:8" x14ac:dyDescent="0.2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18273</v>
      </c>
      <c r="H10361" s="6">
        <f>IF('Раздел 2.13.2'!Q41&gt;='Раздел 2.13.2'!X41,0,1)</f>
        <v>0</v>
      </c>
    </row>
    <row r="10362" spans="1:8" x14ac:dyDescent="0.2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18274</v>
      </c>
      <c r="H10362" s="6">
        <f>IF('Раздел 2.13.2'!Q42&gt;='Раздел 2.13.2'!X42,0,1)</f>
        <v>0</v>
      </c>
    </row>
    <row r="10363" spans="1:8" x14ac:dyDescent="0.2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18275</v>
      </c>
      <c r="H10363" s="6">
        <f>IF('Раздел 2.13.2'!Q43&gt;='Раздел 2.13.2'!X43,0,1)</f>
        <v>0</v>
      </c>
    </row>
    <row r="10364" spans="1:8" x14ac:dyDescent="0.2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18276</v>
      </c>
      <c r="H10364" s="6">
        <f>IF('Раздел 2.13.2'!Q44&gt;='Раздел 2.13.2'!X44,0,1)</f>
        <v>0</v>
      </c>
    </row>
    <row r="10365" spans="1:8" x14ac:dyDescent="0.2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18277</v>
      </c>
      <c r="H10365" s="6">
        <f>IF('Раздел 2.13.2'!Q45&gt;='Раздел 2.13.2'!X45,0,1)</f>
        <v>0</v>
      </c>
    </row>
    <row r="10366" spans="1:8" x14ac:dyDescent="0.2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18278</v>
      </c>
      <c r="H10366" s="6">
        <f>IF('Раздел 2.13.2'!Q46&gt;='Раздел 2.13.2'!X46,0,1)</f>
        <v>0</v>
      </c>
    </row>
    <row r="10367" spans="1:8" x14ac:dyDescent="0.2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18279</v>
      </c>
      <c r="H10367" s="6">
        <f>IF('Раздел 2.13.2'!Q47&gt;='Раздел 2.13.2'!X47,0,1)</f>
        <v>0</v>
      </c>
    </row>
    <row r="10368" spans="1:8" x14ac:dyDescent="0.2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18280</v>
      </c>
      <c r="H10368" s="6">
        <f>IF('Раздел 2.13.2'!Q48&gt;='Раздел 2.13.2'!X48,0,1)</f>
        <v>0</v>
      </c>
    </row>
    <row r="10369" spans="1:8" x14ac:dyDescent="0.2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18281</v>
      </c>
      <c r="H10369" s="6">
        <f>IF('Раздел 2.13.2'!Q49&gt;='Раздел 2.13.2'!X49,0,1)</f>
        <v>0</v>
      </c>
    </row>
    <row r="10370" spans="1:8" x14ac:dyDescent="0.2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18282</v>
      </c>
      <c r="H10370" s="6">
        <f>IF('Раздел 2.13.2'!Q50&gt;='Раздел 2.13.2'!X50,0,1)</f>
        <v>0</v>
      </c>
    </row>
    <row r="10371" spans="1:8" x14ac:dyDescent="0.2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18283</v>
      </c>
      <c r="H10371" s="6">
        <f>IF('Раздел 2.13.2'!Q51&gt;='Раздел 2.13.2'!X51,0,1)</f>
        <v>0</v>
      </c>
    </row>
    <row r="10372" spans="1:8" x14ac:dyDescent="0.2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18284</v>
      </c>
      <c r="H10372" s="6">
        <f>IF('Раздел 2.13.2'!Q52&gt;='Раздел 2.13.2'!X52,0,1)</f>
        <v>0</v>
      </c>
    </row>
    <row r="10373" spans="1:8" x14ac:dyDescent="0.2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18285</v>
      </c>
      <c r="H10373" s="6">
        <f>IF('Раздел 2.13.2'!Q53&gt;='Раздел 2.13.2'!X53,0,1)</f>
        <v>0</v>
      </c>
    </row>
    <row r="10374" spans="1:8" x14ac:dyDescent="0.2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18286</v>
      </c>
      <c r="H10374" s="6">
        <f>IF('Раздел 2.13.2'!Q54&gt;='Раздел 2.13.2'!X54,0,1)</f>
        <v>0</v>
      </c>
    </row>
    <row r="10375" spans="1:8" x14ac:dyDescent="0.2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18287</v>
      </c>
      <c r="H10375" s="6">
        <f>IF('Раздел 2.13.2'!Q55&gt;='Раздел 2.13.2'!X55,0,1)</f>
        <v>0</v>
      </c>
    </row>
    <row r="10376" spans="1:8" x14ac:dyDescent="0.2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18288</v>
      </c>
      <c r="H10376" s="6">
        <f>IF('Раздел 2.13.2'!Q56&gt;='Раздел 2.13.2'!X56,0,1)</f>
        <v>0</v>
      </c>
    </row>
    <row r="10377" spans="1:8" x14ac:dyDescent="0.2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18289</v>
      </c>
      <c r="H10377" s="6">
        <f>IF('Раздел 2.13.2'!Q57&gt;='Раздел 2.13.2'!X57,0,1)</f>
        <v>0</v>
      </c>
    </row>
    <row r="10378" spans="1:8" x14ac:dyDescent="0.2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18290</v>
      </c>
      <c r="H10378" s="6">
        <f>IF('Раздел 2.13.2'!Q58&gt;='Раздел 2.13.2'!X58,0,1)</f>
        <v>0</v>
      </c>
    </row>
    <row r="10379" spans="1:8" x14ac:dyDescent="0.2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18308</v>
      </c>
      <c r="H10379" s="6">
        <f>IF('Раздел 2.13.2'!Q59&gt;='Раздел 2.13.2'!X59,0,1)</f>
        <v>0</v>
      </c>
    </row>
    <row r="10380" spans="1:8" x14ac:dyDescent="0.2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18309</v>
      </c>
      <c r="H10380" s="6">
        <f>IF('Раздел 2.13.2'!Q60&gt;='Раздел 2.13.2'!X60,0,1)</f>
        <v>0</v>
      </c>
    </row>
    <row r="10381" spans="1:8" x14ac:dyDescent="0.2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18310</v>
      </c>
      <c r="H10381" s="6">
        <f>IF('Раздел 2.13.2'!Q61&gt;='Раздел 2.13.2'!X61,0,1)</f>
        <v>0</v>
      </c>
    </row>
    <row r="10382" spans="1:8" x14ac:dyDescent="0.2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17458</v>
      </c>
      <c r="H10382" s="6">
        <f>IF('Раздел 2.13.2'!Q62&gt;='Раздел 2.13.2'!X62,0,1)</f>
        <v>0</v>
      </c>
    </row>
    <row r="10383" spans="1:8" x14ac:dyDescent="0.2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17459</v>
      </c>
      <c r="H10383" s="6">
        <f>IF('Раздел 2.13.2'!Q63&gt;='Раздел 2.13.2'!X63,0,1)</f>
        <v>0</v>
      </c>
    </row>
    <row r="10384" spans="1:8" x14ac:dyDescent="0.2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17460</v>
      </c>
      <c r="H10384" s="6">
        <f>IF('Раздел 2.13.2'!Q64&gt;='Раздел 2.13.2'!X64,0,1)</f>
        <v>0</v>
      </c>
    </row>
    <row r="10385" spans="1:8" x14ac:dyDescent="0.2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17461</v>
      </c>
      <c r="H10385" s="6">
        <f>IF('Раздел 2.13.2'!Q65&gt;='Раздел 2.13.2'!X65,0,1)</f>
        <v>0</v>
      </c>
    </row>
    <row r="10386" spans="1:8" x14ac:dyDescent="0.2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17462</v>
      </c>
      <c r="H10386" s="6">
        <f>IF('Раздел 2.13.2'!Q66&gt;='Раздел 2.13.2'!X66,0,1)</f>
        <v>0</v>
      </c>
    </row>
    <row r="10387" spans="1:8" x14ac:dyDescent="0.2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17463</v>
      </c>
      <c r="H10387" s="6">
        <f>IF('Раздел 2.13.2'!Q67&gt;='Раздел 2.13.2'!X67,0,1)</f>
        <v>0</v>
      </c>
    </row>
    <row r="10388" spans="1:8" x14ac:dyDescent="0.2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17464</v>
      </c>
      <c r="H10388" s="6">
        <f>IF('Раздел 2.13.2'!Q68&gt;='Раздел 2.13.2'!X68,0,1)</f>
        <v>0</v>
      </c>
    </row>
    <row r="10389" spans="1:8" x14ac:dyDescent="0.2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17465</v>
      </c>
      <c r="H10389" s="6">
        <f>IF('Раздел 2.13.2'!Q69&gt;='Раздел 2.13.2'!X69,0,1)</f>
        <v>0</v>
      </c>
    </row>
    <row r="10390" spans="1:8" x14ac:dyDescent="0.2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18311</v>
      </c>
      <c r="H10390" s="6">
        <f>IF('Раздел 2.13.2'!Q70&gt;='Раздел 2.13.2'!X70,0,1)</f>
        <v>0</v>
      </c>
    </row>
    <row r="10391" spans="1:8" x14ac:dyDescent="0.2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18312</v>
      </c>
      <c r="H10391" s="6">
        <f>IF('Раздел 2.13.2'!Q71&gt;='Раздел 2.13.2'!X71,0,1)</f>
        <v>0</v>
      </c>
    </row>
    <row r="10392" spans="1:8" x14ac:dyDescent="0.2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18313</v>
      </c>
      <c r="H10392" s="6">
        <f>IF('Раздел 2.13.2'!Q72&gt;='Раздел 2.13.2'!X72,0,1)</f>
        <v>0</v>
      </c>
    </row>
    <row r="10393" spans="1:8" x14ac:dyDescent="0.2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18314</v>
      </c>
      <c r="H10393" s="6">
        <f>IF('Раздел 2.13.2'!Q73&gt;='Раздел 2.13.2'!X73,0,1)</f>
        <v>0</v>
      </c>
    </row>
    <row r="10394" spans="1:8" x14ac:dyDescent="0.2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18315</v>
      </c>
      <c r="H10394" s="6">
        <f>IF('Раздел 2.13.2'!Q74&gt;='Раздел 2.13.2'!X74,0,1)</f>
        <v>0</v>
      </c>
    </row>
    <row r="10395" spans="1:8" x14ac:dyDescent="0.2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18316</v>
      </c>
      <c r="H10395" s="6">
        <f>IF('Раздел 2.13.2'!Q75&gt;='Раздел 2.13.2'!X75,0,1)</f>
        <v>0</v>
      </c>
    </row>
    <row r="10396" spans="1:8" x14ac:dyDescent="0.2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19102</v>
      </c>
      <c r="H10396" s="6">
        <f>IF('Раздел 2.13.2'!Q76&gt;='Раздел 2.13.2'!X76,0,1)</f>
        <v>0</v>
      </c>
    </row>
    <row r="10397" spans="1:8" x14ac:dyDescent="0.2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19103</v>
      </c>
      <c r="H10397" s="6">
        <f>IF('Раздел 2.13.2'!Q77&gt;='Раздел 2.13.2'!X77,0,1)</f>
        <v>0</v>
      </c>
    </row>
    <row r="10398" spans="1:8" x14ac:dyDescent="0.2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19104</v>
      </c>
      <c r="H10398" s="6">
        <f>IF('Раздел 2.13.2'!Q78&gt;='Раздел 2.13.2'!X78,0,1)</f>
        <v>0</v>
      </c>
    </row>
    <row r="10399" spans="1:8" x14ac:dyDescent="0.2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18322</v>
      </c>
      <c r="H10399" s="6">
        <f>IF('Раздел 2.13.2'!Q79&gt;='Раздел 2.13.2'!X79,0,1)</f>
        <v>0</v>
      </c>
    </row>
    <row r="10400" spans="1:8" x14ac:dyDescent="0.2">
      <c r="A10400" s="6">
        <f t="shared" si="155"/>
        <v>609562</v>
      </c>
      <c r="B10400" s="6">
        <v>54</v>
      </c>
      <c r="C10400" s="109">
        <v>3</v>
      </c>
      <c r="D10400" s="109">
        <v>134</v>
      </c>
      <c r="E10400" s="109" t="s">
        <v>19116</v>
      </c>
      <c r="F10400" s="109"/>
      <c r="G10400" s="109"/>
      <c r="H10400" s="109">
        <f>IF('Раздел 2.13.2'!Q80&gt;='Раздел 2.13.2'!X80,0,1)</f>
        <v>0</v>
      </c>
    </row>
    <row r="10401" spans="1:8" x14ac:dyDescent="0.2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19117</v>
      </c>
      <c r="H10401" s="6">
        <f>IF('Раздел 2.13.2'!Q21&gt;='Раздел 2.13.2'!Y21,0,1)</f>
        <v>0</v>
      </c>
    </row>
    <row r="10402" spans="1:8" x14ac:dyDescent="0.2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19118</v>
      </c>
      <c r="H10402" s="6">
        <f>IF('Раздел 2.13.2'!Q22&gt;='Раздел 2.13.2'!Y22,0,1)</f>
        <v>0</v>
      </c>
    </row>
    <row r="10403" spans="1:8" x14ac:dyDescent="0.2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19119</v>
      </c>
      <c r="H10403" s="6">
        <f>IF('Раздел 2.13.2'!Q23&gt;='Раздел 2.13.2'!Y23,0,1)</f>
        <v>0</v>
      </c>
    </row>
    <row r="10404" spans="1:8" x14ac:dyDescent="0.2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19120</v>
      </c>
      <c r="H10404" s="6">
        <f>IF('Раздел 2.13.2'!Q24&gt;='Раздел 2.13.2'!Y24,0,1)</f>
        <v>0</v>
      </c>
    </row>
    <row r="10405" spans="1:8" x14ac:dyDescent="0.2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19121</v>
      </c>
      <c r="H10405" s="6">
        <f>IF('Раздел 2.13.2'!Q25&gt;='Раздел 2.13.2'!Y25,0,1)</f>
        <v>0</v>
      </c>
    </row>
    <row r="10406" spans="1:8" x14ac:dyDescent="0.2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19122</v>
      </c>
      <c r="H10406" s="6">
        <f>IF('Раздел 2.13.2'!Q26&gt;='Раздел 2.13.2'!Y26,0,1)</f>
        <v>0</v>
      </c>
    </row>
    <row r="10407" spans="1:8" x14ac:dyDescent="0.2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19123</v>
      </c>
      <c r="H10407" s="6">
        <f>IF('Раздел 2.13.2'!Q27&gt;='Раздел 2.13.2'!Y27,0,1)</f>
        <v>0</v>
      </c>
    </row>
    <row r="10408" spans="1:8" x14ac:dyDescent="0.2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19124</v>
      </c>
      <c r="H10408" s="6">
        <f>IF('Раздел 2.13.2'!Q28&gt;='Раздел 2.13.2'!Y28,0,1)</f>
        <v>0</v>
      </c>
    </row>
    <row r="10409" spans="1:8" x14ac:dyDescent="0.2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19125</v>
      </c>
      <c r="H10409" s="6">
        <f>IF('Раздел 2.13.2'!Q29&gt;='Раздел 2.13.2'!Y29,0,1)</f>
        <v>0</v>
      </c>
    </row>
    <row r="10410" spans="1:8" x14ac:dyDescent="0.2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19126</v>
      </c>
      <c r="H10410" s="6">
        <f>IF('Раздел 2.13.2'!Q30&gt;='Раздел 2.13.2'!Y30,0,1)</f>
        <v>0</v>
      </c>
    </row>
    <row r="10411" spans="1:8" x14ac:dyDescent="0.2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19127</v>
      </c>
      <c r="H10411" s="6">
        <f>IF('Раздел 2.13.2'!Q31&gt;='Раздел 2.13.2'!Y31,0,1)</f>
        <v>0</v>
      </c>
    </row>
    <row r="10412" spans="1:8" x14ac:dyDescent="0.2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19128</v>
      </c>
      <c r="H10412" s="6">
        <f>IF('Раздел 2.13.2'!Q32&gt;='Раздел 2.13.2'!Y32,0,1)</f>
        <v>0</v>
      </c>
    </row>
    <row r="10413" spans="1:8" x14ac:dyDescent="0.2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19129</v>
      </c>
      <c r="H10413" s="6">
        <f>IF('Раздел 2.13.2'!Q33&gt;='Раздел 2.13.2'!Y33,0,1)</f>
        <v>0</v>
      </c>
    </row>
    <row r="10414" spans="1:8" x14ac:dyDescent="0.2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19130</v>
      </c>
      <c r="H10414" s="6">
        <f>IF('Раздел 2.13.2'!Q34&gt;='Раздел 2.13.2'!Y34,0,1)</f>
        <v>0</v>
      </c>
    </row>
    <row r="10415" spans="1:8" x14ac:dyDescent="0.2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19131</v>
      </c>
      <c r="H10415" s="6">
        <f>IF('Раздел 2.13.2'!Q35&gt;='Раздел 2.13.2'!Y35,0,1)</f>
        <v>0</v>
      </c>
    </row>
    <row r="10416" spans="1:8" x14ac:dyDescent="0.2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19132</v>
      </c>
      <c r="H10416" s="6">
        <f>IF('Раздел 2.13.2'!Q36&gt;='Раздел 2.13.2'!Y36,0,1)</f>
        <v>0</v>
      </c>
    </row>
    <row r="10417" spans="1:8" x14ac:dyDescent="0.2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19133</v>
      </c>
      <c r="H10417" s="6">
        <f>IF('Раздел 2.13.2'!Q37&gt;='Раздел 2.13.2'!Y37,0,1)</f>
        <v>0</v>
      </c>
    </row>
    <row r="10418" spans="1:8" x14ac:dyDescent="0.2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19134</v>
      </c>
      <c r="H10418" s="6">
        <f>IF('Раздел 2.13.2'!Q38&gt;='Раздел 2.13.2'!Y38,0,1)</f>
        <v>0</v>
      </c>
    </row>
    <row r="10419" spans="1:8" x14ac:dyDescent="0.2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19135</v>
      </c>
      <c r="H10419" s="6">
        <f>IF('Раздел 2.13.2'!Q39&gt;='Раздел 2.13.2'!Y39,0,1)</f>
        <v>0</v>
      </c>
    </row>
    <row r="10420" spans="1:8" x14ac:dyDescent="0.2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19904</v>
      </c>
      <c r="H10420" s="6">
        <f>IF('Раздел 2.13.2'!Q40&gt;='Раздел 2.13.2'!Y40,0,1)</f>
        <v>0</v>
      </c>
    </row>
    <row r="10421" spans="1:8" x14ac:dyDescent="0.2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19905</v>
      </c>
      <c r="H10421" s="6">
        <f>IF('Раздел 2.13.2'!Q41&gt;='Раздел 2.13.2'!Y41,0,1)</f>
        <v>0</v>
      </c>
    </row>
    <row r="10422" spans="1:8" x14ac:dyDescent="0.2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19906</v>
      </c>
      <c r="H10422" s="6">
        <f>IF('Раздел 2.13.2'!Q42&gt;='Раздел 2.13.2'!Y42,0,1)</f>
        <v>0</v>
      </c>
    </row>
    <row r="10423" spans="1:8" x14ac:dyDescent="0.2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19907</v>
      </c>
      <c r="H10423" s="6">
        <f>IF('Раздел 2.13.2'!Q43&gt;='Раздел 2.13.2'!Y43,0,1)</f>
        <v>0</v>
      </c>
    </row>
    <row r="10424" spans="1:8" x14ac:dyDescent="0.2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19908</v>
      </c>
      <c r="H10424" s="6">
        <f>IF('Раздел 2.13.2'!Q44&gt;='Раздел 2.13.2'!Y44,0,1)</f>
        <v>0</v>
      </c>
    </row>
    <row r="10425" spans="1:8" x14ac:dyDescent="0.2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19909</v>
      </c>
      <c r="H10425" s="6">
        <f>IF('Раздел 2.13.2'!Q45&gt;='Раздел 2.13.2'!Y45,0,1)</f>
        <v>0</v>
      </c>
    </row>
    <row r="10426" spans="1:8" x14ac:dyDescent="0.2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19910</v>
      </c>
      <c r="H10426" s="6">
        <f>IF('Раздел 2.13.2'!Q46&gt;='Раздел 2.13.2'!Y46,0,1)</f>
        <v>0</v>
      </c>
    </row>
    <row r="10427" spans="1:8" x14ac:dyDescent="0.2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19147</v>
      </c>
      <c r="H10427" s="6">
        <f>IF('Раздел 2.13.2'!Q47&gt;='Раздел 2.13.2'!Y47,0,1)</f>
        <v>0</v>
      </c>
    </row>
    <row r="10428" spans="1:8" x14ac:dyDescent="0.2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19148</v>
      </c>
      <c r="H10428" s="6">
        <f>IF('Раздел 2.13.2'!Q48&gt;='Раздел 2.13.2'!Y48,0,1)</f>
        <v>0</v>
      </c>
    </row>
    <row r="10429" spans="1:8" x14ac:dyDescent="0.2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19149</v>
      </c>
      <c r="H10429" s="6">
        <f>IF('Раздел 2.13.2'!Q49&gt;='Раздел 2.13.2'!Y49,0,1)</f>
        <v>0</v>
      </c>
    </row>
    <row r="10430" spans="1:8" x14ac:dyDescent="0.2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19150</v>
      </c>
      <c r="H10430" s="6">
        <f>IF('Раздел 2.13.2'!Q50&gt;='Раздел 2.13.2'!Y50,0,1)</f>
        <v>0</v>
      </c>
    </row>
    <row r="10431" spans="1:8" x14ac:dyDescent="0.2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19151</v>
      </c>
      <c r="H10431" s="6">
        <f>IF('Раздел 2.13.2'!Q51&gt;='Раздел 2.13.2'!Y51,0,1)</f>
        <v>0</v>
      </c>
    </row>
    <row r="10432" spans="1:8" x14ac:dyDescent="0.2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19152</v>
      </c>
      <c r="H10432" s="6">
        <f>IF('Раздел 2.13.2'!Q52&gt;='Раздел 2.13.2'!Y52,0,1)</f>
        <v>0</v>
      </c>
    </row>
    <row r="10433" spans="1:8" x14ac:dyDescent="0.2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19153</v>
      </c>
      <c r="H10433" s="6">
        <f>IF('Раздел 2.13.2'!Q53&gt;='Раздел 2.13.2'!Y53,0,1)</f>
        <v>0</v>
      </c>
    </row>
    <row r="10434" spans="1:8" x14ac:dyDescent="0.2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19154</v>
      </c>
      <c r="H10434" s="6">
        <f>IF('Раздел 2.13.2'!Q54&gt;='Раздел 2.13.2'!Y54,0,1)</f>
        <v>0</v>
      </c>
    </row>
    <row r="10435" spans="1:8" x14ac:dyDescent="0.2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19155</v>
      </c>
      <c r="H10435" s="6">
        <f>IF('Раздел 2.13.2'!Q55&gt;='Раздел 2.13.2'!Y55,0,1)</f>
        <v>0</v>
      </c>
    </row>
    <row r="10436" spans="1:8" x14ac:dyDescent="0.2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19156</v>
      </c>
      <c r="H10436" s="6">
        <f>IF('Раздел 2.13.2'!Q56&gt;='Раздел 2.13.2'!Y56,0,1)</f>
        <v>0</v>
      </c>
    </row>
    <row r="10437" spans="1:8" x14ac:dyDescent="0.2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19157</v>
      </c>
      <c r="H10437" s="6">
        <f>IF('Раздел 2.13.2'!Q57&gt;='Раздел 2.13.2'!Y57,0,1)</f>
        <v>0</v>
      </c>
    </row>
    <row r="10438" spans="1:8" x14ac:dyDescent="0.2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19158</v>
      </c>
      <c r="H10438" s="6">
        <f>IF('Раздел 2.13.2'!Q58&gt;='Раздел 2.13.2'!Y58,0,1)</f>
        <v>0</v>
      </c>
    </row>
    <row r="10439" spans="1:8" x14ac:dyDescent="0.2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19159</v>
      </c>
      <c r="H10439" s="6">
        <f>IF('Раздел 2.13.2'!Q59&gt;='Раздел 2.13.2'!Y59,0,1)</f>
        <v>0</v>
      </c>
    </row>
    <row r="10440" spans="1:8" x14ac:dyDescent="0.2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19160</v>
      </c>
      <c r="H10440" s="6">
        <f>IF('Раздел 2.13.2'!Q60&gt;='Раздел 2.13.2'!Y60,0,1)</f>
        <v>0</v>
      </c>
    </row>
    <row r="10441" spans="1:8" x14ac:dyDescent="0.2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19911</v>
      </c>
      <c r="H10441" s="6">
        <f>IF('Раздел 2.13.2'!Q61&gt;='Раздел 2.13.2'!Y61,0,1)</f>
        <v>0</v>
      </c>
    </row>
    <row r="10442" spans="1:8" x14ac:dyDescent="0.2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19912</v>
      </c>
      <c r="H10442" s="6">
        <f>IF('Раздел 2.13.2'!Q62&gt;='Раздел 2.13.2'!Y62,0,1)</f>
        <v>0</v>
      </c>
    </row>
    <row r="10443" spans="1:8" x14ac:dyDescent="0.2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19165</v>
      </c>
      <c r="H10443" s="6">
        <f>IF('Раздел 2.13.2'!Q63&gt;='Раздел 2.13.2'!Y63,0,1)</f>
        <v>0</v>
      </c>
    </row>
    <row r="10444" spans="1:8" x14ac:dyDescent="0.2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19166</v>
      </c>
      <c r="H10444" s="6">
        <f>IF('Раздел 2.13.2'!Q64&gt;='Раздел 2.13.2'!Y64,0,1)</f>
        <v>0</v>
      </c>
    </row>
    <row r="10445" spans="1:8" x14ac:dyDescent="0.2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19167</v>
      </c>
      <c r="H10445" s="6">
        <f>IF('Раздел 2.13.2'!Q65&gt;='Раздел 2.13.2'!Y65,0,1)</f>
        <v>0</v>
      </c>
    </row>
    <row r="10446" spans="1:8" x14ac:dyDescent="0.2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19168</v>
      </c>
      <c r="H10446" s="6">
        <f>IF('Раздел 2.13.2'!Q66&gt;='Раздел 2.13.2'!Y66,0,1)</f>
        <v>0</v>
      </c>
    </row>
    <row r="10447" spans="1:8" x14ac:dyDescent="0.2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18380</v>
      </c>
      <c r="H10447" s="6">
        <f>IF('Раздел 2.13.2'!Q67&gt;='Раздел 2.13.2'!Y67,0,1)</f>
        <v>0</v>
      </c>
    </row>
    <row r="10448" spans="1:8" x14ac:dyDescent="0.2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20676</v>
      </c>
      <c r="H10448" s="6">
        <f>IF('Раздел 2.13.2'!Q68&gt;='Раздел 2.13.2'!Y68,0,1)</f>
        <v>0</v>
      </c>
    </row>
    <row r="10449" spans="1:8" x14ac:dyDescent="0.2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20677</v>
      </c>
      <c r="H10449" s="6">
        <f>IF('Раздел 2.13.2'!Q69&gt;='Раздел 2.13.2'!Y69,0,1)</f>
        <v>0</v>
      </c>
    </row>
    <row r="10450" spans="1:8" x14ac:dyDescent="0.2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20678</v>
      </c>
      <c r="H10450" s="6">
        <f>IF('Раздел 2.13.2'!Q70&gt;='Раздел 2.13.2'!Y70,0,1)</f>
        <v>0</v>
      </c>
    </row>
    <row r="10451" spans="1:8" x14ac:dyDescent="0.2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20679</v>
      </c>
      <c r="H10451" s="6">
        <f>IF('Раздел 2.13.2'!Q71&gt;='Раздел 2.13.2'!Y71,0,1)</f>
        <v>0</v>
      </c>
    </row>
    <row r="10452" spans="1:8" x14ac:dyDescent="0.2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21677</v>
      </c>
      <c r="H10452" s="6">
        <f>IF('Раздел 2.13.2'!Q72&gt;='Раздел 2.13.2'!Y72,0,1)</f>
        <v>0</v>
      </c>
    </row>
    <row r="10453" spans="1:8" x14ac:dyDescent="0.2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21678</v>
      </c>
      <c r="H10453" s="6">
        <f>IF('Раздел 2.13.2'!Q73&gt;='Раздел 2.13.2'!Y73,0,1)</f>
        <v>0</v>
      </c>
    </row>
    <row r="10454" spans="1:8" x14ac:dyDescent="0.2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21679</v>
      </c>
      <c r="H10454" s="6">
        <f>IF('Раздел 2.13.2'!Q74&gt;='Раздел 2.13.2'!Y74,0,1)</f>
        <v>0</v>
      </c>
    </row>
    <row r="10455" spans="1:8" x14ac:dyDescent="0.2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21680</v>
      </c>
      <c r="H10455" s="6">
        <f>IF('Раздел 2.13.2'!Q75&gt;='Раздел 2.13.2'!Y75,0,1)</f>
        <v>0</v>
      </c>
    </row>
    <row r="10456" spans="1:8" x14ac:dyDescent="0.2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21681</v>
      </c>
      <c r="H10456" s="6">
        <f>IF('Раздел 2.13.2'!Q76&gt;='Раздел 2.13.2'!Y76,0,1)</f>
        <v>0</v>
      </c>
    </row>
    <row r="10457" spans="1:8" x14ac:dyDescent="0.2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21682</v>
      </c>
      <c r="H10457" s="6">
        <f>IF('Раздел 2.13.2'!Q77&gt;='Раздел 2.13.2'!Y77,0,1)</f>
        <v>0</v>
      </c>
    </row>
    <row r="10458" spans="1:8" x14ac:dyDescent="0.2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21684</v>
      </c>
      <c r="H10458" s="6">
        <f>IF('Раздел 2.13.2'!Q78&gt;='Раздел 2.13.2'!Y78,0,1)</f>
        <v>0</v>
      </c>
    </row>
    <row r="10459" spans="1:8" x14ac:dyDescent="0.2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21685</v>
      </c>
      <c r="H10459" s="6">
        <f>IF('Раздел 2.13.2'!Q79&gt;='Раздел 2.13.2'!Y79,0,1)</f>
        <v>0</v>
      </c>
    </row>
    <row r="10460" spans="1:8" x14ac:dyDescent="0.2">
      <c r="A10460" s="6">
        <f t="shared" si="156"/>
        <v>609562</v>
      </c>
      <c r="B10460" s="6">
        <v>54</v>
      </c>
      <c r="C10460" s="109">
        <v>4</v>
      </c>
      <c r="D10460" s="109">
        <v>194</v>
      </c>
      <c r="E10460" s="109" t="s">
        <v>21686</v>
      </c>
      <c r="F10460" s="109"/>
      <c r="G10460" s="109"/>
      <c r="H10460" s="109">
        <f>IF('Раздел 2.13.2'!Q80&gt;='Раздел 2.13.2'!Y80,0,1)</f>
        <v>0</v>
      </c>
    </row>
    <row r="10461" spans="1:8" x14ac:dyDescent="0.2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21687</v>
      </c>
      <c r="H10461" s="6">
        <f>IF('Раздел 2.13.2'!Q21&gt;='Раздел 2.13.2'!Z21,0,1)</f>
        <v>0</v>
      </c>
    </row>
    <row r="10462" spans="1:8" x14ac:dyDescent="0.2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19919</v>
      </c>
      <c r="H10462" s="6">
        <f>IF('Раздел 2.13.2'!Q22&gt;='Раздел 2.13.2'!Z22,0,1)</f>
        <v>0</v>
      </c>
    </row>
    <row r="10463" spans="1:8" x14ac:dyDescent="0.2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19169</v>
      </c>
      <c r="H10463" s="6">
        <f>IF('Раздел 2.13.2'!Q23&gt;='Раздел 2.13.2'!Z23,0,1)</f>
        <v>0</v>
      </c>
    </row>
    <row r="10464" spans="1:8" x14ac:dyDescent="0.2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19170</v>
      </c>
      <c r="H10464" s="6">
        <f>IF('Раздел 2.13.2'!Q24&gt;='Раздел 2.13.2'!Z24,0,1)</f>
        <v>0</v>
      </c>
    </row>
    <row r="10465" spans="1:8" x14ac:dyDescent="0.2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19171</v>
      </c>
      <c r="H10465" s="6">
        <f>IF('Раздел 2.13.2'!Q25&gt;='Раздел 2.13.2'!Z25,0,1)</f>
        <v>0</v>
      </c>
    </row>
    <row r="10466" spans="1:8" x14ac:dyDescent="0.2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19172</v>
      </c>
      <c r="H10466" s="6">
        <f>IF('Раздел 2.13.2'!Q26&gt;='Раздел 2.13.2'!Z26,0,1)</f>
        <v>0</v>
      </c>
    </row>
    <row r="10467" spans="1:8" x14ac:dyDescent="0.2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19173</v>
      </c>
      <c r="H10467" s="6">
        <f>IF('Раздел 2.13.2'!Q27&gt;='Раздел 2.13.2'!Z27,0,1)</f>
        <v>0</v>
      </c>
    </row>
    <row r="10468" spans="1:8" x14ac:dyDescent="0.2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19174</v>
      </c>
      <c r="H10468" s="6">
        <f>IF('Раздел 2.13.2'!Q28&gt;='Раздел 2.13.2'!Z28,0,1)</f>
        <v>0</v>
      </c>
    </row>
    <row r="10469" spans="1:8" x14ac:dyDescent="0.2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19175</v>
      </c>
      <c r="H10469" s="6">
        <f>IF('Раздел 2.13.2'!Q29&gt;='Раздел 2.13.2'!Z29,0,1)</f>
        <v>0</v>
      </c>
    </row>
    <row r="10470" spans="1:8" x14ac:dyDescent="0.2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19176</v>
      </c>
      <c r="H10470" s="6">
        <f>IF('Раздел 2.13.2'!Q30&gt;='Раздел 2.13.2'!Z30,0,1)</f>
        <v>0</v>
      </c>
    </row>
    <row r="10471" spans="1:8" x14ac:dyDescent="0.2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19177</v>
      </c>
      <c r="H10471" s="6">
        <f>IF('Раздел 2.13.2'!Q31&gt;='Раздел 2.13.2'!Z31,0,1)</f>
        <v>0</v>
      </c>
    </row>
    <row r="10472" spans="1:8" x14ac:dyDescent="0.2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18388</v>
      </c>
      <c r="H10472" s="6">
        <f>IF('Раздел 2.13.2'!Q32&gt;='Раздел 2.13.2'!Z32,0,1)</f>
        <v>0</v>
      </c>
    </row>
    <row r="10473" spans="1:8" x14ac:dyDescent="0.2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18389</v>
      </c>
      <c r="H10473" s="6">
        <f>IF('Раздел 2.13.2'!Q33&gt;='Раздел 2.13.2'!Z33,0,1)</f>
        <v>0</v>
      </c>
    </row>
    <row r="10474" spans="1:8" x14ac:dyDescent="0.2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18390</v>
      </c>
      <c r="H10474" s="6">
        <f>IF('Раздел 2.13.2'!Q34&gt;='Раздел 2.13.2'!Z34,0,1)</f>
        <v>0</v>
      </c>
    </row>
    <row r="10475" spans="1:8" x14ac:dyDescent="0.2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18391</v>
      </c>
      <c r="H10475" s="6">
        <f>IF('Раздел 2.13.2'!Q35&gt;='Раздел 2.13.2'!Z35,0,1)</f>
        <v>0</v>
      </c>
    </row>
    <row r="10476" spans="1:8" x14ac:dyDescent="0.2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18392</v>
      </c>
      <c r="H10476" s="6">
        <f>IF('Раздел 2.13.2'!Q36&gt;='Раздел 2.13.2'!Z36,0,1)</f>
        <v>0</v>
      </c>
    </row>
    <row r="10477" spans="1:8" x14ac:dyDescent="0.2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18393</v>
      </c>
      <c r="H10477" s="6">
        <f>IF('Раздел 2.13.2'!Q37&gt;='Раздел 2.13.2'!Z37,0,1)</f>
        <v>0</v>
      </c>
    </row>
    <row r="10478" spans="1:8" x14ac:dyDescent="0.2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18394</v>
      </c>
      <c r="H10478" s="6">
        <f>IF('Раздел 2.13.2'!Q38&gt;='Раздел 2.13.2'!Z38,0,1)</f>
        <v>0</v>
      </c>
    </row>
    <row r="10479" spans="1:8" x14ac:dyDescent="0.2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18395</v>
      </c>
      <c r="H10479" s="6">
        <f>IF('Раздел 2.13.2'!Q39&gt;='Раздел 2.13.2'!Z39,0,1)</f>
        <v>0</v>
      </c>
    </row>
    <row r="10480" spans="1:8" x14ac:dyDescent="0.2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18396</v>
      </c>
      <c r="H10480" s="6">
        <f>IF('Раздел 2.13.2'!Q40&gt;='Раздел 2.13.2'!Z40,0,1)</f>
        <v>0</v>
      </c>
    </row>
    <row r="10481" spans="1:8" x14ac:dyDescent="0.2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18397</v>
      </c>
      <c r="H10481" s="6">
        <f>IF('Раздел 2.13.2'!Q41&gt;='Раздел 2.13.2'!Z41,0,1)</f>
        <v>0</v>
      </c>
    </row>
    <row r="10482" spans="1:8" x14ac:dyDescent="0.2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18398</v>
      </c>
      <c r="H10482" s="6">
        <f>IF('Раздел 2.13.2'!Q42&gt;='Раздел 2.13.2'!Z42,0,1)</f>
        <v>0</v>
      </c>
    </row>
    <row r="10483" spans="1:8" x14ac:dyDescent="0.2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18399</v>
      </c>
      <c r="H10483" s="6">
        <f>IF('Раздел 2.13.2'!Q43&gt;='Раздел 2.13.2'!Z43,0,1)</f>
        <v>0</v>
      </c>
    </row>
    <row r="10484" spans="1:8" x14ac:dyDescent="0.2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17552</v>
      </c>
      <c r="H10484" s="6">
        <f>IF('Раздел 2.13.2'!Q44&gt;='Раздел 2.13.2'!Z44,0,1)</f>
        <v>0</v>
      </c>
    </row>
    <row r="10485" spans="1:8" x14ac:dyDescent="0.2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17553</v>
      </c>
      <c r="H10485" s="6">
        <f>IF('Раздел 2.13.2'!Q45&gt;='Раздел 2.13.2'!Z45,0,1)</f>
        <v>0</v>
      </c>
    </row>
    <row r="10486" spans="1:8" x14ac:dyDescent="0.2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17554</v>
      </c>
      <c r="H10486" s="6">
        <f>IF('Раздел 2.13.2'!Q46&gt;='Раздел 2.13.2'!Z46,0,1)</f>
        <v>0</v>
      </c>
    </row>
    <row r="10487" spans="1:8" x14ac:dyDescent="0.2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17555</v>
      </c>
      <c r="H10487" s="6">
        <f>IF('Раздел 2.13.2'!Q47&gt;='Раздел 2.13.2'!Z47,0,1)</f>
        <v>0</v>
      </c>
    </row>
    <row r="10488" spans="1:8" x14ac:dyDescent="0.2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17556</v>
      </c>
      <c r="H10488" s="6">
        <f>IF('Раздел 2.13.2'!Q48&gt;='Раздел 2.13.2'!Z48,0,1)</f>
        <v>0</v>
      </c>
    </row>
    <row r="10489" spans="1:8" x14ac:dyDescent="0.2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17557</v>
      </c>
      <c r="H10489" s="6">
        <f>IF('Раздел 2.13.2'!Q49&gt;='Раздел 2.13.2'!Z49,0,1)</f>
        <v>0</v>
      </c>
    </row>
    <row r="10490" spans="1:8" x14ac:dyDescent="0.2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17558</v>
      </c>
      <c r="H10490" s="6">
        <f>IF('Раздел 2.13.2'!Q50&gt;='Раздел 2.13.2'!Z50,0,1)</f>
        <v>0</v>
      </c>
    </row>
    <row r="10491" spans="1:8" x14ac:dyDescent="0.2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17559</v>
      </c>
      <c r="H10491" s="6">
        <f>IF('Раздел 2.13.2'!Q51&gt;='Раздел 2.13.2'!Z51,0,1)</f>
        <v>0</v>
      </c>
    </row>
    <row r="10492" spans="1:8" x14ac:dyDescent="0.2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17560</v>
      </c>
      <c r="H10492" s="6">
        <f>IF('Раздел 2.13.2'!Q52&gt;='Раздел 2.13.2'!Z52,0,1)</f>
        <v>0</v>
      </c>
    </row>
    <row r="10493" spans="1:8" x14ac:dyDescent="0.2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17561</v>
      </c>
      <c r="H10493" s="6">
        <f>IF('Раздел 2.13.2'!Q53&gt;='Раздел 2.13.2'!Z53,0,1)</f>
        <v>0</v>
      </c>
    </row>
    <row r="10494" spans="1:8" x14ac:dyDescent="0.2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17562</v>
      </c>
      <c r="H10494" s="6">
        <f>IF('Раздел 2.13.2'!Q54&gt;='Раздел 2.13.2'!Z54,0,1)</f>
        <v>0</v>
      </c>
    </row>
    <row r="10495" spans="1:8" x14ac:dyDescent="0.2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17563</v>
      </c>
      <c r="H10495" s="6">
        <f>IF('Раздел 2.13.2'!Q55&gt;='Раздел 2.13.2'!Z55,0,1)</f>
        <v>0</v>
      </c>
    </row>
    <row r="10496" spans="1:8" x14ac:dyDescent="0.2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17564</v>
      </c>
      <c r="H10496" s="6">
        <f>IF('Раздел 2.13.2'!Q56&gt;='Раздел 2.13.2'!Z56,0,1)</f>
        <v>0</v>
      </c>
    </row>
    <row r="10497" spans="1:8" x14ac:dyDescent="0.2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17565</v>
      </c>
      <c r="H10497" s="6">
        <f>IF('Раздел 2.13.2'!Q57&gt;='Раздел 2.13.2'!Z57,0,1)</f>
        <v>0</v>
      </c>
    </row>
    <row r="10498" spans="1:8" x14ac:dyDescent="0.2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18402</v>
      </c>
      <c r="H10498" s="6">
        <f>IF('Раздел 2.13.2'!Q58&gt;='Раздел 2.13.2'!Z58,0,1)</f>
        <v>0</v>
      </c>
    </row>
    <row r="10499" spans="1:8" x14ac:dyDescent="0.2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16550</v>
      </c>
      <c r="H10499" s="6">
        <f>IF('Раздел 2.13.2'!Q59&gt;='Раздел 2.13.2'!Z59,0,1)</f>
        <v>0</v>
      </c>
    </row>
    <row r="10500" spans="1:8" x14ac:dyDescent="0.2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17566</v>
      </c>
      <c r="H10500" s="6">
        <f>IF('Раздел 2.13.2'!Q60&gt;='Раздел 2.13.2'!Z60,0,1)</f>
        <v>0</v>
      </c>
    </row>
    <row r="10501" spans="1:8" x14ac:dyDescent="0.2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17567</v>
      </c>
      <c r="H10501" s="6">
        <f>IF('Раздел 2.13.2'!Q61&gt;='Раздел 2.13.2'!Z61,0,1)</f>
        <v>0</v>
      </c>
    </row>
    <row r="10502" spans="1:8" x14ac:dyDescent="0.2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17568</v>
      </c>
      <c r="H10502" s="6">
        <f>IF('Раздел 2.13.2'!Q62&gt;='Раздел 2.13.2'!Z62,0,1)</f>
        <v>0</v>
      </c>
    </row>
    <row r="10503" spans="1:8" x14ac:dyDescent="0.2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17569</v>
      </c>
      <c r="H10503" s="6">
        <f>IF('Раздел 2.13.2'!Q63&gt;='Раздел 2.13.2'!Z63,0,1)</f>
        <v>0</v>
      </c>
    </row>
    <row r="10504" spans="1:8" x14ac:dyDescent="0.2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17570</v>
      </c>
      <c r="H10504" s="6">
        <f>IF('Раздел 2.13.2'!Q64&gt;='Раздел 2.13.2'!Z64,0,1)</f>
        <v>0</v>
      </c>
    </row>
    <row r="10505" spans="1:8" x14ac:dyDescent="0.2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17571</v>
      </c>
      <c r="H10505" s="6">
        <f>IF('Раздел 2.13.2'!Q65&gt;='Раздел 2.13.2'!Z65,0,1)</f>
        <v>0</v>
      </c>
    </row>
    <row r="10506" spans="1:8" x14ac:dyDescent="0.2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17572</v>
      </c>
      <c r="H10506" s="6">
        <f>IF('Раздел 2.13.2'!Q66&gt;='Раздел 2.13.2'!Z66,0,1)</f>
        <v>0</v>
      </c>
    </row>
    <row r="10507" spans="1:8" x14ac:dyDescent="0.2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17573</v>
      </c>
      <c r="H10507" s="6">
        <f>IF('Раздел 2.13.2'!Q67&gt;='Раздел 2.13.2'!Z67,0,1)</f>
        <v>0</v>
      </c>
    </row>
    <row r="10508" spans="1:8" x14ac:dyDescent="0.2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17574</v>
      </c>
      <c r="H10508" s="6">
        <f>IF('Раздел 2.13.2'!Q68&gt;='Раздел 2.13.2'!Z68,0,1)</f>
        <v>0</v>
      </c>
    </row>
    <row r="10509" spans="1:8" x14ac:dyDescent="0.2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17575</v>
      </c>
      <c r="H10509" s="6">
        <f>IF('Раздел 2.13.2'!Q69&gt;='Раздел 2.13.2'!Z69,0,1)</f>
        <v>0</v>
      </c>
    </row>
    <row r="10510" spans="1:8" x14ac:dyDescent="0.2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17576</v>
      </c>
      <c r="H10510" s="6">
        <f>IF('Раздел 2.13.2'!Q70&gt;='Раздел 2.13.2'!Z70,0,1)</f>
        <v>0</v>
      </c>
    </row>
    <row r="10511" spans="1:8" x14ac:dyDescent="0.2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17577</v>
      </c>
      <c r="H10511" s="6">
        <f>IF('Раздел 2.13.2'!Q71&gt;='Раздел 2.13.2'!Z71,0,1)</f>
        <v>0</v>
      </c>
    </row>
    <row r="10512" spans="1:8" x14ac:dyDescent="0.2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17578</v>
      </c>
      <c r="H10512" s="6">
        <f>IF('Раздел 2.13.2'!Q72&gt;='Раздел 2.13.2'!Z72,0,1)</f>
        <v>0</v>
      </c>
    </row>
    <row r="10513" spans="1:8" x14ac:dyDescent="0.2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17579</v>
      </c>
      <c r="H10513" s="6">
        <f>IF('Раздел 2.13.2'!Q73&gt;='Раздел 2.13.2'!Z73,0,1)</f>
        <v>0</v>
      </c>
    </row>
    <row r="10514" spans="1:8" x14ac:dyDescent="0.2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17580</v>
      </c>
      <c r="H10514" s="6">
        <f>IF('Раздел 2.13.2'!Q74&gt;='Раздел 2.13.2'!Z74,0,1)</f>
        <v>0</v>
      </c>
    </row>
    <row r="10515" spans="1:8" x14ac:dyDescent="0.2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17581</v>
      </c>
      <c r="H10515" s="6">
        <f>IF('Раздел 2.13.2'!Q75&gt;='Раздел 2.13.2'!Z75,0,1)</f>
        <v>0</v>
      </c>
    </row>
    <row r="10516" spans="1:8" x14ac:dyDescent="0.2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17582</v>
      </c>
      <c r="H10516" s="6">
        <f>IF('Раздел 2.13.2'!Q76&gt;='Раздел 2.13.2'!Z76,0,1)</f>
        <v>0</v>
      </c>
    </row>
    <row r="10517" spans="1:8" x14ac:dyDescent="0.2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17583</v>
      </c>
      <c r="H10517" s="6">
        <f>IF('Раздел 2.13.2'!Q77&gt;='Раздел 2.13.2'!Z77,0,1)</f>
        <v>0</v>
      </c>
    </row>
    <row r="10518" spans="1:8" x14ac:dyDescent="0.2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17584</v>
      </c>
      <c r="H10518" s="6">
        <f>IF('Раздел 2.13.2'!Q78&gt;='Раздел 2.13.2'!Z78,0,1)</f>
        <v>0</v>
      </c>
    </row>
    <row r="10519" spans="1:8" x14ac:dyDescent="0.2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17585</v>
      </c>
      <c r="H10519" s="6">
        <f>IF('Раздел 2.13.2'!Q79&gt;='Раздел 2.13.2'!Z79,0,1)</f>
        <v>0</v>
      </c>
    </row>
    <row r="10520" spans="1:8" x14ac:dyDescent="0.2">
      <c r="A10520" s="6">
        <f t="shared" si="156"/>
        <v>609562</v>
      </c>
      <c r="B10520" s="6">
        <v>54</v>
      </c>
      <c r="C10520" s="109">
        <v>5</v>
      </c>
      <c r="D10520" s="109">
        <v>254</v>
      </c>
      <c r="E10520" s="109" t="s">
        <v>18418</v>
      </c>
      <c r="F10520" s="109"/>
      <c r="G10520" s="109"/>
      <c r="H10520" s="109">
        <f>IF('Раздел 2.13.2'!Q80&gt;='Раздел 2.13.2'!Z80,0,1)</f>
        <v>0</v>
      </c>
    </row>
    <row r="10521" spans="1:8" x14ac:dyDescent="0.2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18419</v>
      </c>
      <c r="H10521" s="6">
        <f>IF('Раздел 2.13.2'!Q21&gt;='Раздел 2.13.2'!AC21,0,1)</f>
        <v>0</v>
      </c>
    </row>
    <row r="10522" spans="1:8" x14ac:dyDescent="0.2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17593</v>
      </c>
      <c r="H10522" s="6">
        <f>IF('Раздел 2.13.2'!Q22&gt;='Раздел 2.13.2'!AC22,0,1)</f>
        <v>0</v>
      </c>
    </row>
    <row r="10523" spans="1:8" x14ac:dyDescent="0.2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17594</v>
      </c>
      <c r="H10523" s="6">
        <f>IF('Раздел 2.13.2'!Q23&gt;='Раздел 2.13.2'!AC23,0,1)</f>
        <v>0</v>
      </c>
    </row>
    <row r="10524" spans="1:8" x14ac:dyDescent="0.2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17595</v>
      </c>
      <c r="H10524" s="6">
        <f>IF('Раздел 2.13.2'!Q24&gt;='Раздел 2.13.2'!AC24,0,1)</f>
        <v>0</v>
      </c>
    </row>
    <row r="10525" spans="1:8" x14ac:dyDescent="0.2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17596</v>
      </c>
      <c r="H10525" s="6">
        <f>IF('Раздел 2.13.2'!Q25&gt;='Раздел 2.13.2'!AC25,0,1)</f>
        <v>0</v>
      </c>
    </row>
    <row r="10526" spans="1:8" x14ac:dyDescent="0.2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17597</v>
      </c>
      <c r="H10526" s="6">
        <f>IF('Раздел 2.13.2'!Q26&gt;='Раздел 2.13.2'!AC26,0,1)</f>
        <v>0</v>
      </c>
    </row>
    <row r="10527" spans="1:8" x14ac:dyDescent="0.2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17598</v>
      </c>
      <c r="H10527" s="6">
        <f>IF('Раздел 2.13.2'!Q27&gt;='Раздел 2.13.2'!AC27,0,1)</f>
        <v>0</v>
      </c>
    </row>
    <row r="10528" spans="1:8" x14ac:dyDescent="0.2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16650</v>
      </c>
      <c r="H10528" s="6">
        <f>IF('Раздел 2.13.2'!Q28&gt;='Раздел 2.13.2'!AC28,0,1)</f>
        <v>0</v>
      </c>
    </row>
    <row r="10529" spans="1:8" x14ac:dyDescent="0.2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16651</v>
      </c>
      <c r="H10529" s="6">
        <f>IF('Раздел 2.13.2'!Q29&gt;='Раздел 2.13.2'!AC29,0,1)</f>
        <v>0</v>
      </c>
    </row>
    <row r="10530" spans="1:8" x14ac:dyDescent="0.2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16652</v>
      </c>
      <c r="H10530" s="6">
        <f>IF('Раздел 2.13.2'!Q30&gt;='Раздел 2.13.2'!AC30,0,1)</f>
        <v>0</v>
      </c>
    </row>
    <row r="10531" spans="1:8" x14ac:dyDescent="0.2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16653</v>
      </c>
      <c r="H10531" s="6">
        <f>IF('Раздел 2.13.2'!Q31&gt;='Раздел 2.13.2'!AC31,0,1)</f>
        <v>0</v>
      </c>
    </row>
    <row r="10532" spans="1:8" x14ac:dyDescent="0.2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16654</v>
      </c>
      <c r="H10532" s="6">
        <f>IF('Раздел 2.13.2'!Q32&gt;='Раздел 2.13.2'!AC32,0,1)</f>
        <v>0</v>
      </c>
    </row>
    <row r="10533" spans="1:8" x14ac:dyDescent="0.2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15497</v>
      </c>
      <c r="H10533" s="6">
        <f>IF('Раздел 2.13.2'!Q33&gt;='Раздел 2.13.2'!AC33,0,1)</f>
        <v>0</v>
      </c>
    </row>
    <row r="10534" spans="1:8" x14ac:dyDescent="0.2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15498</v>
      </c>
      <c r="H10534" s="6">
        <f>IF('Раздел 2.13.2'!Q34&gt;='Раздел 2.13.2'!AC34,0,1)</f>
        <v>0</v>
      </c>
    </row>
    <row r="10535" spans="1:8" x14ac:dyDescent="0.2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15499</v>
      </c>
      <c r="H10535" s="6">
        <f>IF('Раздел 2.13.2'!Q35&gt;='Раздел 2.13.2'!AC35,0,1)</f>
        <v>0</v>
      </c>
    </row>
    <row r="10536" spans="1:8" x14ac:dyDescent="0.2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15500</v>
      </c>
      <c r="H10536" s="6">
        <f>IF('Раздел 2.13.2'!Q36&gt;='Раздел 2.13.2'!AC36,0,1)</f>
        <v>0</v>
      </c>
    </row>
    <row r="10537" spans="1:8" x14ac:dyDescent="0.2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15517</v>
      </c>
      <c r="H10537" s="6">
        <f>IF('Раздел 2.13.2'!Q37&gt;='Раздел 2.13.2'!AC37,0,1)</f>
        <v>0</v>
      </c>
    </row>
    <row r="10538" spans="1:8" x14ac:dyDescent="0.2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15518</v>
      </c>
      <c r="H10538" s="6">
        <f>IF('Раздел 2.13.2'!Q38&gt;='Раздел 2.13.2'!AC38,0,1)</f>
        <v>0</v>
      </c>
    </row>
    <row r="10539" spans="1:8" x14ac:dyDescent="0.2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15519</v>
      </c>
      <c r="H10539" s="6">
        <f>IF('Раздел 2.13.2'!Q39&gt;='Раздел 2.13.2'!AC39,0,1)</f>
        <v>0</v>
      </c>
    </row>
    <row r="10540" spans="1:8" x14ac:dyDescent="0.2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15520</v>
      </c>
      <c r="H10540" s="6">
        <f>IF('Раздел 2.13.2'!Q40&gt;='Раздел 2.13.2'!AC40,0,1)</f>
        <v>0</v>
      </c>
    </row>
    <row r="10541" spans="1:8" x14ac:dyDescent="0.2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15521</v>
      </c>
      <c r="H10541" s="6">
        <f>IF('Раздел 2.13.2'!Q41&gt;='Раздел 2.13.2'!AC41,0,1)</f>
        <v>0</v>
      </c>
    </row>
    <row r="10542" spans="1:8" x14ac:dyDescent="0.2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15522</v>
      </c>
      <c r="H10542" s="6">
        <f>IF('Раздел 2.13.2'!Q42&gt;='Раздел 2.13.2'!AC42,0,1)</f>
        <v>0</v>
      </c>
    </row>
    <row r="10543" spans="1:8" x14ac:dyDescent="0.2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14477</v>
      </c>
      <c r="H10543" s="6">
        <f>IF('Раздел 2.13.2'!Q43&gt;='Раздел 2.13.2'!AC43,0,1)</f>
        <v>0</v>
      </c>
    </row>
    <row r="10544" spans="1:8" x14ac:dyDescent="0.2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14478</v>
      </c>
      <c r="H10544" s="6">
        <f>IF('Раздел 2.13.2'!Q44&gt;='Раздел 2.13.2'!AC44,0,1)</f>
        <v>0</v>
      </c>
    </row>
    <row r="10545" spans="1:8" x14ac:dyDescent="0.2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14479</v>
      </c>
      <c r="H10545" s="6">
        <f>IF('Раздел 2.13.2'!Q45&gt;='Раздел 2.13.2'!AC45,0,1)</f>
        <v>0</v>
      </c>
    </row>
    <row r="10546" spans="1:8" x14ac:dyDescent="0.2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14480</v>
      </c>
      <c r="H10546" s="6">
        <f>IF('Раздел 2.13.2'!Q46&gt;='Раздел 2.13.2'!AC46,0,1)</f>
        <v>0</v>
      </c>
    </row>
    <row r="10547" spans="1:8" x14ac:dyDescent="0.2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14481</v>
      </c>
      <c r="H10547" s="6">
        <f>IF('Раздел 2.13.2'!Q47&gt;='Раздел 2.13.2'!AC47,0,1)</f>
        <v>0</v>
      </c>
    </row>
    <row r="10548" spans="1:8" x14ac:dyDescent="0.2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14482</v>
      </c>
      <c r="H10548" s="6">
        <f>IF('Раздел 2.13.2'!Q48&gt;='Раздел 2.13.2'!AC48,0,1)</f>
        <v>0</v>
      </c>
    </row>
    <row r="10549" spans="1:8" x14ac:dyDescent="0.2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14483</v>
      </c>
      <c r="H10549" s="6">
        <f>IF('Раздел 2.13.2'!Q49&gt;='Раздел 2.13.2'!AC49,0,1)</f>
        <v>0</v>
      </c>
    </row>
    <row r="10550" spans="1:8" x14ac:dyDescent="0.2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14484</v>
      </c>
      <c r="H10550" s="6">
        <f>IF('Раздел 2.13.2'!Q50&gt;='Раздел 2.13.2'!AC50,0,1)</f>
        <v>0</v>
      </c>
    </row>
    <row r="10551" spans="1:8" x14ac:dyDescent="0.2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15766</v>
      </c>
      <c r="H10551" s="6">
        <f>IF('Раздел 2.13.2'!Q51&gt;='Раздел 2.13.2'!AC51,0,1)</f>
        <v>0</v>
      </c>
    </row>
    <row r="10552" spans="1:8" x14ac:dyDescent="0.2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15767</v>
      </c>
      <c r="H10552" s="6">
        <f>IF('Раздел 2.13.2'!Q52&gt;='Раздел 2.13.2'!AC52,0,1)</f>
        <v>0</v>
      </c>
    </row>
    <row r="10553" spans="1:8" x14ac:dyDescent="0.2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15768</v>
      </c>
      <c r="H10553" s="6">
        <f>IF('Раздел 2.13.2'!Q53&gt;='Раздел 2.13.2'!AC53,0,1)</f>
        <v>0</v>
      </c>
    </row>
    <row r="10554" spans="1:8" x14ac:dyDescent="0.2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17684</v>
      </c>
      <c r="H10554" s="6">
        <f>IF('Раздел 2.13.2'!Q54&gt;='Раздел 2.13.2'!AC54,0,1)</f>
        <v>0</v>
      </c>
    </row>
    <row r="10555" spans="1:8" x14ac:dyDescent="0.2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17685</v>
      </c>
      <c r="H10555" s="6">
        <f>IF('Раздел 2.13.2'!Q55&gt;='Раздел 2.13.2'!AC55,0,1)</f>
        <v>0</v>
      </c>
    </row>
    <row r="10556" spans="1:8" x14ac:dyDescent="0.2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17686</v>
      </c>
      <c r="H10556" s="6">
        <f>IF('Раздел 2.13.2'!Q56&gt;='Раздел 2.13.2'!AC56,0,1)</f>
        <v>0</v>
      </c>
    </row>
    <row r="10557" spans="1:8" x14ac:dyDescent="0.2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17687</v>
      </c>
      <c r="H10557" s="6">
        <f>IF('Раздел 2.13.2'!Q57&gt;='Раздел 2.13.2'!AC57,0,1)</f>
        <v>0</v>
      </c>
    </row>
    <row r="10558" spans="1:8" x14ac:dyDescent="0.2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17688</v>
      </c>
      <c r="H10558" s="6">
        <f>IF('Раздел 2.13.2'!Q58&gt;='Раздел 2.13.2'!AC58,0,1)</f>
        <v>0</v>
      </c>
    </row>
    <row r="10559" spans="1:8" x14ac:dyDescent="0.2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17689</v>
      </c>
      <c r="H10559" s="6">
        <f>IF('Раздел 2.13.2'!Q59&gt;='Раздел 2.13.2'!AC59,0,1)</f>
        <v>0</v>
      </c>
    </row>
    <row r="10560" spans="1:8" x14ac:dyDescent="0.2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17690</v>
      </c>
      <c r="H10560" s="6">
        <f>IF('Раздел 2.13.2'!Q60&gt;='Раздел 2.13.2'!AC60,0,1)</f>
        <v>0</v>
      </c>
    </row>
    <row r="10561" spans="1:8" x14ac:dyDescent="0.2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17691</v>
      </c>
      <c r="H10561" s="6">
        <f>IF('Раздел 2.13.2'!Q61&gt;='Раздел 2.13.2'!AC61,0,1)</f>
        <v>0</v>
      </c>
    </row>
    <row r="10562" spans="1:8" x14ac:dyDescent="0.2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17692</v>
      </c>
      <c r="H10562" s="6">
        <f>IF('Раздел 2.13.2'!Q62&gt;='Раздел 2.13.2'!AC62,0,1)</f>
        <v>0</v>
      </c>
    </row>
    <row r="10563" spans="1:8" x14ac:dyDescent="0.2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17693</v>
      </c>
      <c r="H10563" s="6">
        <f>IF('Раздел 2.13.2'!Q63&gt;='Раздел 2.13.2'!AC63,0,1)</f>
        <v>0</v>
      </c>
    </row>
    <row r="10564" spans="1:8" x14ac:dyDescent="0.2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17694</v>
      </c>
      <c r="H10564" s="6">
        <f>IF('Раздел 2.13.2'!Q64&gt;='Раздел 2.13.2'!AC64,0,1)</f>
        <v>0</v>
      </c>
    </row>
    <row r="10565" spans="1:8" x14ac:dyDescent="0.2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17695</v>
      </c>
      <c r="H10565" s="6">
        <f>IF('Раздел 2.13.2'!Q65&gt;='Раздел 2.13.2'!AC65,0,1)</f>
        <v>0</v>
      </c>
    </row>
    <row r="10566" spans="1:8" x14ac:dyDescent="0.2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17696</v>
      </c>
      <c r="H10566" s="6">
        <f>IF('Раздел 2.13.2'!Q66&gt;='Раздел 2.13.2'!AC66,0,1)</f>
        <v>0</v>
      </c>
    </row>
    <row r="10567" spans="1:8" x14ac:dyDescent="0.2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17697</v>
      </c>
      <c r="H10567" s="6">
        <f>IF('Раздел 2.13.2'!Q67&gt;='Раздел 2.13.2'!AC67,0,1)</f>
        <v>0</v>
      </c>
    </row>
    <row r="10568" spans="1:8" x14ac:dyDescent="0.2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17698</v>
      </c>
      <c r="H10568" s="6">
        <f>IF('Раздел 2.13.2'!Q68&gt;='Раздел 2.13.2'!AC68,0,1)</f>
        <v>0</v>
      </c>
    </row>
    <row r="10569" spans="1:8" x14ac:dyDescent="0.2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17699</v>
      </c>
      <c r="H10569" s="6">
        <f>IF('Раздел 2.13.2'!Q69&gt;='Раздел 2.13.2'!AC69,0,1)</f>
        <v>0</v>
      </c>
    </row>
    <row r="10570" spans="1:8" x14ac:dyDescent="0.2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17700</v>
      </c>
      <c r="H10570" s="6">
        <f>IF('Раздел 2.13.2'!Q70&gt;='Раздел 2.13.2'!AC70,0,1)</f>
        <v>0</v>
      </c>
    </row>
    <row r="10571" spans="1:8" x14ac:dyDescent="0.2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17701</v>
      </c>
      <c r="H10571" s="6">
        <f>IF('Раздел 2.13.2'!Q71&gt;='Раздел 2.13.2'!AC71,0,1)</f>
        <v>0</v>
      </c>
    </row>
    <row r="10572" spans="1:8" x14ac:dyDescent="0.2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17702</v>
      </c>
      <c r="H10572" s="6">
        <f>IF('Раздел 2.13.2'!Q72&gt;='Раздел 2.13.2'!AC72,0,1)</f>
        <v>0</v>
      </c>
    </row>
    <row r="10573" spans="1:8" x14ac:dyDescent="0.2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17706</v>
      </c>
      <c r="H10573" s="6">
        <f>IF('Раздел 2.13.2'!Q73&gt;='Раздел 2.13.2'!AC73,0,1)</f>
        <v>0</v>
      </c>
    </row>
    <row r="10574" spans="1:8" x14ac:dyDescent="0.2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17707</v>
      </c>
      <c r="H10574" s="6">
        <f>IF('Раздел 2.13.2'!Q74&gt;='Раздел 2.13.2'!AC74,0,1)</f>
        <v>0</v>
      </c>
    </row>
    <row r="10575" spans="1:8" x14ac:dyDescent="0.2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17708</v>
      </c>
      <c r="H10575" s="6">
        <f>IF('Раздел 2.13.2'!Q75&gt;='Раздел 2.13.2'!AC75,0,1)</f>
        <v>0</v>
      </c>
    </row>
    <row r="10576" spans="1:8" x14ac:dyDescent="0.2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17709</v>
      </c>
      <c r="H10576" s="6">
        <f>IF('Раздел 2.13.2'!Q76&gt;='Раздел 2.13.2'!AC76,0,1)</f>
        <v>0</v>
      </c>
    </row>
    <row r="10577" spans="1:8" x14ac:dyDescent="0.2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17710</v>
      </c>
      <c r="H10577" s="6">
        <f>IF('Раздел 2.13.2'!Q77&gt;='Раздел 2.13.2'!AC77,0,1)</f>
        <v>0</v>
      </c>
    </row>
    <row r="10578" spans="1:8" x14ac:dyDescent="0.2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17711</v>
      </c>
      <c r="H10578" s="6">
        <f>IF('Раздел 2.13.2'!Q78&gt;='Раздел 2.13.2'!AC78,0,1)</f>
        <v>0</v>
      </c>
    </row>
    <row r="10579" spans="1:8" x14ac:dyDescent="0.2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17712</v>
      </c>
      <c r="H10579" s="6">
        <f>IF('Раздел 2.13.2'!Q79&gt;='Раздел 2.13.2'!AC79,0,1)</f>
        <v>0</v>
      </c>
    </row>
    <row r="10580" spans="1:8" x14ac:dyDescent="0.2">
      <c r="A10580" s="6">
        <f t="shared" si="157"/>
        <v>609562</v>
      </c>
      <c r="B10580" s="6">
        <v>54</v>
      </c>
      <c r="C10580" s="109">
        <v>6</v>
      </c>
      <c r="D10580" s="109">
        <v>314</v>
      </c>
      <c r="E10580" s="109" t="s">
        <v>17713</v>
      </c>
      <c r="F10580" s="109"/>
      <c r="G10580" s="109"/>
      <c r="H10580" s="109">
        <f>IF('Раздел 2.13.2'!Q80&gt;='Раздел 2.13.2'!AC80,0,1)</f>
        <v>0</v>
      </c>
    </row>
    <row r="10581" spans="1:8" x14ac:dyDescent="0.2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17714</v>
      </c>
      <c r="H10581" s="6">
        <f>IF('Раздел 2.13.2'!Q21&gt;='Раздел 2.13.2'!AD21,0,1)</f>
        <v>0</v>
      </c>
    </row>
    <row r="10582" spans="1:8" x14ac:dyDescent="0.2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17715</v>
      </c>
      <c r="H10582" s="6">
        <f>IF('Раздел 2.13.2'!Q22&gt;='Раздел 2.13.2'!AD22,0,1)</f>
        <v>0</v>
      </c>
    </row>
    <row r="10583" spans="1:8" x14ac:dyDescent="0.2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17716</v>
      </c>
      <c r="H10583" s="6">
        <f>IF('Раздел 2.13.2'!Q23&gt;='Раздел 2.13.2'!AD23,0,1)</f>
        <v>0</v>
      </c>
    </row>
    <row r="10584" spans="1:8" x14ac:dyDescent="0.2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18567</v>
      </c>
      <c r="H10584" s="6">
        <f>IF('Раздел 2.13.2'!Q24&gt;='Раздел 2.13.2'!AD24,0,1)</f>
        <v>0</v>
      </c>
    </row>
    <row r="10585" spans="1:8" x14ac:dyDescent="0.2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18568</v>
      </c>
      <c r="H10585" s="6">
        <f>IF('Раздел 2.13.2'!Q25&gt;='Раздел 2.13.2'!AD25,0,1)</f>
        <v>0</v>
      </c>
    </row>
    <row r="10586" spans="1:8" x14ac:dyDescent="0.2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18569</v>
      </c>
      <c r="H10586" s="6">
        <f>IF('Раздел 2.13.2'!Q26&gt;='Раздел 2.13.2'!AD26,0,1)</f>
        <v>0</v>
      </c>
    </row>
    <row r="10587" spans="1:8" x14ac:dyDescent="0.2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18570</v>
      </c>
      <c r="H10587" s="6">
        <f>IF('Раздел 2.13.2'!Q27&gt;='Раздел 2.13.2'!AD27,0,1)</f>
        <v>0</v>
      </c>
    </row>
    <row r="10588" spans="1:8" x14ac:dyDescent="0.2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18571</v>
      </c>
      <c r="H10588" s="6">
        <f>IF('Раздел 2.13.2'!Q28&gt;='Раздел 2.13.2'!AD28,0,1)</f>
        <v>0</v>
      </c>
    </row>
    <row r="10589" spans="1:8" x14ac:dyDescent="0.2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18572</v>
      </c>
      <c r="H10589" s="6">
        <f>IF('Раздел 2.13.2'!Q29&gt;='Раздел 2.13.2'!AD29,0,1)</f>
        <v>0</v>
      </c>
    </row>
    <row r="10590" spans="1:8" x14ac:dyDescent="0.2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18573</v>
      </c>
      <c r="H10590" s="6">
        <f>IF('Раздел 2.13.2'!Q30&gt;='Раздел 2.13.2'!AD30,0,1)</f>
        <v>0</v>
      </c>
    </row>
    <row r="10591" spans="1:8" x14ac:dyDescent="0.2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18574</v>
      </c>
      <c r="H10591" s="6">
        <f>IF('Раздел 2.13.2'!Q31&gt;='Раздел 2.13.2'!AD31,0,1)</f>
        <v>0</v>
      </c>
    </row>
    <row r="10592" spans="1:8" x14ac:dyDescent="0.2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18575</v>
      </c>
      <c r="H10592" s="6">
        <f>IF('Раздел 2.13.2'!Q32&gt;='Раздел 2.13.2'!AD32,0,1)</f>
        <v>0</v>
      </c>
    </row>
    <row r="10593" spans="1:8" x14ac:dyDescent="0.2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18001</v>
      </c>
      <c r="H10593" s="6">
        <f>IF('Раздел 2.13.2'!Q33&gt;='Раздел 2.13.2'!AD33,0,1)</f>
        <v>0</v>
      </c>
    </row>
    <row r="10594" spans="1:8" x14ac:dyDescent="0.2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18002</v>
      </c>
      <c r="H10594" s="6">
        <f>IF('Раздел 2.13.2'!Q34&gt;='Раздел 2.13.2'!AD34,0,1)</f>
        <v>0</v>
      </c>
    </row>
    <row r="10595" spans="1:8" x14ac:dyDescent="0.2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18003</v>
      </c>
      <c r="H10595" s="6">
        <f>IF('Раздел 2.13.2'!Q35&gt;='Раздел 2.13.2'!AD35,0,1)</f>
        <v>0</v>
      </c>
    </row>
    <row r="10596" spans="1:8" x14ac:dyDescent="0.2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18004</v>
      </c>
      <c r="H10596" s="6">
        <f>IF('Раздел 2.13.2'!Q36&gt;='Раздел 2.13.2'!AD36,0,1)</f>
        <v>0</v>
      </c>
    </row>
    <row r="10597" spans="1:8" x14ac:dyDescent="0.2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18822</v>
      </c>
      <c r="H10597" s="6">
        <f>IF('Раздел 2.13.2'!Q37&gt;='Раздел 2.13.2'!AD37,0,1)</f>
        <v>0</v>
      </c>
    </row>
    <row r="10598" spans="1:8" x14ac:dyDescent="0.2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18823</v>
      </c>
      <c r="H10598" s="6">
        <f>IF('Раздел 2.13.2'!Q38&gt;='Раздел 2.13.2'!AD38,0,1)</f>
        <v>0</v>
      </c>
    </row>
    <row r="10599" spans="1:8" x14ac:dyDescent="0.2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18824</v>
      </c>
      <c r="H10599" s="6">
        <f>IF('Раздел 2.13.2'!Q39&gt;='Раздел 2.13.2'!AD39,0,1)</f>
        <v>0</v>
      </c>
    </row>
    <row r="10600" spans="1:8" x14ac:dyDescent="0.2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18825</v>
      </c>
      <c r="H10600" s="6">
        <f>IF('Раздел 2.13.2'!Q40&gt;='Раздел 2.13.2'!AD40,0,1)</f>
        <v>0</v>
      </c>
    </row>
    <row r="10601" spans="1:8" x14ac:dyDescent="0.2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18826</v>
      </c>
      <c r="H10601" s="6">
        <f>IF('Раздел 2.13.2'!Q41&gt;='Раздел 2.13.2'!AD41,0,1)</f>
        <v>0</v>
      </c>
    </row>
    <row r="10602" spans="1:8" x14ac:dyDescent="0.2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18827</v>
      </c>
      <c r="H10602" s="6">
        <f>IF('Раздел 2.13.2'!Q42&gt;='Раздел 2.13.2'!AD42,0,1)</f>
        <v>0</v>
      </c>
    </row>
    <row r="10603" spans="1:8" x14ac:dyDescent="0.2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18828</v>
      </c>
      <c r="H10603" s="6">
        <f>IF('Раздел 2.13.2'!Q43&gt;='Раздел 2.13.2'!AD43,0,1)</f>
        <v>0</v>
      </c>
    </row>
    <row r="10604" spans="1:8" x14ac:dyDescent="0.2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18865</v>
      </c>
      <c r="H10604" s="6">
        <f>IF('Раздел 2.13.2'!Q44&gt;='Раздел 2.13.2'!AD44,0,1)</f>
        <v>0</v>
      </c>
    </row>
    <row r="10605" spans="1:8" x14ac:dyDescent="0.2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18866</v>
      </c>
      <c r="H10605" s="6">
        <f>IF('Раздел 2.13.2'!Q45&gt;='Раздел 2.13.2'!AD45,0,1)</f>
        <v>0</v>
      </c>
    </row>
    <row r="10606" spans="1:8" x14ac:dyDescent="0.2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18867</v>
      </c>
      <c r="H10606" s="6">
        <f>IF('Раздел 2.13.2'!Q46&gt;='Раздел 2.13.2'!AD46,0,1)</f>
        <v>0</v>
      </c>
    </row>
    <row r="10607" spans="1:8" x14ac:dyDescent="0.2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18868</v>
      </c>
      <c r="H10607" s="6">
        <f>IF('Раздел 2.13.2'!Q47&gt;='Раздел 2.13.2'!AD47,0,1)</f>
        <v>0</v>
      </c>
    </row>
    <row r="10608" spans="1:8" x14ac:dyDescent="0.2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18869</v>
      </c>
      <c r="H10608" s="6">
        <f>IF('Раздел 2.13.2'!Q48&gt;='Раздел 2.13.2'!AD48,0,1)</f>
        <v>0</v>
      </c>
    </row>
    <row r="10609" spans="1:8" x14ac:dyDescent="0.2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18056</v>
      </c>
      <c r="H10609" s="6">
        <f>IF('Раздел 2.13.2'!Q49&gt;='Раздел 2.13.2'!AD49,0,1)</f>
        <v>0</v>
      </c>
    </row>
    <row r="10610" spans="1:8" x14ac:dyDescent="0.2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18057</v>
      </c>
      <c r="H10610" s="6">
        <f>IF('Раздел 2.13.2'!Q50&gt;='Раздел 2.13.2'!AD50,0,1)</f>
        <v>0</v>
      </c>
    </row>
    <row r="10611" spans="1:8" x14ac:dyDescent="0.2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18058</v>
      </c>
      <c r="H10611" s="6">
        <f>IF('Раздел 2.13.2'!Q51&gt;='Раздел 2.13.2'!AD51,0,1)</f>
        <v>0</v>
      </c>
    </row>
    <row r="10612" spans="1:8" x14ac:dyDescent="0.2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18059</v>
      </c>
      <c r="H10612" s="6">
        <f>IF('Раздел 2.13.2'!Q52&gt;='Раздел 2.13.2'!AD52,0,1)</f>
        <v>0</v>
      </c>
    </row>
    <row r="10613" spans="1:8" x14ac:dyDescent="0.2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18060</v>
      </c>
      <c r="H10613" s="6">
        <f>IF('Раздел 2.13.2'!Q53&gt;='Раздел 2.13.2'!AD53,0,1)</f>
        <v>0</v>
      </c>
    </row>
    <row r="10614" spans="1:8" x14ac:dyDescent="0.2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18061</v>
      </c>
      <c r="H10614" s="6">
        <f>IF('Раздел 2.13.2'!Q54&gt;='Раздел 2.13.2'!AD54,0,1)</f>
        <v>0</v>
      </c>
    </row>
    <row r="10615" spans="1:8" x14ac:dyDescent="0.2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17324</v>
      </c>
      <c r="H10615" s="6">
        <f>IF('Раздел 2.13.2'!Q55&gt;='Раздел 2.13.2'!AD55,0,1)</f>
        <v>0</v>
      </c>
    </row>
    <row r="10616" spans="1:8" x14ac:dyDescent="0.2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17325</v>
      </c>
      <c r="H10616" s="6">
        <f>IF('Раздел 2.13.2'!Q56&gt;='Раздел 2.13.2'!AD56,0,1)</f>
        <v>0</v>
      </c>
    </row>
    <row r="10617" spans="1:8" x14ac:dyDescent="0.2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17326</v>
      </c>
      <c r="H10617" s="6">
        <f>IF('Раздел 2.13.2'!Q57&gt;='Раздел 2.13.2'!AD57,0,1)</f>
        <v>0</v>
      </c>
    </row>
    <row r="10618" spans="1:8" x14ac:dyDescent="0.2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17327</v>
      </c>
      <c r="H10618" s="6">
        <f>IF('Раздел 2.13.2'!Q58&gt;='Раздел 2.13.2'!AD58,0,1)</f>
        <v>0</v>
      </c>
    </row>
    <row r="10619" spans="1:8" x14ac:dyDescent="0.2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17328</v>
      </c>
      <c r="H10619" s="6">
        <f>IF('Раздел 2.13.2'!Q59&gt;='Раздел 2.13.2'!AD59,0,1)</f>
        <v>0</v>
      </c>
    </row>
    <row r="10620" spans="1:8" x14ac:dyDescent="0.2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17329</v>
      </c>
      <c r="H10620" s="6">
        <f>IF('Раздел 2.13.2'!Q60&gt;='Раздел 2.13.2'!AD60,0,1)</f>
        <v>0</v>
      </c>
    </row>
    <row r="10621" spans="1:8" x14ac:dyDescent="0.2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17330</v>
      </c>
      <c r="H10621" s="6">
        <f>IF('Раздел 2.13.2'!Q61&gt;='Раздел 2.13.2'!AD61,0,1)</f>
        <v>0</v>
      </c>
    </row>
    <row r="10622" spans="1:8" x14ac:dyDescent="0.2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17331</v>
      </c>
      <c r="H10622" s="6">
        <f>IF('Раздел 2.13.2'!Q62&gt;='Раздел 2.13.2'!AD62,0,1)</f>
        <v>0</v>
      </c>
    </row>
    <row r="10623" spans="1:8" x14ac:dyDescent="0.2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17332</v>
      </c>
      <c r="H10623" s="6">
        <f>IF('Раздел 2.13.2'!Q63&gt;='Раздел 2.13.2'!AD63,0,1)</f>
        <v>0</v>
      </c>
    </row>
    <row r="10624" spans="1:8" x14ac:dyDescent="0.2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17333</v>
      </c>
      <c r="H10624" s="6">
        <f>IF('Раздел 2.13.2'!Q64&gt;='Раздел 2.13.2'!AD64,0,1)</f>
        <v>0</v>
      </c>
    </row>
    <row r="10625" spans="1:8" x14ac:dyDescent="0.2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17334</v>
      </c>
      <c r="H10625" s="6">
        <f>IF('Раздел 2.13.2'!Q65&gt;='Раздел 2.13.2'!AD65,0,1)</f>
        <v>0</v>
      </c>
    </row>
    <row r="10626" spans="1:8" x14ac:dyDescent="0.2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17335</v>
      </c>
      <c r="H10626" s="6">
        <f>IF('Раздел 2.13.2'!Q66&gt;='Раздел 2.13.2'!AD66,0,1)</f>
        <v>0</v>
      </c>
    </row>
    <row r="10627" spans="1:8" x14ac:dyDescent="0.2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17336</v>
      </c>
      <c r="H10627" s="6">
        <f>IF('Раздел 2.13.2'!Q67&gt;='Раздел 2.13.2'!AD67,0,1)</f>
        <v>0</v>
      </c>
    </row>
    <row r="10628" spans="1:8" x14ac:dyDescent="0.2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16086</v>
      </c>
      <c r="H10628" s="6">
        <f>IF('Раздел 2.13.2'!Q68&gt;='Раздел 2.13.2'!AD68,0,1)</f>
        <v>0</v>
      </c>
    </row>
    <row r="10629" spans="1:8" x14ac:dyDescent="0.2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16087</v>
      </c>
      <c r="H10629" s="6">
        <f>IF('Раздел 2.13.2'!Q69&gt;='Раздел 2.13.2'!AD69,0,1)</f>
        <v>0</v>
      </c>
    </row>
    <row r="10630" spans="1:8" x14ac:dyDescent="0.2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16088</v>
      </c>
      <c r="H10630" s="6">
        <f>IF('Раздел 2.13.2'!Q70&gt;='Раздел 2.13.2'!AD70,0,1)</f>
        <v>0</v>
      </c>
    </row>
    <row r="10631" spans="1:8" x14ac:dyDescent="0.2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16089</v>
      </c>
      <c r="H10631" s="6">
        <f>IF('Раздел 2.13.2'!Q71&gt;='Раздел 2.13.2'!AD71,0,1)</f>
        <v>0</v>
      </c>
    </row>
    <row r="10632" spans="1:8" x14ac:dyDescent="0.2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16090</v>
      </c>
      <c r="H10632" s="6">
        <f>IF('Раздел 2.13.2'!Q72&gt;='Раздел 2.13.2'!AD72,0,1)</f>
        <v>0</v>
      </c>
    </row>
    <row r="10633" spans="1:8" x14ac:dyDescent="0.2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16091</v>
      </c>
      <c r="H10633" s="6">
        <f>IF('Раздел 2.13.2'!Q73&gt;='Раздел 2.13.2'!AD73,0,1)</f>
        <v>0</v>
      </c>
    </row>
    <row r="10634" spans="1:8" x14ac:dyDescent="0.2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16092</v>
      </c>
      <c r="H10634" s="6">
        <f>IF('Раздел 2.13.2'!Q74&gt;='Раздел 2.13.2'!AD74,0,1)</f>
        <v>0</v>
      </c>
    </row>
    <row r="10635" spans="1:8" x14ac:dyDescent="0.2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17194</v>
      </c>
      <c r="H10635" s="6">
        <f>IF('Раздел 2.13.2'!Q75&gt;='Раздел 2.13.2'!AD75,0,1)</f>
        <v>0</v>
      </c>
    </row>
    <row r="10636" spans="1:8" x14ac:dyDescent="0.2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17195</v>
      </c>
      <c r="H10636" s="6">
        <f>IF('Раздел 2.13.2'!Q76&gt;='Раздел 2.13.2'!AD76,0,1)</f>
        <v>0</v>
      </c>
    </row>
    <row r="10637" spans="1:8" x14ac:dyDescent="0.2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17196</v>
      </c>
      <c r="H10637" s="6">
        <f>IF('Раздел 2.13.2'!Q77&gt;='Раздел 2.13.2'!AD77,0,1)</f>
        <v>0</v>
      </c>
    </row>
    <row r="10638" spans="1:8" x14ac:dyDescent="0.2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17197</v>
      </c>
      <c r="H10638" s="6">
        <f>IF('Раздел 2.13.2'!Q78&gt;='Раздел 2.13.2'!AD78,0,1)</f>
        <v>0</v>
      </c>
    </row>
    <row r="10639" spans="1:8" x14ac:dyDescent="0.2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17198</v>
      </c>
      <c r="H10639" s="6">
        <f>IF('Раздел 2.13.2'!Q79&gt;='Раздел 2.13.2'!AD79,0,1)</f>
        <v>0</v>
      </c>
    </row>
    <row r="10640" spans="1:8" x14ac:dyDescent="0.2">
      <c r="A10640" s="6">
        <f t="shared" si="158"/>
        <v>609562</v>
      </c>
      <c r="B10640" s="6">
        <v>54</v>
      </c>
      <c r="C10640" s="109">
        <v>7</v>
      </c>
      <c r="D10640" s="109">
        <v>374</v>
      </c>
      <c r="E10640" s="109" t="s">
        <v>17199</v>
      </c>
      <c r="F10640" s="109"/>
      <c r="G10640" s="109"/>
      <c r="H10640" s="109">
        <f>IF('Раздел 2.13.2'!Q80&gt;='Раздел 2.13.2'!AD80,0,1)</f>
        <v>0</v>
      </c>
    </row>
    <row r="10641" spans="1:8" x14ac:dyDescent="0.2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17200</v>
      </c>
      <c r="H10641" s="6">
        <f>IF('Раздел 2.13.2'!Z21&gt;='Раздел 2.13.2'!AA21,0,1)</f>
        <v>0</v>
      </c>
    </row>
    <row r="10642" spans="1:8" x14ac:dyDescent="0.2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17201</v>
      </c>
      <c r="H10642" s="6">
        <f>IF('Раздел 2.13.2'!Z22&gt;='Раздел 2.13.2'!AA22,0,1)</f>
        <v>0</v>
      </c>
    </row>
    <row r="10643" spans="1:8" x14ac:dyDescent="0.2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17202</v>
      </c>
      <c r="H10643" s="6">
        <f>IF('Раздел 2.13.2'!Z23&gt;='Раздел 2.13.2'!AA23,0,1)</f>
        <v>0</v>
      </c>
    </row>
    <row r="10644" spans="1:8" x14ac:dyDescent="0.2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17203</v>
      </c>
      <c r="H10644" s="6">
        <f>IF('Раздел 2.13.2'!Z24&gt;='Раздел 2.13.2'!AA24,0,1)</f>
        <v>0</v>
      </c>
    </row>
    <row r="10645" spans="1:8" x14ac:dyDescent="0.2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17204</v>
      </c>
      <c r="H10645" s="6">
        <f>IF('Раздел 2.13.2'!Z25&gt;='Раздел 2.13.2'!AA25,0,1)</f>
        <v>0</v>
      </c>
    </row>
    <row r="10646" spans="1:8" x14ac:dyDescent="0.2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17205</v>
      </c>
      <c r="H10646" s="6">
        <f>IF('Раздел 2.13.2'!Z26&gt;='Раздел 2.13.2'!AA26,0,1)</f>
        <v>0</v>
      </c>
    </row>
    <row r="10647" spans="1:8" x14ac:dyDescent="0.2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17206</v>
      </c>
      <c r="H10647" s="6">
        <f>IF('Раздел 2.13.2'!Z27&gt;='Раздел 2.13.2'!AA27,0,1)</f>
        <v>0</v>
      </c>
    </row>
    <row r="10648" spans="1:8" x14ac:dyDescent="0.2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17207</v>
      </c>
      <c r="H10648" s="6">
        <f>IF('Раздел 2.13.2'!Z28&gt;='Раздел 2.13.2'!AA28,0,1)</f>
        <v>0</v>
      </c>
    </row>
    <row r="10649" spans="1:8" x14ac:dyDescent="0.2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16102</v>
      </c>
      <c r="H10649" s="6">
        <f>IF('Раздел 2.13.2'!Z29&gt;='Раздел 2.13.2'!AA29,0,1)</f>
        <v>0</v>
      </c>
    </row>
    <row r="10650" spans="1:8" x14ac:dyDescent="0.2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16103</v>
      </c>
      <c r="H10650" s="6">
        <f>IF('Раздел 2.13.2'!Z30&gt;='Раздел 2.13.2'!AA30,0,1)</f>
        <v>0</v>
      </c>
    </row>
    <row r="10651" spans="1:8" x14ac:dyDescent="0.2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16104</v>
      </c>
      <c r="H10651" s="6">
        <f>IF('Раздел 2.13.2'!Z31&gt;='Раздел 2.13.2'!AA31,0,1)</f>
        <v>0</v>
      </c>
    </row>
    <row r="10652" spans="1:8" x14ac:dyDescent="0.2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16105</v>
      </c>
      <c r="H10652" s="6">
        <f>IF('Раздел 2.13.2'!Z32&gt;='Раздел 2.13.2'!AA32,0,1)</f>
        <v>0</v>
      </c>
    </row>
    <row r="10653" spans="1:8" x14ac:dyDescent="0.2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16106</v>
      </c>
      <c r="H10653" s="6">
        <f>IF('Раздел 2.13.2'!Z33&gt;='Раздел 2.13.2'!AA33,0,1)</f>
        <v>0</v>
      </c>
    </row>
    <row r="10654" spans="1:8" x14ac:dyDescent="0.2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16107</v>
      </c>
      <c r="H10654" s="6">
        <f>IF('Раздел 2.13.2'!Z34&gt;='Раздел 2.13.2'!AA34,0,1)</f>
        <v>0</v>
      </c>
    </row>
    <row r="10655" spans="1:8" x14ac:dyDescent="0.2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16108</v>
      </c>
      <c r="H10655" s="6">
        <f>IF('Раздел 2.13.2'!Z35&gt;='Раздел 2.13.2'!AA35,0,1)</f>
        <v>0</v>
      </c>
    </row>
    <row r="10656" spans="1:8" x14ac:dyDescent="0.2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16109</v>
      </c>
      <c r="H10656" s="6">
        <f>IF('Раздел 2.13.2'!Z36&gt;='Раздел 2.13.2'!AA36,0,1)</f>
        <v>0</v>
      </c>
    </row>
    <row r="10657" spans="1:8" x14ac:dyDescent="0.2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16110</v>
      </c>
      <c r="H10657" s="6">
        <f>IF('Раздел 2.13.2'!Z37&gt;='Раздел 2.13.2'!AA37,0,1)</f>
        <v>0</v>
      </c>
    </row>
    <row r="10658" spans="1:8" x14ac:dyDescent="0.2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16111</v>
      </c>
      <c r="H10658" s="6">
        <f>IF('Раздел 2.13.2'!Z38&gt;='Раздел 2.13.2'!AA38,0,1)</f>
        <v>0</v>
      </c>
    </row>
    <row r="10659" spans="1:8" x14ac:dyDescent="0.2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16112</v>
      </c>
      <c r="H10659" s="6">
        <f>IF('Раздел 2.13.2'!Z39&gt;='Раздел 2.13.2'!AA39,0,1)</f>
        <v>0</v>
      </c>
    </row>
    <row r="10660" spans="1:8" x14ac:dyDescent="0.2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16113</v>
      </c>
      <c r="H10660" s="6">
        <f>IF('Раздел 2.13.2'!Z40&gt;='Раздел 2.13.2'!AA40,0,1)</f>
        <v>0</v>
      </c>
    </row>
    <row r="10661" spans="1:8" x14ac:dyDescent="0.2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16114</v>
      </c>
      <c r="H10661" s="6">
        <f>IF('Раздел 2.13.2'!Z41&gt;='Раздел 2.13.2'!AA41,0,1)</f>
        <v>0</v>
      </c>
    </row>
    <row r="10662" spans="1:8" x14ac:dyDescent="0.2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16115</v>
      </c>
      <c r="H10662" s="6">
        <f>IF('Раздел 2.13.2'!Z42&gt;='Раздел 2.13.2'!AA42,0,1)</f>
        <v>0</v>
      </c>
    </row>
    <row r="10663" spans="1:8" x14ac:dyDescent="0.2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16116</v>
      </c>
      <c r="H10663" s="6">
        <f>IF('Раздел 2.13.2'!Z43&gt;='Раздел 2.13.2'!AA43,0,1)</f>
        <v>0</v>
      </c>
    </row>
    <row r="10664" spans="1:8" x14ac:dyDescent="0.2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14848</v>
      </c>
      <c r="H10664" s="6">
        <f>IF('Раздел 2.13.2'!Z44&gt;='Раздел 2.13.2'!AA44,0,1)</f>
        <v>0</v>
      </c>
    </row>
    <row r="10665" spans="1:8" x14ac:dyDescent="0.2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16121</v>
      </c>
      <c r="H10665" s="6">
        <f>IF('Раздел 2.13.2'!Z45&gt;='Раздел 2.13.2'!AA45,0,1)</f>
        <v>0</v>
      </c>
    </row>
    <row r="10666" spans="1:8" x14ac:dyDescent="0.2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16122</v>
      </c>
      <c r="H10666" s="6">
        <f>IF('Раздел 2.13.2'!Z46&gt;='Раздел 2.13.2'!AA46,0,1)</f>
        <v>0</v>
      </c>
    </row>
    <row r="10667" spans="1:8" x14ac:dyDescent="0.2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17382</v>
      </c>
      <c r="H10667" s="6">
        <f>IF('Раздел 2.13.2'!Z47&gt;='Раздел 2.13.2'!AA47,0,1)</f>
        <v>0</v>
      </c>
    </row>
    <row r="10668" spans="1:8" x14ac:dyDescent="0.2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17383</v>
      </c>
      <c r="H10668" s="6">
        <f>IF('Раздел 2.13.2'!Z48&gt;='Раздел 2.13.2'!AA48,0,1)</f>
        <v>0</v>
      </c>
    </row>
    <row r="10669" spans="1:8" x14ac:dyDescent="0.2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17384</v>
      </c>
      <c r="H10669" s="6">
        <f>IF('Раздел 2.13.2'!Z49&gt;='Раздел 2.13.2'!AA49,0,1)</f>
        <v>0</v>
      </c>
    </row>
    <row r="10670" spans="1:8" x14ac:dyDescent="0.2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17385</v>
      </c>
      <c r="H10670" s="6">
        <f>IF('Раздел 2.13.2'!Z50&gt;='Раздел 2.13.2'!AA50,0,1)</f>
        <v>0</v>
      </c>
    </row>
    <row r="10671" spans="1:8" x14ac:dyDescent="0.2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17386</v>
      </c>
      <c r="H10671" s="6">
        <f>IF('Раздел 2.13.2'!Z51&gt;='Раздел 2.13.2'!AA51,0,1)</f>
        <v>0</v>
      </c>
    </row>
    <row r="10672" spans="1:8" x14ac:dyDescent="0.2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17387</v>
      </c>
      <c r="H10672" s="6">
        <f>IF('Раздел 2.13.2'!Z52&gt;='Раздел 2.13.2'!AA52,0,1)</f>
        <v>0</v>
      </c>
    </row>
    <row r="10673" spans="1:8" x14ac:dyDescent="0.2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17388</v>
      </c>
      <c r="H10673" s="6">
        <f>IF('Раздел 2.13.2'!Z53&gt;='Раздел 2.13.2'!AA53,0,1)</f>
        <v>0</v>
      </c>
    </row>
    <row r="10674" spans="1:8" x14ac:dyDescent="0.2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17389</v>
      </c>
      <c r="H10674" s="6">
        <f>IF('Раздел 2.13.2'!Z54&gt;='Раздел 2.13.2'!AA54,0,1)</f>
        <v>0</v>
      </c>
    </row>
    <row r="10675" spans="1:8" x14ac:dyDescent="0.2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17390</v>
      </c>
      <c r="H10675" s="6">
        <f>IF('Раздел 2.13.2'!Z55&gt;='Раздел 2.13.2'!AA55,0,1)</f>
        <v>0</v>
      </c>
    </row>
    <row r="10676" spans="1:8" x14ac:dyDescent="0.2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17391</v>
      </c>
      <c r="H10676" s="6">
        <f>IF('Раздел 2.13.2'!Z56&gt;='Раздел 2.13.2'!AA56,0,1)</f>
        <v>0</v>
      </c>
    </row>
    <row r="10677" spans="1:8" x14ac:dyDescent="0.2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17392</v>
      </c>
      <c r="H10677" s="6">
        <f>IF('Раздел 2.13.2'!Z57&gt;='Раздел 2.13.2'!AA57,0,1)</f>
        <v>0</v>
      </c>
    </row>
    <row r="10678" spans="1:8" x14ac:dyDescent="0.2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17393</v>
      </c>
      <c r="H10678" s="6">
        <f>IF('Раздел 2.13.2'!Z58&gt;='Раздел 2.13.2'!AA58,0,1)</f>
        <v>0</v>
      </c>
    </row>
    <row r="10679" spans="1:8" x14ac:dyDescent="0.2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17394</v>
      </c>
      <c r="H10679" s="6">
        <f>IF('Раздел 2.13.2'!Z59&gt;='Раздел 2.13.2'!AA59,0,1)</f>
        <v>0</v>
      </c>
    </row>
    <row r="10680" spans="1:8" x14ac:dyDescent="0.2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16343</v>
      </c>
      <c r="H10680" s="6">
        <f>IF('Раздел 2.13.2'!Z60&gt;='Раздел 2.13.2'!AA60,0,1)</f>
        <v>0</v>
      </c>
    </row>
    <row r="10681" spans="1:8" x14ac:dyDescent="0.2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16344</v>
      </c>
      <c r="H10681" s="6">
        <f>IF('Раздел 2.13.2'!Z61&gt;='Раздел 2.13.2'!AA61,0,1)</f>
        <v>0</v>
      </c>
    </row>
    <row r="10682" spans="1:8" x14ac:dyDescent="0.2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16345</v>
      </c>
      <c r="H10682" s="6">
        <f>IF('Раздел 2.13.2'!Z62&gt;='Раздел 2.13.2'!AA62,0,1)</f>
        <v>0</v>
      </c>
    </row>
    <row r="10683" spans="1:8" x14ac:dyDescent="0.2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16346</v>
      </c>
      <c r="H10683" s="6">
        <f>IF('Раздел 2.13.2'!Z63&gt;='Раздел 2.13.2'!AA63,0,1)</f>
        <v>0</v>
      </c>
    </row>
    <row r="10684" spans="1:8" x14ac:dyDescent="0.2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16347</v>
      </c>
      <c r="H10684" s="6">
        <f>IF('Раздел 2.13.2'!Z64&gt;='Раздел 2.13.2'!AA64,0,1)</f>
        <v>0</v>
      </c>
    </row>
    <row r="10685" spans="1:8" x14ac:dyDescent="0.2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16348</v>
      </c>
      <c r="H10685" s="6">
        <f>IF('Раздел 2.13.2'!Z65&gt;='Раздел 2.13.2'!AA65,0,1)</f>
        <v>0</v>
      </c>
    </row>
    <row r="10686" spans="1:8" x14ac:dyDescent="0.2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16349</v>
      </c>
      <c r="H10686" s="6">
        <f>IF('Раздел 2.13.2'!Z66&gt;='Раздел 2.13.2'!AA66,0,1)</f>
        <v>0</v>
      </c>
    </row>
    <row r="10687" spans="1:8" x14ac:dyDescent="0.2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16350</v>
      </c>
      <c r="H10687" s="6">
        <f>IF('Раздел 2.13.2'!Z67&gt;='Раздел 2.13.2'!AA67,0,1)</f>
        <v>0</v>
      </c>
    </row>
    <row r="10688" spans="1:8" x14ac:dyDescent="0.2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16351</v>
      </c>
      <c r="H10688" s="6">
        <f>IF('Раздел 2.13.2'!Z68&gt;='Раздел 2.13.2'!AA68,0,1)</f>
        <v>0</v>
      </c>
    </row>
    <row r="10689" spans="1:8" x14ac:dyDescent="0.2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17401</v>
      </c>
      <c r="H10689" s="6">
        <f>IF('Раздел 2.13.2'!Z69&gt;='Раздел 2.13.2'!AA69,0,1)</f>
        <v>0</v>
      </c>
    </row>
    <row r="10690" spans="1:8" x14ac:dyDescent="0.2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17402</v>
      </c>
      <c r="H10690" s="6">
        <f>IF('Раздел 2.13.2'!Z70&gt;='Раздел 2.13.2'!AA70,0,1)</f>
        <v>0</v>
      </c>
    </row>
    <row r="10691" spans="1:8" x14ac:dyDescent="0.2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17403</v>
      </c>
      <c r="H10691" s="6">
        <f>IF('Раздел 2.13.2'!Z71&gt;='Раздел 2.13.2'!AA71,0,1)</f>
        <v>0</v>
      </c>
    </row>
    <row r="10692" spans="1:8" x14ac:dyDescent="0.2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17404</v>
      </c>
      <c r="H10692" s="6">
        <f>IF('Раздел 2.13.2'!Z72&gt;='Раздел 2.13.2'!AA72,0,1)</f>
        <v>0</v>
      </c>
    </row>
    <row r="10693" spans="1:8" x14ac:dyDescent="0.2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17405</v>
      </c>
      <c r="H10693" s="6">
        <f>IF('Раздел 2.13.2'!Z73&gt;='Раздел 2.13.2'!AA73,0,1)</f>
        <v>0</v>
      </c>
    </row>
    <row r="10694" spans="1:8" x14ac:dyDescent="0.2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17406</v>
      </c>
      <c r="H10694" s="6">
        <f>IF('Раздел 2.13.2'!Z74&gt;='Раздел 2.13.2'!AA74,0,1)</f>
        <v>0</v>
      </c>
    </row>
    <row r="10695" spans="1:8" x14ac:dyDescent="0.2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17407</v>
      </c>
      <c r="H10695" s="6">
        <f>IF('Раздел 2.13.2'!Z75&gt;='Раздел 2.13.2'!AA75,0,1)</f>
        <v>0</v>
      </c>
    </row>
    <row r="10696" spans="1:8" x14ac:dyDescent="0.2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17408</v>
      </c>
      <c r="H10696" s="6">
        <f>IF('Раздел 2.13.2'!Z76&gt;='Раздел 2.13.2'!AA76,0,1)</f>
        <v>0</v>
      </c>
    </row>
    <row r="10697" spans="1:8" x14ac:dyDescent="0.2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17409</v>
      </c>
      <c r="H10697" s="6">
        <f>IF('Раздел 2.13.2'!Z77&gt;='Раздел 2.13.2'!AA77,0,1)</f>
        <v>0</v>
      </c>
    </row>
    <row r="10698" spans="1:8" x14ac:dyDescent="0.2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17410</v>
      </c>
      <c r="H10698" s="6">
        <f>IF('Раздел 2.13.2'!Z78&gt;='Раздел 2.13.2'!AA78,0,1)</f>
        <v>0</v>
      </c>
    </row>
    <row r="10699" spans="1:8" x14ac:dyDescent="0.2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17411</v>
      </c>
      <c r="H10699" s="6">
        <f>IF('Раздел 2.13.2'!Z79&gt;='Раздел 2.13.2'!AA79,0,1)</f>
        <v>0</v>
      </c>
    </row>
    <row r="10700" spans="1:8" x14ac:dyDescent="0.2">
      <c r="A10700" s="6">
        <f t="shared" si="159"/>
        <v>609562</v>
      </c>
      <c r="B10700" s="6">
        <v>54</v>
      </c>
      <c r="C10700" s="109">
        <v>8</v>
      </c>
      <c r="D10700" s="109">
        <v>434</v>
      </c>
      <c r="E10700" s="109" t="s">
        <v>17412</v>
      </c>
      <c r="F10700" s="109"/>
      <c r="G10700" s="109"/>
      <c r="H10700" s="109">
        <f>IF('Раздел 2.13.2'!Z80&gt;='Раздел 2.13.2'!AA80,0,1)</f>
        <v>0</v>
      </c>
    </row>
    <row r="10701" spans="1:8" x14ac:dyDescent="0.2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17413</v>
      </c>
      <c r="H10701" s="6">
        <f>IF('Раздел 2.13.2'!Z21&gt;='Раздел 2.13.2'!AB21,0,1)</f>
        <v>0</v>
      </c>
    </row>
    <row r="10702" spans="1:8" x14ac:dyDescent="0.2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17414</v>
      </c>
      <c r="H10702" s="6">
        <f>IF('Раздел 2.13.2'!Z22&gt;='Раздел 2.13.2'!AB22,0,1)</f>
        <v>0</v>
      </c>
    </row>
    <row r="10703" spans="1:8" x14ac:dyDescent="0.2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17415</v>
      </c>
      <c r="H10703" s="6">
        <f>IF('Раздел 2.13.2'!Z23&gt;='Раздел 2.13.2'!AB23,0,1)</f>
        <v>0</v>
      </c>
    </row>
    <row r="10704" spans="1:8" x14ac:dyDescent="0.2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17416</v>
      </c>
      <c r="H10704" s="6">
        <f>IF('Раздел 2.13.2'!Z24&gt;='Раздел 2.13.2'!AB24,0,1)</f>
        <v>0</v>
      </c>
    </row>
    <row r="10705" spans="1:8" x14ac:dyDescent="0.2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17417</v>
      </c>
      <c r="H10705" s="6">
        <f>IF('Раздел 2.13.2'!Z25&gt;='Раздел 2.13.2'!AB25,0,1)</f>
        <v>0</v>
      </c>
    </row>
    <row r="10706" spans="1:8" x14ac:dyDescent="0.2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17418</v>
      </c>
      <c r="H10706" s="6">
        <f>IF('Раздел 2.13.2'!Z26&gt;='Раздел 2.13.2'!AB26,0,1)</f>
        <v>0</v>
      </c>
    </row>
    <row r="10707" spans="1:8" x14ac:dyDescent="0.2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18148</v>
      </c>
      <c r="H10707" s="6">
        <f>IF('Раздел 2.13.2'!Z27&gt;='Раздел 2.13.2'!AB27,0,1)</f>
        <v>0</v>
      </c>
    </row>
    <row r="10708" spans="1:8" x14ac:dyDescent="0.2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18970</v>
      </c>
      <c r="H10708" s="6">
        <f>IF('Раздел 2.13.2'!Z28&gt;='Раздел 2.13.2'!AB28,0,1)</f>
        <v>0</v>
      </c>
    </row>
    <row r="10709" spans="1:8" x14ac:dyDescent="0.2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18971</v>
      </c>
      <c r="H10709" s="6">
        <f>IF('Раздел 2.13.2'!Z29&gt;='Раздел 2.13.2'!AB29,0,1)</f>
        <v>0</v>
      </c>
    </row>
    <row r="10710" spans="1:8" x14ac:dyDescent="0.2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18972</v>
      </c>
      <c r="H10710" s="6">
        <f>IF('Раздел 2.13.2'!Z30&gt;='Раздел 2.13.2'!AB30,0,1)</f>
        <v>0</v>
      </c>
    </row>
    <row r="10711" spans="1:8" x14ac:dyDescent="0.2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18973</v>
      </c>
      <c r="H10711" s="6">
        <f>IF('Раздел 2.13.2'!Z31&gt;='Раздел 2.13.2'!AB31,0,1)</f>
        <v>0</v>
      </c>
    </row>
    <row r="10712" spans="1:8" x14ac:dyDescent="0.2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18974</v>
      </c>
      <c r="H10712" s="6">
        <f>IF('Раздел 2.13.2'!Z32&gt;='Раздел 2.13.2'!AB32,0,1)</f>
        <v>0</v>
      </c>
    </row>
    <row r="10713" spans="1:8" x14ac:dyDescent="0.2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18975</v>
      </c>
      <c r="H10713" s="6">
        <f>IF('Раздел 2.13.2'!Z33&gt;='Раздел 2.13.2'!AB33,0,1)</f>
        <v>0</v>
      </c>
    </row>
    <row r="10714" spans="1:8" x14ac:dyDescent="0.2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18976</v>
      </c>
      <c r="H10714" s="6">
        <f>IF('Раздел 2.13.2'!Z34&gt;='Раздел 2.13.2'!AB34,0,1)</f>
        <v>0</v>
      </c>
    </row>
    <row r="10715" spans="1:8" x14ac:dyDescent="0.2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18977</v>
      </c>
      <c r="H10715" s="6">
        <f>IF('Раздел 2.13.2'!Z35&gt;='Раздел 2.13.2'!AB35,0,1)</f>
        <v>0</v>
      </c>
    </row>
    <row r="10716" spans="1:8" x14ac:dyDescent="0.2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18978</v>
      </c>
      <c r="H10716" s="6">
        <f>IF('Раздел 2.13.2'!Z36&gt;='Раздел 2.13.2'!AB36,0,1)</f>
        <v>0</v>
      </c>
    </row>
    <row r="10717" spans="1:8" x14ac:dyDescent="0.2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18979</v>
      </c>
      <c r="H10717" s="6">
        <f>IF('Раздел 2.13.2'!Z37&gt;='Раздел 2.13.2'!AB37,0,1)</f>
        <v>0</v>
      </c>
    </row>
    <row r="10718" spans="1:8" x14ac:dyDescent="0.2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18980</v>
      </c>
      <c r="H10718" s="6">
        <f>IF('Раздел 2.13.2'!Z38&gt;='Раздел 2.13.2'!AB38,0,1)</f>
        <v>0</v>
      </c>
    </row>
    <row r="10719" spans="1:8" x14ac:dyDescent="0.2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18981</v>
      </c>
      <c r="H10719" s="6">
        <f>IF('Раздел 2.13.2'!Z39&gt;='Раздел 2.13.2'!AB39,0,1)</f>
        <v>0</v>
      </c>
    </row>
    <row r="10720" spans="1:8" x14ac:dyDescent="0.2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18982</v>
      </c>
      <c r="H10720" s="6">
        <f>IF('Раздел 2.13.2'!Z40&gt;='Раздел 2.13.2'!AB40,0,1)</f>
        <v>0</v>
      </c>
    </row>
    <row r="10721" spans="1:8" x14ac:dyDescent="0.2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18983</v>
      </c>
      <c r="H10721" s="6">
        <f>IF('Раздел 2.13.2'!Z41&gt;='Раздел 2.13.2'!AB41,0,1)</f>
        <v>0</v>
      </c>
    </row>
    <row r="10722" spans="1:8" x14ac:dyDescent="0.2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18170</v>
      </c>
      <c r="H10722" s="6">
        <f>IF('Раздел 2.13.2'!Z42&gt;='Раздел 2.13.2'!AB42,0,1)</f>
        <v>0</v>
      </c>
    </row>
    <row r="10723" spans="1:8" x14ac:dyDescent="0.2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18171</v>
      </c>
      <c r="H10723" s="6">
        <f>IF('Раздел 2.13.2'!Z43&gt;='Раздел 2.13.2'!AB43,0,1)</f>
        <v>0</v>
      </c>
    </row>
    <row r="10724" spans="1:8" x14ac:dyDescent="0.2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18172</v>
      </c>
      <c r="H10724" s="6">
        <f>IF('Раздел 2.13.2'!Z44&gt;='Раздел 2.13.2'!AB44,0,1)</f>
        <v>0</v>
      </c>
    </row>
    <row r="10725" spans="1:8" x14ac:dyDescent="0.2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18173</v>
      </c>
      <c r="H10725" s="6">
        <f>IF('Раздел 2.13.2'!Z45&gt;='Раздел 2.13.2'!AB45,0,1)</f>
        <v>0</v>
      </c>
    </row>
    <row r="10726" spans="1:8" x14ac:dyDescent="0.2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18174</v>
      </c>
      <c r="H10726" s="6">
        <f>IF('Раздел 2.13.2'!Z46&gt;='Раздел 2.13.2'!AB46,0,1)</f>
        <v>0</v>
      </c>
    </row>
    <row r="10727" spans="1:8" x14ac:dyDescent="0.2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18175</v>
      </c>
      <c r="H10727" s="6">
        <f>IF('Раздел 2.13.2'!Z47&gt;='Раздел 2.13.2'!AB47,0,1)</f>
        <v>0</v>
      </c>
    </row>
    <row r="10728" spans="1:8" x14ac:dyDescent="0.2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18176</v>
      </c>
      <c r="H10728" s="6">
        <f>IF('Раздел 2.13.2'!Z48&gt;='Раздел 2.13.2'!AB48,0,1)</f>
        <v>0</v>
      </c>
    </row>
    <row r="10729" spans="1:8" x14ac:dyDescent="0.2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18177</v>
      </c>
      <c r="H10729" s="6">
        <f>IF('Раздел 2.13.2'!Z49&gt;='Раздел 2.13.2'!AB49,0,1)</f>
        <v>0</v>
      </c>
    </row>
    <row r="10730" spans="1:8" x14ac:dyDescent="0.2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18178</v>
      </c>
      <c r="H10730" s="6">
        <f>IF('Раздел 2.13.2'!Z50&gt;='Раздел 2.13.2'!AB50,0,1)</f>
        <v>0</v>
      </c>
    </row>
    <row r="10731" spans="1:8" x14ac:dyDescent="0.2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18179</v>
      </c>
      <c r="H10731" s="6">
        <f>IF('Раздел 2.13.2'!Z51&gt;='Раздел 2.13.2'!AB51,0,1)</f>
        <v>0</v>
      </c>
    </row>
    <row r="10732" spans="1:8" x14ac:dyDescent="0.2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18180</v>
      </c>
      <c r="H10732" s="6">
        <f>IF('Раздел 2.13.2'!Z52&gt;='Раздел 2.13.2'!AB52,0,1)</f>
        <v>0</v>
      </c>
    </row>
    <row r="10733" spans="1:8" x14ac:dyDescent="0.2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18181</v>
      </c>
      <c r="H10733" s="6">
        <f>IF('Раздел 2.13.2'!Z53&gt;='Раздел 2.13.2'!AB53,0,1)</f>
        <v>0</v>
      </c>
    </row>
    <row r="10734" spans="1:8" x14ac:dyDescent="0.2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18182</v>
      </c>
      <c r="H10734" s="6">
        <f>IF('Раздел 2.13.2'!Z54&gt;='Раздел 2.13.2'!AB54,0,1)</f>
        <v>0</v>
      </c>
    </row>
    <row r="10735" spans="1:8" x14ac:dyDescent="0.2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18183</v>
      </c>
      <c r="H10735" s="6">
        <f>IF('Раздел 2.13.2'!Z55&gt;='Раздел 2.13.2'!AB55,0,1)</f>
        <v>0</v>
      </c>
    </row>
    <row r="10736" spans="1:8" x14ac:dyDescent="0.2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18184</v>
      </c>
      <c r="H10736" s="6">
        <f>IF('Раздел 2.13.2'!Z56&gt;='Раздел 2.13.2'!AB56,0,1)</f>
        <v>0</v>
      </c>
    </row>
    <row r="10737" spans="1:8" x14ac:dyDescent="0.2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18185</v>
      </c>
      <c r="H10737" s="6">
        <f>IF('Раздел 2.13.2'!Z57&gt;='Раздел 2.13.2'!AB57,0,1)</f>
        <v>0</v>
      </c>
    </row>
    <row r="10738" spans="1:8" x14ac:dyDescent="0.2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18186</v>
      </c>
      <c r="H10738" s="6">
        <f>IF('Раздел 2.13.2'!Z58&gt;='Раздел 2.13.2'!AB58,0,1)</f>
        <v>0</v>
      </c>
    </row>
    <row r="10739" spans="1:8" x14ac:dyDescent="0.2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17340</v>
      </c>
      <c r="H10739" s="6">
        <f>IF('Раздел 2.13.2'!Z59&gt;='Раздел 2.13.2'!AB59,0,1)</f>
        <v>0</v>
      </c>
    </row>
    <row r="10740" spans="1:8" x14ac:dyDescent="0.2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17341</v>
      </c>
      <c r="H10740" s="6">
        <f>IF('Раздел 2.13.2'!Z60&gt;='Раздел 2.13.2'!AB60,0,1)</f>
        <v>0</v>
      </c>
    </row>
    <row r="10741" spans="1:8" x14ac:dyDescent="0.2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17342</v>
      </c>
      <c r="H10741" s="6">
        <f>IF('Раздел 2.13.2'!Z61&gt;='Раздел 2.13.2'!AB61,0,1)</f>
        <v>0</v>
      </c>
    </row>
    <row r="10742" spans="1:8" x14ac:dyDescent="0.2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17343</v>
      </c>
      <c r="H10742" s="6">
        <f>IF('Раздел 2.13.2'!Z62&gt;='Раздел 2.13.2'!AB62,0,1)</f>
        <v>0</v>
      </c>
    </row>
    <row r="10743" spans="1:8" x14ac:dyDescent="0.2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17344</v>
      </c>
      <c r="H10743" s="6">
        <f>IF('Раздел 2.13.2'!Z63&gt;='Раздел 2.13.2'!AB63,0,1)</f>
        <v>0</v>
      </c>
    </row>
    <row r="10744" spans="1:8" x14ac:dyDescent="0.2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17345</v>
      </c>
      <c r="H10744" s="6">
        <f>IF('Раздел 2.13.2'!Z64&gt;='Раздел 2.13.2'!AB64,0,1)</f>
        <v>0</v>
      </c>
    </row>
    <row r="10745" spans="1:8" x14ac:dyDescent="0.2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17346</v>
      </c>
      <c r="H10745" s="6">
        <f>IF('Раздел 2.13.2'!Z65&gt;='Раздел 2.13.2'!AB65,0,1)</f>
        <v>0</v>
      </c>
    </row>
    <row r="10746" spans="1:8" x14ac:dyDescent="0.2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17347</v>
      </c>
      <c r="H10746" s="6">
        <f>IF('Раздел 2.13.2'!Z66&gt;='Раздел 2.13.2'!AB66,0,1)</f>
        <v>0</v>
      </c>
    </row>
    <row r="10747" spans="1:8" x14ac:dyDescent="0.2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17348</v>
      </c>
      <c r="H10747" s="6">
        <f>IF('Раздел 2.13.2'!Z67&gt;='Раздел 2.13.2'!AB67,0,1)</f>
        <v>0</v>
      </c>
    </row>
    <row r="10748" spans="1:8" x14ac:dyDescent="0.2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17349</v>
      </c>
      <c r="H10748" s="6">
        <f>IF('Раздел 2.13.2'!Z68&gt;='Раздел 2.13.2'!AB68,0,1)</f>
        <v>0</v>
      </c>
    </row>
    <row r="10749" spans="1:8" x14ac:dyDescent="0.2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17350</v>
      </c>
      <c r="H10749" s="6">
        <f>IF('Раздел 2.13.2'!Z69&gt;='Раздел 2.13.2'!AB69,0,1)</f>
        <v>0</v>
      </c>
    </row>
    <row r="10750" spans="1:8" x14ac:dyDescent="0.2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17351</v>
      </c>
      <c r="H10750" s="6">
        <f>IF('Раздел 2.13.2'!Z70&gt;='Раздел 2.13.2'!AB70,0,1)</f>
        <v>0</v>
      </c>
    </row>
    <row r="10751" spans="1:8" x14ac:dyDescent="0.2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17352</v>
      </c>
      <c r="H10751" s="6">
        <f>IF('Раздел 2.13.2'!Z71&gt;='Раздел 2.13.2'!AB71,0,1)</f>
        <v>0</v>
      </c>
    </row>
    <row r="10752" spans="1:8" x14ac:dyDescent="0.2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17353</v>
      </c>
      <c r="H10752" s="6">
        <f>IF('Раздел 2.13.2'!Z72&gt;='Раздел 2.13.2'!AB72,0,1)</f>
        <v>0</v>
      </c>
    </row>
    <row r="10753" spans="1:8" x14ac:dyDescent="0.2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17354</v>
      </c>
      <c r="H10753" s="6">
        <f>IF('Раздел 2.13.2'!Z73&gt;='Раздел 2.13.2'!AB73,0,1)</f>
        <v>0</v>
      </c>
    </row>
    <row r="10754" spans="1:8" x14ac:dyDescent="0.2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17355</v>
      </c>
      <c r="H10754" s="6">
        <f>IF('Раздел 2.13.2'!Z74&gt;='Раздел 2.13.2'!AB74,0,1)</f>
        <v>0</v>
      </c>
    </row>
    <row r="10755" spans="1:8" x14ac:dyDescent="0.2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17356</v>
      </c>
      <c r="H10755" s="6">
        <f>IF('Раздел 2.13.2'!Z75&gt;='Раздел 2.13.2'!AB75,0,1)</f>
        <v>0</v>
      </c>
    </row>
    <row r="10756" spans="1:8" x14ac:dyDescent="0.2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17357</v>
      </c>
      <c r="H10756" s="6">
        <f>IF('Раздел 2.13.2'!Z76&gt;='Раздел 2.13.2'!AB76,0,1)</f>
        <v>0</v>
      </c>
    </row>
    <row r="10757" spans="1:8" x14ac:dyDescent="0.2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17358</v>
      </c>
      <c r="H10757" s="6">
        <f>IF('Раздел 2.13.2'!Z77&gt;='Раздел 2.13.2'!AB77,0,1)</f>
        <v>0</v>
      </c>
    </row>
    <row r="10758" spans="1:8" x14ac:dyDescent="0.2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17359</v>
      </c>
      <c r="H10758" s="6">
        <f>IF('Раздел 2.13.2'!Z78&gt;='Раздел 2.13.2'!AB78,0,1)</f>
        <v>0</v>
      </c>
    </row>
    <row r="10759" spans="1:8" x14ac:dyDescent="0.2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17360</v>
      </c>
      <c r="H10759" s="6">
        <f>IF('Раздел 2.13.2'!Z79&gt;='Раздел 2.13.2'!AB79,0,1)</f>
        <v>0</v>
      </c>
    </row>
    <row r="10760" spans="1:8" x14ac:dyDescent="0.2">
      <c r="A10760" s="6">
        <f t="shared" si="160"/>
        <v>609562</v>
      </c>
      <c r="B10760" s="109">
        <v>54</v>
      </c>
      <c r="C10760" s="109">
        <v>9</v>
      </c>
      <c r="D10760" s="109">
        <v>494</v>
      </c>
      <c r="E10760" s="109" t="s">
        <v>17361</v>
      </c>
      <c r="F10760" s="109"/>
      <c r="G10760" s="109"/>
      <c r="H10760" s="109">
        <f>IF('Раздел 2.13.2'!Z80&gt;='Раздел 2.13.2'!AB80,0,1)</f>
        <v>0</v>
      </c>
    </row>
    <row r="10761" spans="1:8" x14ac:dyDescent="0.2">
      <c r="A10761" s="122">
        <f t="shared" si="160"/>
        <v>609562</v>
      </c>
      <c r="B10761" s="122">
        <v>54</v>
      </c>
      <c r="C10761" s="123">
        <v>10</v>
      </c>
      <c r="D10761" s="123">
        <v>495</v>
      </c>
      <c r="E10761" s="122" t="s">
        <v>21660</v>
      </c>
      <c r="F10761" s="123"/>
      <c r="G10761" s="123"/>
      <c r="H10761" s="123">
        <f>IF('Раздел 2.13.2'!Q21&gt;=SUM('Раздел 2.13.2'!AA21:AD21),0,1)</f>
        <v>0</v>
      </c>
    </row>
    <row r="10762" spans="1:8" x14ac:dyDescent="0.2">
      <c r="A10762" s="122">
        <f t="shared" si="160"/>
        <v>609562</v>
      </c>
      <c r="B10762" s="122">
        <v>54</v>
      </c>
      <c r="C10762" s="123">
        <v>10</v>
      </c>
      <c r="D10762" s="123">
        <v>496</v>
      </c>
      <c r="E10762" s="122" t="s">
        <v>21661</v>
      </c>
      <c r="F10762" s="123"/>
      <c r="G10762" s="123"/>
      <c r="H10762" s="123">
        <f>IF('Раздел 2.13.2'!Q22&gt;=SUM('Раздел 2.13.2'!AA22:AD22),0,1)</f>
        <v>0</v>
      </c>
    </row>
    <row r="10763" spans="1:8" x14ac:dyDescent="0.2">
      <c r="A10763" s="122">
        <f t="shared" si="160"/>
        <v>609562</v>
      </c>
      <c r="B10763" s="122">
        <v>54</v>
      </c>
      <c r="C10763" s="123">
        <v>10</v>
      </c>
      <c r="D10763" s="123">
        <v>497</v>
      </c>
      <c r="E10763" s="122" t="s">
        <v>21662</v>
      </c>
      <c r="F10763" s="123"/>
      <c r="G10763" s="123"/>
      <c r="H10763" s="123">
        <f>IF('Раздел 2.13.2'!Q23&gt;=SUM('Раздел 2.13.2'!AA23:AD23),0,1)</f>
        <v>0</v>
      </c>
    </row>
    <row r="10764" spans="1:8" x14ac:dyDescent="0.2">
      <c r="A10764" s="122">
        <f t="shared" si="160"/>
        <v>609562</v>
      </c>
      <c r="B10764" s="122">
        <v>54</v>
      </c>
      <c r="C10764" s="123">
        <v>10</v>
      </c>
      <c r="D10764" s="123">
        <v>498</v>
      </c>
      <c r="E10764" s="122" t="s">
        <v>21663</v>
      </c>
      <c r="F10764" s="123"/>
      <c r="G10764" s="123"/>
      <c r="H10764" s="123">
        <f>IF('Раздел 2.13.2'!Q24&gt;=SUM('Раздел 2.13.2'!AA24:AD24),0,1)</f>
        <v>0</v>
      </c>
    </row>
    <row r="10765" spans="1:8" x14ac:dyDescent="0.2">
      <c r="A10765" s="122">
        <f t="shared" si="160"/>
        <v>609562</v>
      </c>
      <c r="B10765" s="122">
        <v>54</v>
      </c>
      <c r="C10765" s="123">
        <v>10</v>
      </c>
      <c r="D10765" s="123">
        <v>499</v>
      </c>
      <c r="E10765" s="122" t="s">
        <v>21664</v>
      </c>
      <c r="F10765" s="123"/>
      <c r="G10765" s="123"/>
      <c r="H10765" s="123">
        <f>IF('Раздел 2.13.2'!Q25&gt;=SUM('Раздел 2.13.2'!AA25:AD25),0,1)</f>
        <v>0</v>
      </c>
    </row>
    <row r="10766" spans="1:8" x14ac:dyDescent="0.2">
      <c r="A10766" s="122">
        <f t="shared" si="160"/>
        <v>609562</v>
      </c>
      <c r="B10766" s="122">
        <v>54</v>
      </c>
      <c r="C10766" s="123">
        <v>10</v>
      </c>
      <c r="D10766" s="123">
        <v>500</v>
      </c>
      <c r="E10766" s="122" t="s">
        <v>21665</v>
      </c>
      <c r="F10766" s="123"/>
      <c r="G10766" s="123"/>
      <c r="H10766" s="123">
        <f>IF('Раздел 2.13.2'!Q26&gt;=SUM('Раздел 2.13.2'!AA26:AD26),0,1)</f>
        <v>0</v>
      </c>
    </row>
    <row r="10767" spans="1:8" x14ac:dyDescent="0.2">
      <c r="A10767" s="122">
        <f t="shared" si="160"/>
        <v>609562</v>
      </c>
      <c r="B10767" s="122">
        <v>54</v>
      </c>
      <c r="C10767" s="123">
        <v>10</v>
      </c>
      <c r="D10767" s="123">
        <v>501</v>
      </c>
      <c r="E10767" s="122" t="s">
        <v>21666</v>
      </c>
      <c r="F10767" s="123"/>
      <c r="G10767" s="123"/>
      <c r="H10767" s="123">
        <f>IF('Раздел 2.13.2'!Q27&gt;=SUM('Раздел 2.13.2'!AA27:AD27),0,1)</f>
        <v>0</v>
      </c>
    </row>
    <row r="10768" spans="1:8" x14ac:dyDescent="0.2">
      <c r="A10768" s="122">
        <f t="shared" si="160"/>
        <v>609562</v>
      </c>
      <c r="B10768" s="122">
        <v>54</v>
      </c>
      <c r="C10768" s="123">
        <v>10</v>
      </c>
      <c r="D10768" s="123">
        <v>502</v>
      </c>
      <c r="E10768" s="122" t="s">
        <v>21667</v>
      </c>
      <c r="F10768" s="123"/>
      <c r="G10768" s="123"/>
      <c r="H10768" s="123">
        <f>IF('Раздел 2.13.2'!Q28&gt;=SUM('Раздел 2.13.2'!AA28:AD28),0,1)</f>
        <v>0</v>
      </c>
    </row>
    <row r="10769" spans="1:8" x14ac:dyDescent="0.2">
      <c r="A10769" s="122">
        <f t="shared" si="160"/>
        <v>609562</v>
      </c>
      <c r="B10769" s="122">
        <v>54</v>
      </c>
      <c r="C10769" s="123">
        <v>10</v>
      </c>
      <c r="D10769" s="123">
        <v>503</v>
      </c>
      <c r="E10769" s="122" t="s">
        <v>21668</v>
      </c>
      <c r="F10769" s="123"/>
      <c r="G10769" s="123"/>
      <c r="H10769" s="123">
        <f>IF('Раздел 2.13.2'!Q29&gt;=SUM('Раздел 2.13.2'!AA29:AD29),0,1)</f>
        <v>0</v>
      </c>
    </row>
    <row r="10770" spans="1:8" x14ac:dyDescent="0.2">
      <c r="A10770" s="122">
        <f t="shared" si="160"/>
        <v>609562</v>
      </c>
      <c r="B10770" s="122">
        <v>54</v>
      </c>
      <c r="C10770" s="123">
        <v>10</v>
      </c>
      <c r="D10770" s="123">
        <v>504</v>
      </c>
      <c r="E10770" s="122" t="s">
        <v>21683</v>
      </c>
      <c r="F10770" s="123"/>
      <c r="G10770" s="123"/>
      <c r="H10770" s="123">
        <f>IF('Раздел 2.13.2'!Q30&gt;=SUM('Раздел 2.13.2'!AA30:AD30),0,1)</f>
        <v>0</v>
      </c>
    </row>
    <row r="10771" spans="1:8" x14ac:dyDescent="0.2">
      <c r="A10771" s="122">
        <f t="shared" si="160"/>
        <v>609562</v>
      </c>
      <c r="B10771" s="122">
        <v>54</v>
      </c>
      <c r="C10771" s="123">
        <v>10</v>
      </c>
      <c r="D10771" s="123">
        <v>505</v>
      </c>
      <c r="E10771" s="122" t="s">
        <v>21411</v>
      </c>
      <c r="F10771" s="123"/>
      <c r="G10771" s="123"/>
      <c r="H10771" s="123">
        <f>IF('Раздел 2.13.2'!Q31&gt;=SUM('Раздел 2.13.2'!AA31:AD31),0,1)</f>
        <v>0</v>
      </c>
    </row>
    <row r="10772" spans="1:8" x14ac:dyDescent="0.2">
      <c r="A10772" s="122">
        <f t="shared" si="160"/>
        <v>609562</v>
      </c>
      <c r="B10772" s="122">
        <v>54</v>
      </c>
      <c r="C10772" s="123">
        <v>10</v>
      </c>
      <c r="D10772" s="123">
        <v>506</v>
      </c>
      <c r="E10772" s="122" t="s">
        <v>21412</v>
      </c>
      <c r="F10772" s="123"/>
      <c r="G10772" s="123"/>
      <c r="H10772" s="123">
        <f>IF('Раздел 2.13.2'!Q32&gt;=SUM('Раздел 2.13.2'!AA32:AD32),0,1)</f>
        <v>0</v>
      </c>
    </row>
    <row r="10773" spans="1:8" x14ac:dyDescent="0.2">
      <c r="A10773" s="122">
        <f t="shared" si="160"/>
        <v>609562</v>
      </c>
      <c r="B10773" s="122">
        <v>54</v>
      </c>
      <c r="C10773" s="123">
        <v>10</v>
      </c>
      <c r="D10773" s="123">
        <v>507</v>
      </c>
      <c r="E10773" s="122" t="s">
        <v>21413</v>
      </c>
      <c r="F10773" s="123"/>
      <c r="G10773" s="123"/>
      <c r="H10773" s="123">
        <f>IF('Раздел 2.13.2'!Q33&gt;=SUM('Раздел 2.13.2'!AA33:AD33),0,1)</f>
        <v>0</v>
      </c>
    </row>
    <row r="10774" spans="1:8" x14ac:dyDescent="0.2">
      <c r="A10774" s="122">
        <f t="shared" si="160"/>
        <v>609562</v>
      </c>
      <c r="B10774" s="122">
        <v>54</v>
      </c>
      <c r="C10774" s="123">
        <v>10</v>
      </c>
      <c r="D10774" s="123">
        <v>508</v>
      </c>
      <c r="E10774" s="122" t="s">
        <v>21414</v>
      </c>
      <c r="F10774" s="123"/>
      <c r="G10774" s="123"/>
      <c r="H10774" s="123">
        <f>IF('Раздел 2.13.2'!Q34&gt;=SUM('Раздел 2.13.2'!AA34:AD34),0,1)</f>
        <v>0</v>
      </c>
    </row>
    <row r="10775" spans="1:8" x14ac:dyDescent="0.2">
      <c r="A10775" s="122">
        <f t="shared" si="160"/>
        <v>609562</v>
      </c>
      <c r="B10775" s="122">
        <v>54</v>
      </c>
      <c r="C10775" s="123">
        <v>10</v>
      </c>
      <c r="D10775" s="123">
        <v>509</v>
      </c>
      <c r="E10775" s="122" t="s">
        <v>21415</v>
      </c>
      <c r="F10775" s="123"/>
      <c r="G10775" s="123"/>
      <c r="H10775" s="123">
        <f>IF('Раздел 2.13.2'!Q35&gt;=SUM('Раздел 2.13.2'!AA35:AD35),0,1)</f>
        <v>0</v>
      </c>
    </row>
    <row r="10776" spans="1:8" x14ac:dyDescent="0.2">
      <c r="A10776" s="122">
        <f t="shared" si="160"/>
        <v>609562</v>
      </c>
      <c r="B10776" s="122">
        <v>54</v>
      </c>
      <c r="C10776" s="123">
        <v>10</v>
      </c>
      <c r="D10776" s="123">
        <v>510</v>
      </c>
      <c r="E10776" s="122" t="s">
        <v>20681</v>
      </c>
      <c r="F10776" s="123"/>
      <c r="G10776" s="123"/>
      <c r="H10776" s="123">
        <f>IF('Раздел 2.13.2'!Q36&gt;=SUM('Раздел 2.13.2'!AA36:AD36),0,1)</f>
        <v>0</v>
      </c>
    </row>
    <row r="10777" spans="1:8" x14ac:dyDescent="0.2">
      <c r="A10777" s="122">
        <f t="shared" si="160"/>
        <v>609562</v>
      </c>
      <c r="B10777" s="122">
        <v>54</v>
      </c>
      <c r="C10777" s="123">
        <v>10</v>
      </c>
      <c r="D10777" s="123">
        <v>511</v>
      </c>
      <c r="E10777" s="122" t="s">
        <v>20682</v>
      </c>
      <c r="F10777" s="123"/>
      <c r="G10777" s="123"/>
      <c r="H10777" s="123">
        <f>IF('Раздел 2.13.2'!Q37&gt;=SUM('Раздел 2.13.2'!AA37:AD37),0,1)</f>
        <v>0</v>
      </c>
    </row>
    <row r="10778" spans="1:8" x14ac:dyDescent="0.2">
      <c r="A10778" s="122">
        <f t="shared" si="160"/>
        <v>609562</v>
      </c>
      <c r="B10778" s="122">
        <v>54</v>
      </c>
      <c r="C10778" s="123">
        <v>10</v>
      </c>
      <c r="D10778" s="123">
        <v>512</v>
      </c>
      <c r="E10778" s="122" t="s">
        <v>20683</v>
      </c>
      <c r="F10778" s="123"/>
      <c r="G10778" s="123"/>
      <c r="H10778" s="123">
        <f>IF('Раздел 2.13.2'!Q38&gt;=SUM('Раздел 2.13.2'!AA38:AD38),0,1)</f>
        <v>0</v>
      </c>
    </row>
    <row r="10779" spans="1:8" x14ac:dyDescent="0.2">
      <c r="A10779" s="122">
        <f t="shared" si="160"/>
        <v>609562</v>
      </c>
      <c r="B10779" s="122">
        <v>54</v>
      </c>
      <c r="C10779" s="123">
        <v>10</v>
      </c>
      <c r="D10779" s="123">
        <v>513</v>
      </c>
      <c r="E10779" s="122" t="s">
        <v>20684</v>
      </c>
      <c r="F10779" s="123"/>
      <c r="G10779" s="123"/>
      <c r="H10779" s="123">
        <f>IF('Раздел 2.13.2'!Q39&gt;=SUM('Раздел 2.13.2'!AA39:AD39),0,1)</f>
        <v>0</v>
      </c>
    </row>
    <row r="10780" spans="1:8" x14ac:dyDescent="0.2">
      <c r="A10780" s="122">
        <f t="shared" si="160"/>
        <v>609562</v>
      </c>
      <c r="B10780" s="122">
        <v>54</v>
      </c>
      <c r="C10780" s="123">
        <v>10</v>
      </c>
      <c r="D10780" s="123">
        <v>514</v>
      </c>
      <c r="E10780" s="122" t="s">
        <v>20685</v>
      </c>
      <c r="F10780" s="123"/>
      <c r="G10780" s="123"/>
      <c r="H10780" s="123">
        <f>IF('Раздел 2.13.2'!Q40&gt;=SUM('Раздел 2.13.2'!AA40:AD40),0,1)</f>
        <v>0</v>
      </c>
    </row>
    <row r="10781" spans="1:8" x14ac:dyDescent="0.2">
      <c r="A10781" s="122">
        <f t="shared" si="160"/>
        <v>609562</v>
      </c>
      <c r="B10781" s="122">
        <v>54</v>
      </c>
      <c r="C10781" s="123">
        <v>10</v>
      </c>
      <c r="D10781" s="123">
        <v>515</v>
      </c>
      <c r="E10781" s="122" t="s">
        <v>20686</v>
      </c>
      <c r="F10781" s="123"/>
      <c r="G10781" s="123"/>
      <c r="H10781" s="123">
        <f>IF('Раздел 2.13.2'!Q41&gt;=SUM('Раздел 2.13.2'!AA41:AD41),0,1)</f>
        <v>0</v>
      </c>
    </row>
    <row r="10782" spans="1:8" x14ac:dyDescent="0.2">
      <c r="A10782" s="122">
        <f t="shared" si="160"/>
        <v>609562</v>
      </c>
      <c r="B10782" s="122">
        <v>54</v>
      </c>
      <c r="C10782" s="123">
        <v>10</v>
      </c>
      <c r="D10782" s="123">
        <v>516</v>
      </c>
      <c r="E10782" s="122" t="s">
        <v>20687</v>
      </c>
      <c r="F10782" s="123"/>
      <c r="G10782" s="123"/>
      <c r="H10782" s="123">
        <f>IF('Раздел 2.13.2'!Q42&gt;=SUM('Раздел 2.13.2'!AA42:AD42),0,1)</f>
        <v>0</v>
      </c>
    </row>
    <row r="10783" spans="1:8" x14ac:dyDescent="0.2">
      <c r="A10783" s="122">
        <f t="shared" si="160"/>
        <v>609562</v>
      </c>
      <c r="B10783" s="122">
        <v>54</v>
      </c>
      <c r="C10783" s="123">
        <v>10</v>
      </c>
      <c r="D10783" s="123">
        <v>517</v>
      </c>
      <c r="E10783" s="122" t="s">
        <v>20688</v>
      </c>
      <c r="F10783" s="123"/>
      <c r="G10783" s="123"/>
      <c r="H10783" s="123">
        <f>IF('Раздел 2.13.2'!Q43&gt;=SUM('Раздел 2.13.2'!AA43:AD43),0,1)</f>
        <v>0</v>
      </c>
    </row>
    <row r="10784" spans="1:8" x14ac:dyDescent="0.2">
      <c r="A10784" s="122">
        <f t="shared" si="160"/>
        <v>609562</v>
      </c>
      <c r="B10784" s="122">
        <v>54</v>
      </c>
      <c r="C10784" s="123">
        <v>10</v>
      </c>
      <c r="D10784" s="123">
        <v>518</v>
      </c>
      <c r="E10784" s="122" t="s">
        <v>20689</v>
      </c>
      <c r="F10784" s="123"/>
      <c r="G10784" s="123"/>
      <c r="H10784" s="123">
        <f>IF('Раздел 2.13.2'!Q44&gt;=SUM('Раздел 2.13.2'!AA44:AD44),0,1)</f>
        <v>0</v>
      </c>
    </row>
    <row r="10785" spans="1:8" x14ac:dyDescent="0.2">
      <c r="A10785" s="122">
        <f t="shared" si="160"/>
        <v>609562</v>
      </c>
      <c r="B10785" s="122">
        <v>54</v>
      </c>
      <c r="C10785" s="123">
        <v>10</v>
      </c>
      <c r="D10785" s="123">
        <v>519</v>
      </c>
      <c r="E10785" s="122" t="s">
        <v>20690</v>
      </c>
      <c r="F10785" s="123"/>
      <c r="G10785" s="123"/>
      <c r="H10785" s="123">
        <f>IF('Раздел 2.13.2'!Q45&gt;=SUM('Раздел 2.13.2'!AA45:AD45),0,1)</f>
        <v>0</v>
      </c>
    </row>
    <row r="10786" spans="1:8" x14ac:dyDescent="0.2">
      <c r="A10786" s="122">
        <f t="shared" si="160"/>
        <v>609562</v>
      </c>
      <c r="B10786" s="122">
        <v>54</v>
      </c>
      <c r="C10786" s="123">
        <v>10</v>
      </c>
      <c r="D10786" s="123">
        <v>520</v>
      </c>
      <c r="E10786" s="122" t="s">
        <v>19930</v>
      </c>
      <c r="F10786" s="123"/>
      <c r="G10786" s="123"/>
      <c r="H10786" s="123">
        <f>IF('Раздел 2.13.2'!Q46&gt;=SUM('Раздел 2.13.2'!AA46:AD46),0,1)</f>
        <v>0</v>
      </c>
    </row>
    <row r="10787" spans="1:8" x14ac:dyDescent="0.2">
      <c r="A10787" s="122">
        <f t="shared" si="160"/>
        <v>609562</v>
      </c>
      <c r="B10787" s="122">
        <v>54</v>
      </c>
      <c r="C10787" s="123">
        <v>10</v>
      </c>
      <c r="D10787" s="123">
        <v>521</v>
      </c>
      <c r="E10787" s="122" t="s">
        <v>19931</v>
      </c>
      <c r="F10787" s="123"/>
      <c r="G10787" s="123"/>
      <c r="H10787" s="123">
        <f>IF('Раздел 2.13.2'!Q47&gt;=SUM('Раздел 2.13.2'!AA47:AD47),0,1)</f>
        <v>0</v>
      </c>
    </row>
    <row r="10788" spans="1:8" x14ac:dyDescent="0.2">
      <c r="A10788" s="122">
        <f t="shared" si="160"/>
        <v>609562</v>
      </c>
      <c r="B10788" s="122">
        <v>54</v>
      </c>
      <c r="C10788" s="123">
        <v>10</v>
      </c>
      <c r="D10788" s="123">
        <v>522</v>
      </c>
      <c r="E10788" s="122" t="s">
        <v>19932</v>
      </c>
      <c r="F10788" s="123"/>
      <c r="G10788" s="123"/>
      <c r="H10788" s="123">
        <f>IF('Раздел 2.13.2'!Q48&gt;=SUM('Раздел 2.13.2'!AA48:AD48),0,1)</f>
        <v>0</v>
      </c>
    </row>
    <row r="10789" spans="1:8" x14ac:dyDescent="0.2">
      <c r="A10789" s="122">
        <f t="shared" si="160"/>
        <v>609562</v>
      </c>
      <c r="B10789" s="122">
        <v>54</v>
      </c>
      <c r="C10789" s="123">
        <v>10</v>
      </c>
      <c r="D10789" s="123">
        <v>523</v>
      </c>
      <c r="E10789" s="122" t="s">
        <v>19933</v>
      </c>
      <c r="F10789" s="123"/>
      <c r="G10789" s="123"/>
      <c r="H10789" s="123">
        <f>IF('Раздел 2.13.2'!Q49&gt;=SUM('Раздел 2.13.2'!AA49:AD49),0,1)</f>
        <v>0</v>
      </c>
    </row>
    <row r="10790" spans="1:8" x14ac:dyDescent="0.2">
      <c r="A10790" s="122">
        <f t="shared" si="160"/>
        <v>609562</v>
      </c>
      <c r="B10790" s="122">
        <v>54</v>
      </c>
      <c r="C10790" s="123">
        <v>10</v>
      </c>
      <c r="D10790" s="123">
        <v>524</v>
      </c>
      <c r="E10790" s="122" t="s">
        <v>19934</v>
      </c>
      <c r="F10790" s="123"/>
      <c r="G10790" s="123"/>
      <c r="H10790" s="123">
        <f>IF('Раздел 2.13.2'!Q50&gt;=SUM('Раздел 2.13.2'!AA50:AD50),0,1)</f>
        <v>0</v>
      </c>
    </row>
    <row r="10791" spans="1:8" x14ac:dyDescent="0.2">
      <c r="A10791" s="122">
        <f t="shared" si="160"/>
        <v>609562</v>
      </c>
      <c r="B10791" s="122">
        <v>54</v>
      </c>
      <c r="C10791" s="123">
        <v>10</v>
      </c>
      <c r="D10791" s="123">
        <v>525</v>
      </c>
      <c r="E10791" s="122" t="s">
        <v>19935</v>
      </c>
      <c r="F10791" s="123"/>
      <c r="G10791" s="123"/>
      <c r="H10791" s="123">
        <f>IF('Раздел 2.13.2'!Q51&gt;=SUM('Раздел 2.13.2'!AA51:AD51),0,1)</f>
        <v>0</v>
      </c>
    </row>
    <row r="10792" spans="1:8" x14ac:dyDescent="0.2">
      <c r="A10792" s="122">
        <f t="shared" si="160"/>
        <v>609562</v>
      </c>
      <c r="B10792" s="122">
        <v>54</v>
      </c>
      <c r="C10792" s="123">
        <v>10</v>
      </c>
      <c r="D10792" s="123">
        <v>526</v>
      </c>
      <c r="E10792" s="122" t="s">
        <v>19936</v>
      </c>
      <c r="F10792" s="123"/>
      <c r="G10792" s="123"/>
      <c r="H10792" s="123">
        <f>IF('Раздел 2.13.2'!Q52&gt;=SUM('Раздел 2.13.2'!AA52:AD52),0,1)</f>
        <v>0</v>
      </c>
    </row>
    <row r="10793" spans="1:8" x14ac:dyDescent="0.2">
      <c r="A10793" s="122">
        <f t="shared" si="160"/>
        <v>609562</v>
      </c>
      <c r="B10793" s="122">
        <v>54</v>
      </c>
      <c r="C10793" s="123">
        <v>10</v>
      </c>
      <c r="D10793" s="123">
        <v>527</v>
      </c>
      <c r="E10793" s="122" t="s">
        <v>19937</v>
      </c>
      <c r="F10793" s="123"/>
      <c r="G10793" s="123"/>
      <c r="H10793" s="123">
        <f>IF('Раздел 2.13.2'!Q53&gt;=SUM('Раздел 2.13.2'!AA53:AD53),0,1)</f>
        <v>0</v>
      </c>
    </row>
    <row r="10794" spans="1:8" x14ac:dyDescent="0.2">
      <c r="A10794" s="122">
        <f t="shared" si="160"/>
        <v>609562</v>
      </c>
      <c r="B10794" s="122">
        <v>54</v>
      </c>
      <c r="C10794" s="123">
        <v>10</v>
      </c>
      <c r="D10794" s="123">
        <v>528</v>
      </c>
      <c r="E10794" s="122" t="s">
        <v>19938</v>
      </c>
      <c r="F10794" s="123"/>
      <c r="G10794" s="123"/>
      <c r="H10794" s="123">
        <f>IF('Раздел 2.13.2'!Q54&gt;=SUM('Раздел 2.13.2'!AA54:AD54),0,1)</f>
        <v>0</v>
      </c>
    </row>
    <row r="10795" spans="1:8" x14ac:dyDescent="0.2">
      <c r="A10795" s="122">
        <f t="shared" si="160"/>
        <v>609562</v>
      </c>
      <c r="B10795" s="122">
        <v>54</v>
      </c>
      <c r="C10795" s="123">
        <v>10</v>
      </c>
      <c r="D10795" s="123">
        <v>529</v>
      </c>
      <c r="E10795" s="122" t="s">
        <v>19945</v>
      </c>
      <c r="F10795" s="123"/>
      <c r="G10795" s="123"/>
      <c r="H10795" s="123">
        <f>IF('Раздел 2.13.2'!Q55&gt;=SUM('Раздел 2.13.2'!AA55:AD55),0,1)</f>
        <v>0</v>
      </c>
    </row>
    <row r="10796" spans="1:8" x14ac:dyDescent="0.2">
      <c r="A10796" s="122">
        <f t="shared" si="160"/>
        <v>609562</v>
      </c>
      <c r="B10796" s="122">
        <v>54</v>
      </c>
      <c r="C10796" s="123">
        <v>10</v>
      </c>
      <c r="D10796" s="123">
        <v>530</v>
      </c>
      <c r="E10796" s="122" t="s">
        <v>19946</v>
      </c>
      <c r="F10796" s="123"/>
      <c r="G10796" s="123"/>
      <c r="H10796" s="123">
        <f>IF('Раздел 2.13.2'!Q56&gt;=SUM('Раздел 2.13.2'!AA56:AD56),0,1)</f>
        <v>0</v>
      </c>
    </row>
    <row r="10797" spans="1:8" x14ac:dyDescent="0.2">
      <c r="A10797" s="122">
        <f t="shared" si="160"/>
        <v>609562</v>
      </c>
      <c r="B10797" s="122">
        <v>54</v>
      </c>
      <c r="C10797" s="123">
        <v>10</v>
      </c>
      <c r="D10797" s="123">
        <v>531</v>
      </c>
      <c r="E10797" s="122" t="s">
        <v>19947</v>
      </c>
      <c r="F10797" s="123"/>
      <c r="G10797" s="123"/>
      <c r="H10797" s="123">
        <f>IF('Раздел 2.13.2'!Q57&gt;=SUM('Раздел 2.13.2'!AA57:AD57),0,1)</f>
        <v>0</v>
      </c>
    </row>
    <row r="10798" spans="1:8" x14ac:dyDescent="0.2">
      <c r="A10798" s="122">
        <f t="shared" si="160"/>
        <v>609562</v>
      </c>
      <c r="B10798" s="122">
        <v>54</v>
      </c>
      <c r="C10798" s="123">
        <v>10</v>
      </c>
      <c r="D10798" s="123">
        <v>532</v>
      </c>
      <c r="E10798" s="122" t="s">
        <v>19948</v>
      </c>
      <c r="F10798" s="123"/>
      <c r="G10798" s="123"/>
      <c r="H10798" s="123">
        <f>IF('Раздел 2.13.2'!Q58&gt;=SUM('Раздел 2.13.2'!AA58:AD58),0,1)</f>
        <v>0</v>
      </c>
    </row>
    <row r="10799" spans="1:8" x14ac:dyDescent="0.2">
      <c r="A10799" s="122">
        <f t="shared" si="160"/>
        <v>609562</v>
      </c>
      <c r="B10799" s="122">
        <v>54</v>
      </c>
      <c r="C10799" s="123">
        <v>10</v>
      </c>
      <c r="D10799" s="123">
        <v>533</v>
      </c>
      <c r="E10799" s="122" t="s">
        <v>19949</v>
      </c>
      <c r="F10799" s="123"/>
      <c r="G10799" s="123"/>
      <c r="H10799" s="123">
        <f>IF('Раздел 2.13.2'!Q59&gt;=SUM('Раздел 2.13.2'!AA59:AD59),0,1)</f>
        <v>0</v>
      </c>
    </row>
    <row r="10800" spans="1:8" x14ac:dyDescent="0.2">
      <c r="A10800" s="122">
        <f t="shared" si="160"/>
        <v>609562</v>
      </c>
      <c r="B10800" s="122">
        <v>54</v>
      </c>
      <c r="C10800" s="123">
        <v>10</v>
      </c>
      <c r="D10800" s="123">
        <v>534</v>
      </c>
      <c r="E10800" s="122" t="s">
        <v>19950</v>
      </c>
      <c r="F10800" s="123"/>
      <c r="G10800" s="123"/>
      <c r="H10800" s="123">
        <f>IF('Раздел 2.13.2'!Q60&gt;=SUM('Раздел 2.13.2'!AA60:AD60),0,1)</f>
        <v>0</v>
      </c>
    </row>
    <row r="10801" spans="1:8" x14ac:dyDescent="0.2">
      <c r="A10801" s="122">
        <f t="shared" si="160"/>
        <v>609562</v>
      </c>
      <c r="B10801" s="122">
        <v>54</v>
      </c>
      <c r="C10801" s="123">
        <v>10</v>
      </c>
      <c r="D10801" s="123">
        <v>535</v>
      </c>
      <c r="E10801" s="122" t="s">
        <v>19951</v>
      </c>
      <c r="F10801" s="123"/>
      <c r="G10801" s="123"/>
      <c r="H10801" s="123">
        <f>IF('Раздел 2.13.2'!Q61&gt;=SUM('Раздел 2.13.2'!AA61:AD61),0,1)</f>
        <v>0</v>
      </c>
    </row>
    <row r="10802" spans="1:8" x14ac:dyDescent="0.2">
      <c r="A10802" s="122">
        <f t="shared" si="160"/>
        <v>609562</v>
      </c>
      <c r="B10802" s="122">
        <v>54</v>
      </c>
      <c r="C10802" s="123">
        <v>10</v>
      </c>
      <c r="D10802" s="123">
        <v>536</v>
      </c>
      <c r="E10802" s="122" t="s">
        <v>19952</v>
      </c>
      <c r="F10802" s="123"/>
      <c r="G10802" s="123"/>
      <c r="H10802" s="123">
        <f>IF('Раздел 2.13.2'!Q62&gt;=SUM('Раздел 2.13.2'!AA62:AD62),0,1)</f>
        <v>0</v>
      </c>
    </row>
    <row r="10803" spans="1:8" x14ac:dyDescent="0.2">
      <c r="A10803" s="122">
        <f t="shared" si="160"/>
        <v>609562</v>
      </c>
      <c r="B10803" s="122">
        <v>54</v>
      </c>
      <c r="C10803" s="123">
        <v>10</v>
      </c>
      <c r="D10803" s="123">
        <v>537</v>
      </c>
      <c r="E10803" s="122" t="s">
        <v>19953</v>
      </c>
      <c r="F10803" s="123"/>
      <c r="G10803" s="123"/>
      <c r="H10803" s="123">
        <f>IF('Раздел 2.13.2'!Q63&gt;=SUM('Раздел 2.13.2'!AA63:AD63),0,1)</f>
        <v>0</v>
      </c>
    </row>
    <row r="10804" spans="1:8" x14ac:dyDescent="0.2">
      <c r="A10804" s="122">
        <f t="shared" si="160"/>
        <v>609562</v>
      </c>
      <c r="B10804" s="122">
        <v>54</v>
      </c>
      <c r="C10804" s="123">
        <v>10</v>
      </c>
      <c r="D10804" s="123">
        <v>538</v>
      </c>
      <c r="E10804" s="122" t="s">
        <v>19954</v>
      </c>
      <c r="F10804" s="123"/>
      <c r="G10804" s="123"/>
      <c r="H10804" s="123">
        <f>IF('Раздел 2.13.2'!Q64&gt;=SUM('Раздел 2.13.2'!AA64:AD64),0,1)</f>
        <v>0</v>
      </c>
    </row>
    <row r="10805" spans="1:8" x14ac:dyDescent="0.2">
      <c r="A10805" s="122">
        <f t="shared" si="160"/>
        <v>609562</v>
      </c>
      <c r="B10805" s="122">
        <v>54</v>
      </c>
      <c r="C10805" s="123">
        <v>10</v>
      </c>
      <c r="D10805" s="123">
        <v>539</v>
      </c>
      <c r="E10805" s="122" t="s">
        <v>19955</v>
      </c>
      <c r="F10805" s="123"/>
      <c r="G10805" s="123"/>
      <c r="H10805" s="123">
        <f>IF('Раздел 2.13.2'!Q65&gt;=SUM('Раздел 2.13.2'!AA65:AD65),0,1)</f>
        <v>0</v>
      </c>
    </row>
    <row r="10806" spans="1:8" x14ac:dyDescent="0.2">
      <c r="A10806" s="122">
        <f t="shared" si="160"/>
        <v>609562</v>
      </c>
      <c r="B10806" s="122">
        <v>54</v>
      </c>
      <c r="C10806" s="123">
        <v>10</v>
      </c>
      <c r="D10806" s="123">
        <v>540</v>
      </c>
      <c r="E10806" s="122" t="s">
        <v>19956</v>
      </c>
      <c r="F10806" s="123"/>
      <c r="G10806" s="123"/>
      <c r="H10806" s="123">
        <f>IF('Раздел 2.13.2'!Q66&gt;=SUM('Раздел 2.13.2'!AA66:AD66),0,1)</f>
        <v>0</v>
      </c>
    </row>
    <row r="10807" spans="1:8" x14ac:dyDescent="0.2">
      <c r="A10807" s="122">
        <f t="shared" si="160"/>
        <v>609562</v>
      </c>
      <c r="B10807" s="122">
        <v>54</v>
      </c>
      <c r="C10807" s="123">
        <v>10</v>
      </c>
      <c r="D10807" s="123">
        <v>541</v>
      </c>
      <c r="E10807" s="122" t="s">
        <v>19957</v>
      </c>
      <c r="F10807" s="123"/>
      <c r="G10807" s="123"/>
      <c r="H10807" s="123">
        <f>IF('Раздел 2.13.2'!Q67&gt;=SUM('Раздел 2.13.2'!AA67:AD67),0,1)</f>
        <v>0</v>
      </c>
    </row>
    <row r="10808" spans="1:8" x14ac:dyDescent="0.2">
      <c r="A10808" s="122">
        <f t="shared" si="160"/>
        <v>609562</v>
      </c>
      <c r="B10808" s="122">
        <v>54</v>
      </c>
      <c r="C10808" s="123">
        <v>10</v>
      </c>
      <c r="D10808" s="123">
        <v>542</v>
      </c>
      <c r="E10808" s="122" t="s">
        <v>19958</v>
      </c>
      <c r="F10808" s="123"/>
      <c r="G10808" s="123"/>
      <c r="H10808" s="123">
        <f>IF('Раздел 2.13.2'!Q68&gt;=SUM('Раздел 2.13.2'!AA68:AD68),0,1)</f>
        <v>0</v>
      </c>
    </row>
    <row r="10809" spans="1:8" x14ac:dyDescent="0.2">
      <c r="A10809" s="122">
        <f t="shared" si="160"/>
        <v>609562</v>
      </c>
      <c r="B10809" s="122">
        <v>54</v>
      </c>
      <c r="C10809" s="123">
        <v>10</v>
      </c>
      <c r="D10809" s="123">
        <v>543</v>
      </c>
      <c r="E10809" s="122" t="s">
        <v>19959</v>
      </c>
      <c r="F10809" s="123"/>
      <c r="G10809" s="123"/>
      <c r="H10809" s="123">
        <f>IF('Раздел 2.13.2'!Q69&gt;=SUM('Раздел 2.13.2'!AA69:AD69),0,1)</f>
        <v>0</v>
      </c>
    </row>
    <row r="10810" spans="1:8" x14ac:dyDescent="0.2">
      <c r="A10810" s="122">
        <f t="shared" si="160"/>
        <v>609562</v>
      </c>
      <c r="B10810" s="122">
        <v>54</v>
      </c>
      <c r="C10810" s="123">
        <v>10</v>
      </c>
      <c r="D10810" s="123">
        <v>544</v>
      </c>
      <c r="E10810" s="122" t="s">
        <v>19960</v>
      </c>
      <c r="F10810" s="123"/>
      <c r="G10810" s="123"/>
      <c r="H10810" s="123">
        <f>IF('Раздел 2.13.2'!Q70&gt;=SUM('Раздел 2.13.2'!AA70:AD70),0,1)</f>
        <v>0</v>
      </c>
    </row>
    <row r="10811" spans="1:8" x14ac:dyDescent="0.2">
      <c r="A10811" s="122">
        <f t="shared" si="160"/>
        <v>609562</v>
      </c>
      <c r="B10811" s="122">
        <v>54</v>
      </c>
      <c r="C10811" s="123">
        <v>10</v>
      </c>
      <c r="D10811" s="123">
        <v>545</v>
      </c>
      <c r="E10811" s="122" t="s">
        <v>19961</v>
      </c>
      <c r="F10811" s="123"/>
      <c r="G10811" s="123"/>
      <c r="H10811" s="123">
        <f>IF('Раздел 2.13.2'!Q71&gt;=SUM('Раздел 2.13.2'!AA71:AD71),0,1)</f>
        <v>0</v>
      </c>
    </row>
    <row r="10812" spans="1:8" x14ac:dyDescent="0.2">
      <c r="A10812" s="122">
        <f t="shared" si="160"/>
        <v>609562</v>
      </c>
      <c r="B10812" s="122">
        <v>54</v>
      </c>
      <c r="C10812" s="123">
        <v>10</v>
      </c>
      <c r="D10812" s="123">
        <v>546</v>
      </c>
      <c r="E10812" s="122" t="s">
        <v>19962</v>
      </c>
      <c r="F10812" s="123"/>
      <c r="G10812" s="123"/>
      <c r="H10812" s="123">
        <f>IF('Раздел 2.13.2'!Q72&gt;=SUM('Раздел 2.13.2'!AA72:AD72),0,1)</f>
        <v>0</v>
      </c>
    </row>
    <row r="10813" spans="1:8" x14ac:dyDescent="0.2">
      <c r="A10813" s="122">
        <f t="shared" si="160"/>
        <v>609562</v>
      </c>
      <c r="B10813" s="122">
        <v>54</v>
      </c>
      <c r="C10813" s="123">
        <v>10</v>
      </c>
      <c r="D10813" s="123">
        <v>547</v>
      </c>
      <c r="E10813" s="122" t="s">
        <v>19963</v>
      </c>
      <c r="F10813" s="123"/>
      <c r="G10813" s="123"/>
      <c r="H10813" s="123">
        <f>IF('Раздел 2.13.2'!Q73&gt;=SUM('Раздел 2.13.2'!AA73:AD73),0,1)</f>
        <v>0</v>
      </c>
    </row>
    <row r="10814" spans="1:8" x14ac:dyDescent="0.2">
      <c r="A10814" s="122">
        <f t="shared" si="160"/>
        <v>609562</v>
      </c>
      <c r="B10814" s="122">
        <v>54</v>
      </c>
      <c r="C10814" s="123">
        <v>10</v>
      </c>
      <c r="D10814" s="123">
        <v>548</v>
      </c>
      <c r="E10814" s="122" t="s">
        <v>19979</v>
      </c>
      <c r="F10814" s="123"/>
      <c r="G10814" s="123"/>
      <c r="H10814" s="123">
        <f>IF('Раздел 2.13.2'!Q74&gt;=SUM('Раздел 2.13.2'!AA74:AD74),0,1)</f>
        <v>0</v>
      </c>
    </row>
    <row r="10815" spans="1:8" x14ac:dyDescent="0.2">
      <c r="A10815" s="122">
        <f t="shared" si="160"/>
        <v>609562</v>
      </c>
      <c r="B10815" s="122">
        <v>54</v>
      </c>
      <c r="C10815" s="123">
        <v>10</v>
      </c>
      <c r="D10815" s="123">
        <v>549</v>
      </c>
      <c r="E10815" s="122" t="s">
        <v>19980</v>
      </c>
      <c r="F10815" s="123"/>
      <c r="G10815" s="123"/>
      <c r="H10815" s="123">
        <f>IF('Раздел 2.13.2'!Q75&gt;=SUM('Раздел 2.13.2'!AA75:AD75),0,1)</f>
        <v>0</v>
      </c>
    </row>
    <row r="10816" spans="1:8" x14ac:dyDescent="0.2">
      <c r="A10816" s="122">
        <f t="shared" si="160"/>
        <v>609562</v>
      </c>
      <c r="B10816" s="122">
        <v>54</v>
      </c>
      <c r="C10816" s="123">
        <v>10</v>
      </c>
      <c r="D10816" s="123">
        <v>550</v>
      </c>
      <c r="E10816" s="122" t="s">
        <v>19981</v>
      </c>
      <c r="F10816" s="123"/>
      <c r="G10816" s="123"/>
      <c r="H10816" s="123">
        <f>IF('Раздел 2.13.2'!Q76&gt;=SUM('Раздел 2.13.2'!AA76:AD76),0,1)</f>
        <v>0</v>
      </c>
    </row>
    <row r="10817" spans="1:8" x14ac:dyDescent="0.2">
      <c r="A10817" s="122">
        <f t="shared" si="160"/>
        <v>609562</v>
      </c>
      <c r="B10817" s="122">
        <v>54</v>
      </c>
      <c r="C10817" s="123">
        <v>10</v>
      </c>
      <c r="D10817" s="123">
        <v>551</v>
      </c>
      <c r="E10817" s="122" t="s">
        <v>19982</v>
      </c>
      <c r="F10817" s="123"/>
      <c r="G10817" s="123"/>
      <c r="H10817" s="123">
        <f>IF('Раздел 2.13.2'!Q77&gt;=SUM('Раздел 2.13.2'!AA77:AD77),0,1)</f>
        <v>0</v>
      </c>
    </row>
    <row r="10818" spans="1:8" x14ac:dyDescent="0.2">
      <c r="A10818" s="122">
        <f t="shared" si="160"/>
        <v>609562</v>
      </c>
      <c r="B10818" s="122">
        <v>54</v>
      </c>
      <c r="C10818" s="123">
        <v>10</v>
      </c>
      <c r="D10818" s="123">
        <v>552</v>
      </c>
      <c r="E10818" s="122" t="s">
        <v>19983</v>
      </c>
      <c r="F10818" s="123"/>
      <c r="G10818" s="123"/>
      <c r="H10818" s="123">
        <f>IF('Раздел 2.13.2'!Q78&gt;=SUM('Раздел 2.13.2'!AA78:AD78),0,1)</f>
        <v>0</v>
      </c>
    </row>
    <row r="10819" spans="1:8" x14ac:dyDescent="0.2">
      <c r="A10819" s="122">
        <f t="shared" si="160"/>
        <v>609562</v>
      </c>
      <c r="B10819" s="122">
        <v>54</v>
      </c>
      <c r="C10819" s="123">
        <v>10</v>
      </c>
      <c r="D10819" s="123">
        <v>553</v>
      </c>
      <c r="E10819" s="122" t="s">
        <v>19984</v>
      </c>
      <c r="F10819" s="123"/>
      <c r="G10819" s="123"/>
      <c r="H10819" s="123">
        <f>IF('Раздел 2.13.2'!Q79&gt;=SUM('Раздел 2.13.2'!AA79:AD79),0,1)</f>
        <v>0</v>
      </c>
    </row>
    <row r="10820" spans="1:8" x14ac:dyDescent="0.2">
      <c r="A10820" s="122">
        <f t="shared" si="160"/>
        <v>609562</v>
      </c>
      <c r="B10820" s="122">
        <v>54</v>
      </c>
      <c r="C10820" s="124">
        <v>10</v>
      </c>
      <c r="D10820" s="124">
        <v>554</v>
      </c>
      <c r="E10820" s="124" t="s">
        <v>19985</v>
      </c>
      <c r="F10820" s="124"/>
      <c r="G10820" s="124"/>
      <c r="H10820" s="124">
        <f>IF('Раздел 2.13.2'!Q80&gt;=SUM('Раздел 2.13.2'!AA80:AD80),0,1)</f>
        <v>0</v>
      </c>
    </row>
    <row r="10821" spans="1:8" x14ac:dyDescent="0.2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19986</v>
      </c>
      <c r="F10821" s="7"/>
      <c r="G10821" s="7"/>
      <c r="H10821" s="7">
        <f>IF('Раздел 2.13.2'!Z21&gt;=SUM('Раздел 2.13.2'!AA21:AB21),0,1)</f>
        <v>0</v>
      </c>
    </row>
    <row r="10822" spans="1:8" x14ac:dyDescent="0.2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19987</v>
      </c>
      <c r="F10822" s="7"/>
      <c r="G10822" s="7"/>
      <c r="H10822" s="7">
        <f>IF('Раздел 2.13.2'!Z22&gt;=SUM('Раздел 2.13.2'!AA22:AB22),0,1)</f>
        <v>0</v>
      </c>
    </row>
    <row r="10823" spans="1:8" x14ac:dyDescent="0.2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19988</v>
      </c>
      <c r="F10823" s="7"/>
      <c r="G10823" s="7"/>
      <c r="H10823" s="7">
        <f>IF('Раздел 2.13.2'!Z23&gt;=SUM('Раздел 2.13.2'!AA23:AB23),0,1)</f>
        <v>0</v>
      </c>
    </row>
    <row r="10824" spans="1:8" x14ac:dyDescent="0.2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19989</v>
      </c>
      <c r="F10824" s="7"/>
      <c r="G10824" s="7"/>
      <c r="H10824" s="7">
        <f>IF('Раздел 2.13.2'!Z24&gt;=SUM('Раздел 2.13.2'!AA24:AB24),0,1)</f>
        <v>0</v>
      </c>
    </row>
    <row r="10825" spans="1:8" x14ac:dyDescent="0.2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19990</v>
      </c>
      <c r="F10825" s="7"/>
      <c r="G10825" s="7"/>
      <c r="H10825" s="7">
        <f>IF('Раздел 2.13.2'!Z25&gt;=SUM('Раздел 2.13.2'!AA25:AB25),0,1)</f>
        <v>0</v>
      </c>
    </row>
    <row r="10826" spans="1:8" x14ac:dyDescent="0.2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19991</v>
      </c>
      <c r="F10826" s="7"/>
      <c r="G10826" s="7"/>
      <c r="H10826" s="7">
        <f>IF('Раздел 2.13.2'!Z26&gt;=SUM('Раздел 2.13.2'!AA26:AB26),0,1)</f>
        <v>0</v>
      </c>
    </row>
    <row r="10827" spans="1:8" x14ac:dyDescent="0.2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19992</v>
      </c>
      <c r="F10827" s="7"/>
      <c r="G10827" s="7"/>
      <c r="H10827" s="7">
        <f>IF('Раздел 2.13.2'!Z27&gt;=SUM('Раздел 2.13.2'!AA27:AB27),0,1)</f>
        <v>0</v>
      </c>
    </row>
    <row r="10828" spans="1:8" x14ac:dyDescent="0.2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19993</v>
      </c>
      <c r="F10828" s="7"/>
      <c r="G10828" s="7"/>
      <c r="H10828" s="7">
        <f>IF('Раздел 2.13.2'!Z28&gt;=SUM('Раздел 2.13.2'!AA28:AB28),0,1)</f>
        <v>0</v>
      </c>
    </row>
    <row r="10829" spans="1:8" x14ac:dyDescent="0.2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19994</v>
      </c>
      <c r="F10829" s="7"/>
      <c r="G10829" s="7"/>
      <c r="H10829" s="7">
        <f>IF('Раздел 2.13.2'!Z29&gt;=SUM('Раздел 2.13.2'!AA29:AB29),0,1)</f>
        <v>0</v>
      </c>
    </row>
    <row r="10830" spans="1:8" x14ac:dyDescent="0.2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19995</v>
      </c>
      <c r="F10830" s="7"/>
      <c r="G10830" s="7"/>
      <c r="H10830" s="7">
        <f>IF('Раздел 2.13.2'!Z30&gt;=SUM('Раздел 2.13.2'!AA30:AB30),0,1)</f>
        <v>0</v>
      </c>
    </row>
    <row r="10831" spans="1:8" x14ac:dyDescent="0.2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19996</v>
      </c>
      <c r="F10831" s="7"/>
      <c r="G10831" s="7"/>
      <c r="H10831" s="7">
        <f>IF('Раздел 2.13.2'!Z31&gt;=SUM('Раздел 2.13.2'!AA31:AB31),0,1)</f>
        <v>0</v>
      </c>
    </row>
    <row r="10832" spans="1:8" x14ac:dyDescent="0.2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19997</v>
      </c>
      <c r="F10832" s="7"/>
      <c r="G10832" s="7"/>
      <c r="H10832" s="7">
        <f>IF('Раздел 2.13.2'!Z32&gt;=SUM('Раздел 2.13.2'!AA32:AB32),0,1)</f>
        <v>0</v>
      </c>
    </row>
    <row r="10833" spans="1:8" x14ac:dyDescent="0.2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21140</v>
      </c>
      <c r="F10833" s="7"/>
      <c r="G10833" s="7"/>
      <c r="H10833" s="7">
        <f>IF('Раздел 2.13.2'!Z33&gt;=SUM('Раздел 2.13.2'!AA33:AB33),0,1)</f>
        <v>0</v>
      </c>
    </row>
    <row r="10834" spans="1:8" x14ac:dyDescent="0.2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21141</v>
      </c>
      <c r="F10834" s="7"/>
      <c r="G10834" s="7"/>
      <c r="H10834" s="7">
        <f>IF('Раздел 2.13.2'!Z34&gt;=SUM('Раздел 2.13.2'!AA34:AB34),0,1)</f>
        <v>0</v>
      </c>
    </row>
    <row r="10835" spans="1:8" x14ac:dyDescent="0.2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21142</v>
      </c>
      <c r="F10835" s="7"/>
      <c r="G10835" s="7"/>
      <c r="H10835" s="7">
        <f>IF('Раздел 2.13.2'!Z35&gt;=SUM('Раздел 2.13.2'!AA35:AB35),0,1)</f>
        <v>0</v>
      </c>
    </row>
    <row r="10836" spans="1:8" x14ac:dyDescent="0.2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21143</v>
      </c>
      <c r="F10836" s="7"/>
      <c r="G10836" s="7"/>
      <c r="H10836" s="7">
        <f>IF('Раздел 2.13.2'!Z36&gt;=SUM('Раздел 2.13.2'!AA36:AB36),0,1)</f>
        <v>0</v>
      </c>
    </row>
    <row r="10837" spans="1:8" x14ac:dyDescent="0.2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21144</v>
      </c>
      <c r="F10837" s="7"/>
      <c r="G10837" s="7"/>
      <c r="H10837" s="7">
        <f>IF('Раздел 2.13.2'!Z37&gt;=SUM('Раздел 2.13.2'!AA37:AB37),0,1)</f>
        <v>0</v>
      </c>
    </row>
    <row r="10838" spans="1:8" x14ac:dyDescent="0.2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21394</v>
      </c>
      <c r="F10838" s="7"/>
      <c r="G10838" s="7"/>
      <c r="H10838" s="7">
        <f>IF('Раздел 2.13.2'!Z38&gt;=SUM('Раздел 2.13.2'!AA38:AB38),0,1)</f>
        <v>0</v>
      </c>
    </row>
    <row r="10839" spans="1:8" x14ac:dyDescent="0.2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21395</v>
      </c>
      <c r="F10839" s="7"/>
      <c r="G10839" s="7"/>
      <c r="H10839" s="7">
        <f>IF('Раздел 2.13.2'!Z39&gt;=SUM('Раздел 2.13.2'!AA39:AB39),0,1)</f>
        <v>0</v>
      </c>
    </row>
    <row r="10840" spans="1:8" x14ac:dyDescent="0.2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21396</v>
      </c>
      <c r="F10840" s="7"/>
      <c r="G10840" s="7"/>
      <c r="H10840" s="7">
        <f>IF('Раздел 2.13.2'!Z40&gt;=SUM('Раздел 2.13.2'!AA40:AB40),0,1)</f>
        <v>0</v>
      </c>
    </row>
    <row r="10841" spans="1:8" x14ac:dyDescent="0.2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21397</v>
      </c>
      <c r="F10841" s="7"/>
      <c r="G10841" s="7"/>
      <c r="H10841" s="7">
        <f>IF('Раздел 2.13.2'!Z41&gt;=SUM('Раздел 2.13.2'!AA41:AB41),0,1)</f>
        <v>0</v>
      </c>
    </row>
    <row r="10842" spans="1:8" x14ac:dyDescent="0.2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21398</v>
      </c>
      <c r="F10842" s="7"/>
      <c r="G10842" s="7"/>
      <c r="H10842" s="7">
        <f>IF('Раздел 2.13.2'!Z42&gt;=SUM('Раздел 2.13.2'!AA42:AB42),0,1)</f>
        <v>0</v>
      </c>
    </row>
    <row r="10843" spans="1:8" x14ac:dyDescent="0.2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21399</v>
      </c>
      <c r="F10843" s="7"/>
      <c r="G10843" s="7"/>
      <c r="H10843" s="7">
        <f>IF('Раздел 2.13.2'!Z43&gt;=SUM('Раздел 2.13.2'!AA43:AB43),0,1)</f>
        <v>0</v>
      </c>
    </row>
    <row r="10844" spans="1:8" x14ac:dyDescent="0.2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21400</v>
      </c>
      <c r="F10844" s="7"/>
      <c r="G10844" s="7"/>
      <c r="H10844" s="7">
        <f>IF('Раздел 2.13.2'!Z44&gt;=SUM('Раздел 2.13.2'!AA44:AB44),0,1)</f>
        <v>0</v>
      </c>
    </row>
    <row r="10845" spans="1:8" x14ac:dyDescent="0.2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21401</v>
      </c>
      <c r="F10845" s="7"/>
      <c r="G10845" s="7"/>
      <c r="H10845" s="7">
        <f>IF('Раздел 2.13.2'!Z45&gt;=SUM('Раздел 2.13.2'!AA45:AB45),0,1)</f>
        <v>0</v>
      </c>
    </row>
    <row r="10846" spans="1:8" x14ac:dyDescent="0.2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21402</v>
      </c>
      <c r="F10846" s="7"/>
      <c r="G10846" s="7"/>
      <c r="H10846" s="7">
        <f>IF('Раздел 2.13.2'!Z46&gt;=SUM('Раздел 2.13.2'!AA46:AB46),0,1)</f>
        <v>0</v>
      </c>
    </row>
    <row r="10847" spans="1:8" x14ac:dyDescent="0.2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21403</v>
      </c>
      <c r="F10847" s="7"/>
      <c r="G10847" s="7"/>
      <c r="H10847" s="7">
        <f>IF('Раздел 2.13.2'!Z47&gt;=SUM('Раздел 2.13.2'!AA47:AB47),0,1)</f>
        <v>0</v>
      </c>
    </row>
    <row r="10848" spans="1:8" x14ac:dyDescent="0.2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21404</v>
      </c>
      <c r="F10848" s="7"/>
      <c r="G10848" s="7"/>
      <c r="H10848" s="7">
        <f>IF('Раздел 2.13.2'!Z48&gt;=SUM('Раздел 2.13.2'!AA48:AB48),0,1)</f>
        <v>0</v>
      </c>
    </row>
    <row r="10849" spans="1:8" x14ac:dyDescent="0.2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21405</v>
      </c>
      <c r="F10849" s="7"/>
      <c r="G10849" s="7"/>
      <c r="H10849" s="7">
        <f>IF('Раздел 2.13.2'!Z49&gt;=SUM('Раздел 2.13.2'!AA49:AB49),0,1)</f>
        <v>0</v>
      </c>
    </row>
    <row r="10850" spans="1:8" x14ac:dyDescent="0.2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21406</v>
      </c>
      <c r="F10850" s="7"/>
      <c r="G10850" s="7"/>
      <c r="H10850" s="7">
        <f>IF('Раздел 2.13.2'!Z50&gt;=SUM('Раздел 2.13.2'!AA50:AB50),0,1)</f>
        <v>0</v>
      </c>
    </row>
    <row r="10851" spans="1:8" x14ac:dyDescent="0.2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21407</v>
      </c>
      <c r="F10851" s="7"/>
      <c r="G10851" s="7"/>
      <c r="H10851" s="7">
        <f>IF('Раздел 2.13.2'!Z51&gt;=SUM('Раздел 2.13.2'!AA51:AB51),0,1)</f>
        <v>0</v>
      </c>
    </row>
    <row r="10852" spans="1:8" x14ac:dyDescent="0.2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21408</v>
      </c>
      <c r="F10852" s="7"/>
      <c r="G10852" s="7"/>
      <c r="H10852" s="7">
        <f>IF('Раздел 2.13.2'!Z52&gt;=SUM('Раздел 2.13.2'!AA52:AB52),0,1)</f>
        <v>0</v>
      </c>
    </row>
    <row r="10853" spans="1:8" x14ac:dyDescent="0.2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21409</v>
      </c>
      <c r="F10853" s="7"/>
      <c r="G10853" s="7"/>
      <c r="H10853" s="7">
        <f>IF('Раздел 2.13.2'!Z53&gt;=SUM('Раздел 2.13.2'!AA53:AB53),0,1)</f>
        <v>0</v>
      </c>
    </row>
    <row r="10854" spans="1:8" x14ac:dyDescent="0.2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21156</v>
      </c>
      <c r="F10854" s="7"/>
      <c r="G10854" s="7"/>
      <c r="H10854" s="7">
        <f>IF('Раздел 2.13.2'!Z54&gt;=SUM('Раздел 2.13.2'!AA54:AB54),0,1)</f>
        <v>0</v>
      </c>
    </row>
    <row r="10855" spans="1:8" x14ac:dyDescent="0.2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21157</v>
      </c>
      <c r="F10855" s="7"/>
      <c r="G10855" s="7"/>
      <c r="H10855" s="7">
        <f>IF('Раздел 2.13.2'!Z55&gt;=SUM('Раздел 2.13.2'!AA55:AB55),0,1)</f>
        <v>0</v>
      </c>
    </row>
    <row r="10856" spans="1:8" x14ac:dyDescent="0.2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21158</v>
      </c>
      <c r="F10856" s="7"/>
      <c r="G10856" s="7"/>
      <c r="H10856" s="7">
        <f>IF('Раздел 2.13.2'!Z56&gt;=SUM('Раздел 2.13.2'!AA56:AB56),0,1)</f>
        <v>0</v>
      </c>
    </row>
    <row r="10857" spans="1:8" x14ac:dyDescent="0.2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21159</v>
      </c>
      <c r="F10857" s="7"/>
      <c r="G10857" s="7"/>
      <c r="H10857" s="7">
        <f>IF('Раздел 2.13.2'!Z57&gt;=SUM('Раздел 2.13.2'!AA57:AB57),0,1)</f>
        <v>0</v>
      </c>
    </row>
    <row r="10858" spans="1:8" x14ac:dyDescent="0.2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21160</v>
      </c>
      <c r="F10858" s="7"/>
      <c r="G10858" s="7"/>
      <c r="H10858" s="7">
        <f>IF('Раздел 2.13.2'!Z58&gt;=SUM('Раздел 2.13.2'!AA58:AB58),0,1)</f>
        <v>0</v>
      </c>
    </row>
    <row r="10859" spans="1:8" x14ac:dyDescent="0.2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21161</v>
      </c>
      <c r="F10859" s="7"/>
      <c r="G10859" s="7"/>
      <c r="H10859" s="7">
        <f>IF('Раздел 2.13.2'!Z59&gt;=SUM('Раздел 2.13.2'!AA59:AB59),0,1)</f>
        <v>0</v>
      </c>
    </row>
    <row r="10860" spans="1:8" x14ac:dyDescent="0.2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20399</v>
      </c>
      <c r="F10860" s="7"/>
      <c r="G10860" s="7"/>
      <c r="H10860" s="7">
        <f>IF('Раздел 2.13.2'!Z60&gt;=SUM('Раздел 2.13.2'!AA60:AB60),0,1)</f>
        <v>0</v>
      </c>
    </row>
    <row r="10861" spans="1:8" x14ac:dyDescent="0.2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20400</v>
      </c>
      <c r="F10861" s="7"/>
      <c r="G10861" s="7"/>
      <c r="H10861" s="7">
        <f>IF('Раздел 2.13.2'!Z61&gt;=SUM('Раздел 2.13.2'!AA61:AB61),0,1)</f>
        <v>0</v>
      </c>
    </row>
    <row r="10862" spans="1:8" x14ac:dyDescent="0.2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20401</v>
      </c>
      <c r="F10862" s="7"/>
      <c r="G10862" s="7"/>
      <c r="H10862" s="7">
        <f>IF('Раздел 2.13.2'!Z62&gt;=SUM('Раздел 2.13.2'!AA62:AB62),0,1)</f>
        <v>0</v>
      </c>
    </row>
    <row r="10863" spans="1:8" x14ac:dyDescent="0.2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20402</v>
      </c>
      <c r="F10863" s="7"/>
      <c r="G10863" s="7"/>
      <c r="H10863" s="7">
        <f>IF('Раздел 2.13.2'!Z63&gt;=SUM('Раздел 2.13.2'!AA63:AB63),0,1)</f>
        <v>0</v>
      </c>
    </row>
    <row r="10864" spans="1:8" x14ac:dyDescent="0.2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20403</v>
      </c>
      <c r="F10864" s="7"/>
      <c r="G10864" s="7"/>
      <c r="H10864" s="7">
        <f>IF('Раздел 2.13.2'!Z64&gt;=SUM('Раздел 2.13.2'!AA64:AB64),0,1)</f>
        <v>0</v>
      </c>
    </row>
    <row r="10865" spans="1:8" x14ac:dyDescent="0.2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20404</v>
      </c>
      <c r="F10865" s="7"/>
      <c r="G10865" s="7"/>
      <c r="H10865" s="7">
        <f>IF('Раздел 2.13.2'!Z65&gt;=SUM('Раздел 2.13.2'!AA65:AB65),0,1)</f>
        <v>0</v>
      </c>
    </row>
    <row r="10866" spans="1:8" x14ac:dyDescent="0.2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20405</v>
      </c>
      <c r="F10866" s="7"/>
      <c r="G10866" s="7"/>
      <c r="H10866" s="7">
        <f>IF('Раздел 2.13.2'!Z66&gt;=SUM('Раздел 2.13.2'!AA66:AB66),0,1)</f>
        <v>0</v>
      </c>
    </row>
    <row r="10867" spans="1:8" x14ac:dyDescent="0.2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20406</v>
      </c>
      <c r="F10867" s="7"/>
      <c r="G10867" s="7"/>
      <c r="H10867" s="7">
        <f>IF('Раздел 2.13.2'!Z67&gt;=SUM('Раздел 2.13.2'!AA67:AB67),0,1)</f>
        <v>0</v>
      </c>
    </row>
    <row r="10868" spans="1:8" x14ac:dyDescent="0.2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20407</v>
      </c>
      <c r="F10868" s="7"/>
      <c r="G10868" s="7"/>
      <c r="H10868" s="7">
        <f>IF('Раздел 2.13.2'!Z68&gt;=SUM('Раздел 2.13.2'!AA68:AB68),0,1)</f>
        <v>0</v>
      </c>
    </row>
    <row r="10869" spans="1:8" x14ac:dyDescent="0.2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20408</v>
      </c>
      <c r="F10869" s="7"/>
      <c r="G10869" s="7"/>
      <c r="H10869" s="7">
        <f>IF('Раздел 2.13.2'!Z69&gt;=SUM('Раздел 2.13.2'!AA69:AB69),0,1)</f>
        <v>0</v>
      </c>
    </row>
    <row r="10870" spans="1:8" x14ac:dyDescent="0.2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21476</v>
      </c>
      <c r="F10870" s="7"/>
      <c r="G10870" s="7"/>
      <c r="H10870" s="7">
        <f>IF('Раздел 2.13.2'!Z70&gt;=SUM('Раздел 2.13.2'!AA70:AB70),0,1)</f>
        <v>0</v>
      </c>
    </row>
    <row r="10871" spans="1:8" x14ac:dyDescent="0.2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21477</v>
      </c>
      <c r="F10871" s="7"/>
      <c r="G10871" s="7"/>
      <c r="H10871" s="7">
        <f>IF('Раздел 2.13.2'!Z71&gt;=SUM('Раздел 2.13.2'!AA71:AB71),0,1)</f>
        <v>0</v>
      </c>
    </row>
    <row r="10872" spans="1:8" x14ac:dyDescent="0.2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21478</v>
      </c>
      <c r="F10872" s="7"/>
      <c r="G10872" s="7"/>
      <c r="H10872" s="7">
        <f>IF('Раздел 2.13.2'!Z72&gt;=SUM('Раздел 2.13.2'!AA72:AB72),0,1)</f>
        <v>0</v>
      </c>
    </row>
    <row r="10873" spans="1:8" x14ac:dyDescent="0.2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21479</v>
      </c>
      <c r="F10873" s="7"/>
      <c r="G10873" s="7"/>
      <c r="H10873" s="7">
        <f>IF('Раздел 2.13.2'!Z73&gt;=SUM('Раздел 2.13.2'!AA73:AB73),0,1)</f>
        <v>0</v>
      </c>
    </row>
    <row r="10874" spans="1:8" x14ac:dyDescent="0.2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21480</v>
      </c>
      <c r="F10874" s="7"/>
      <c r="G10874" s="7"/>
      <c r="H10874" s="7">
        <f>IF('Раздел 2.13.2'!Z74&gt;=SUM('Раздел 2.13.2'!AA74:AB74),0,1)</f>
        <v>0</v>
      </c>
    </row>
    <row r="10875" spans="1:8" x14ac:dyDescent="0.2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21481</v>
      </c>
      <c r="F10875" s="7"/>
      <c r="G10875" s="7"/>
      <c r="H10875" s="7">
        <f>IF('Раздел 2.13.2'!Z75&gt;=SUM('Раздел 2.13.2'!AA75:AB75),0,1)</f>
        <v>0</v>
      </c>
    </row>
    <row r="10876" spans="1:8" x14ac:dyDescent="0.2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21482</v>
      </c>
      <c r="F10876" s="7"/>
      <c r="G10876" s="7"/>
      <c r="H10876" s="7">
        <f>IF('Раздел 2.13.2'!Z76&gt;=SUM('Раздел 2.13.2'!AA76:AB76),0,1)</f>
        <v>0</v>
      </c>
    </row>
    <row r="10877" spans="1:8" x14ac:dyDescent="0.2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21483</v>
      </c>
      <c r="F10877" s="7"/>
      <c r="G10877" s="7"/>
      <c r="H10877" s="7">
        <f>IF('Раздел 2.13.2'!Z77&gt;=SUM('Раздел 2.13.2'!AA77:AB77),0,1)</f>
        <v>0</v>
      </c>
    </row>
    <row r="10878" spans="1:8" x14ac:dyDescent="0.2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20734</v>
      </c>
      <c r="F10878" s="7"/>
      <c r="G10878" s="7"/>
      <c r="H10878" s="7">
        <f>IF('Раздел 2.13.2'!Z78&gt;=SUM('Раздел 2.13.2'!AA78:AB78),0,1)</f>
        <v>0</v>
      </c>
    </row>
    <row r="10879" spans="1:8" x14ac:dyDescent="0.2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20921</v>
      </c>
      <c r="F10879" s="7"/>
      <c r="G10879" s="7"/>
      <c r="H10879" s="7">
        <f>IF('Раздел 2.13.2'!Z79&gt;=SUM('Раздел 2.13.2'!AA79:AB79),0,1)</f>
        <v>0</v>
      </c>
    </row>
    <row r="10880" spans="1:8" x14ac:dyDescent="0.2">
      <c r="A10880" s="6">
        <f t="shared" si="160"/>
        <v>609562</v>
      </c>
      <c r="B10880" s="109">
        <v>54</v>
      </c>
      <c r="C10880" s="109">
        <v>11</v>
      </c>
      <c r="D10880" s="109">
        <v>614</v>
      </c>
      <c r="E10880" s="109" t="s">
        <v>21669</v>
      </c>
      <c r="F10880" s="109"/>
      <c r="G10880" s="109"/>
      <c r="H10880" s="109">
        <f>IF('Раздел 2.13.2'!Z80&gt;=SUM('Раздел 2.13.2'!AA80:AB80),0,1)</f>
        <v>0</v>
      </c>
    </row>
    <row r="10881" spans="1:8" x14ac:dyDescent="0.2">
      <c r="A10881" s="107">
        <f t="shared" si="160"/>
        <v>609562</v>
      </c>
      <c r="B10881" s="107">
        <v>55</v>
      </c>
      <c r="C10881" s="107">
        <v>0</v>
      </c>
      <c r="D10881" s="107">
        <v>0</v>
      </c>
      <c r="E10881" s="107" t="str">
        <f>CONCATENATE("Количество ошибок в разделе 2.13.3: ",H10881)</f>
        <v>Количество ошибок в разделе 2.13.3: 0</v>
      </c>
      <c r="F10881" s="107"/>
      <c r="G10881" s="107"/>
      <c r="H10881" s="107">
        <f>SUM(H10882:H11495)</f>
        <v>0</v>
      </c>
    </row>
    <row r="10882" spans="1:8" x14ac:dyDescent="0.2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17362</v>
      </c>
      <c r="H10882" s="6">
        <f>IF('Раздел 2.13.3'!Q21=SUM('Раздел 2.13.3'!R21:W21),0,1)</f>
        <v>0</v>
      </c>
    </row>
    <row r="10883" spans="1:8" x14ac:dyDescent="0.2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16275</v>
      </c>
      <c r="F10883" s="7"/>
      <c r="G10883" s="7"/>
      <c r="H10883" s="6">
        <f>IF('Раздел 2.13.3'!Q22=SUM('Раздел 2.13.3'!R22:W22),0,1)</f>
        <v>0</v>
      </c>
    </row>
    <row r="10884" spans="1:8" x14ac:dyDescent="0.2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16276</v>
      </c>
      <c r="H10884" s="6">
        <f>IF('Раздел 2.13.3'!Q23=SUM('Раздел 2.13.3'!R23:W23),0,1)</f>
        <v>0</v>
      </c>
    </row>
    <row r="10885" spans="1:8" x14ac:dyDescent="0.2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16277</v>
      </c>
      <c r="H10885" s="6">
        <f>IF('Раздел 2.13.3'!Q24=SUM('Раздел 2.13.3'!R24:W24),0,1)</f>
        <v>0</v>
      </c>
    </row>
    <row r="10886" spans="1:8" x14ac:dyDescent="0.2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16280</v>
      </c>
      <c r="H10886" s="6">
        <f>IF('Раздел 2.13.3'!Q25=SUM('Раздел 2.13.3'!R25:W25),0,1)</f>
        <v>0</v>
      </c>
    </row>
    <row r="10887" spans="1:8" x14ac:dyDescent="0.2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16281</v>
      </c>
      <c r="H10887" s="6">
        <f>IF('Раздел 2.13.3'!Q26=SUM('Раздел 2.13.3'!R26:W26),0,1)</f>
        <v>0</v>
      </c>
    </row>
    <row r="10888" spans="1:8" x14ac:dyDescent="0.2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16282</v>
      </c>
      <c r="H10888" s="6">
        <f>IF('Раздел 2.13.3'!Q27=SUM('Раздел 2.13.3'!R27:W27),0,1)</f>
        <v>0</v>
      </c>
    </row>
    <row r="10889" spans="1:8" x14ac:dyDescent="0.2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17369</v>
      </c>
      <c r="H10889" s="6">
        <f>IF('Раздел 2.13.3'!Q28=SUM('Раздел 2.13.3'!R28:W28),0,1)</f>
        <v>0</v>
      </c>
    </row>
    <row r="10890" spans="1:8" x14ac:dyDescent="0.2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18997</v>
      </c>
      <c r="H10890" s="6">
        <f>IF('Раздел 2.13.3'!Q29=SUM('Раздел 2.13.3'!R29:W29),0,1)</f>
        <v>0</v>
      </c>
    </row>
    <row r="10891" spans="1:8" x14ac:dyDescent="0.2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18998</v>
      </c>
      <c r="H10891" s="6">
        <f>IF('Раздел 2.13.3'!Q30=SUM('Раздел 2.13.3'!R30:W30),0,1)</f>
        <v>0</v>
      </c>
    </row>
    <row r="10892" spans="1:8" x14ac:dyDescent="0.2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18999</v>
      </c>
      <c r="H10892" s="6">
        <f>IF('Раздел 2.13.3'!Q31=SUM('Раздел 2.13.3'!R31:W31),0,1)</f>
        <v>0</v>
      </c>
    </row>
    <row r="10893" spans="1:8" x14ac:dyDescent="0.2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19000</v>
      </c>
      <c r="H10893" s="6">
        <f>IF('Раздел 2.13.3'!Q32=SUM('Раздел 2.13.3'!R32:W32),0,1)</f>
        <v>0</v>
      </c>
    </row>
    <row r="10894" spans="1:8" x14ac:dyDescent="0.2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19001</v>
      </c>
      <c r="H10894" s="6">
        <f>IF('Раздел 2.13.3'!Q33=SUM('Раздел 2.13.3'!R33:W33),0,1)</f>
        <v>0</v>
      </c>
    </row>
    <row r="10895" spans="1:8" x14ac:dyDescent="0.2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18187</v>
      </c>
      <c r="H10895" s="6">
        <f>IF('Раздел 2.13.3'!Q34=SUM('Раздел 2.13.3'!R34:W34),0,1)</f>
        <v>0</v>
      </c>
    </row>
    <row r="10896" spans="1:8" x14ac:dyDescent="0.2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18188</v>
      </c>
      <c r="H10896" s="6">
        <f>IF('Раздел 2.13.3'!Q35=SUM('Раздел 2.13.3'!R35:W35),0,1)</f>
        <v>0</v>
      </c>
    </row>
    <row r="10897" spans="1:8" x14ac:dyDescent="0.2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18189</v>
      </c>
      <c r="H10897" s="6">
        <f>IF('Раздел 2.13.3'!Q36=SUM('Раздел 2.13.3'!R36:W36),0,1)</f>
        <v>0</v>
      </c>
    </row>
    <row r="10898" spans="1:8" x14ac:dyDescent="0.2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19763</v>
      </c>
      <c r="H10898" s="6">
        <f>IF('Раздел 2.13.3'!Q37=SUM('Раздел 2.13.3'!R37:W37),0,1)</f>
        <v>0</v>
      </c>
    </row>
    <row r="10899" spans="1:8" x14ac:dyDescent="0.2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19764</v>
      </c>
      <c r="H10899" s="6">
        <f>IF('Раздел 2.13.3'!Q38=SUM('Раздел 2.13.3'!R38:W38),0,1)</f>
        <v>0</v>
      </c>
    </row>
    <row r="10900" spans="1:8" x14ac:dyDescent="0.2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19002</v>
      </c>
      <c r="H10900" s="6">
        <f>IF('Раздел 2.13.3'!Q39=SUM('Раздел 2.13.3'!R39:W39),0,1)</f>
        <v>0</v>
      </c>
    </row>
    <row r="10901" spans="1:8" x14ac:dyDescent="0.2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19003</v>
      </c>
      <c r="H10901" s="6">
        <f>IF('Раздел 2.13.3'!Q40=SUM('Раздел 2.13.3'!R40:W40),0,1)</f>
        <v>0</v>
      </c>
    </row>
    <row r="10902" spans="1:8" x14ac:dyDescent="0.2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19004</v>
      </c>
      <c r="H10902" s="6">
        <f>IF('Раздел 2.13.3'!Q41=SUM('Раздел 2.13.3'!R41:W41),0,1)</f>
        <v>0</v>
      </c>
    </row>
    <row r="10903" spans="1:8" x14ac:dyDescent="0.2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19005</v>
      </c>
      <c r="H10903" s="6">
        <f>IF('Раздел 2.13.3'!Q42=SUM('Раздел 2.13.3'!R42:W42),0,1)</f>
        <v>0</v>
      </c>
    </row>
    <row r="10904" spans="1:8" x14ac:dyDescent="0.2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19006</v>
      </c>
      <c r="H10904" s="6">
        <f>IF('Раздел 2.13.3'!Q43=SUM('Раздел 2.13.3'!R43:W43),0,1)</f>
        <v>0</v>
      </c>
    </row>
    <row r="10905" spans="1:8" x14ac:dyDescent="0.2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19007</v>
      </c>
      <c r="H10905" s="6">
        <f>IF('Раздел 2.13.3'!Q44=SUM('Раздел 2.13.3'!R44:W44),0,1)</f>
        <v>0</v>
      </c>
    </row>
    <row r="10906" spans="1:8" x14ac:dyDescent="0.2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19008</v>
      </c>
      <c r="H10906" s="6">
        <f>IF('Раздел 2.13.3'!Q45=SUM('Раздел 2.13.3'!R45:W45),0,1)</f>
        <v>0</v>
      </c>
    </row>
    <row r="10907" spans="1:8" x14ac:dyDescent="0.2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19009</v>
      </c>
      <c r="H10907" s="6">
        <f>IF('Раздел 2.13.3'!Q46=SUM('Раздел 2.13.3'!R46:W46),0,1)</f>
        <v>0</v>
      </c>
    </row>
    <row r="10908" spans="1:8" x14ac:dyDescent="0.2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19771</v>
      </c>
      <c r="H10908" s="6">
        <f>IF('Раздел 2.13.3'!Q47=SUM('Раздел 2.13.3'!R47:W47),0,1)</f>
        <v>0</v>
      </c>
    </row>
    <row r="10909" spans="1:8" x14ac:dyDescent="0.2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19772</v>
      </c>
      <c r="H10909" s="6">
        <f>IF('Раздел 2.13.3'!Q48=SUM('Раздел 2.13.3'!R48:W48),0,1)</f>
        <v>0</v>
      </c>
    </row>
    <row r="10910" spans="1:8" x14ac:dyDescent="0.2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19773</v>
      </c>
      <c r="H10910" s="6">
        <f>IF('Раздел 2.13.3'!Q49=SUM('Раздел 2.13.3'!R49:W49),0,1)</f>
        <v>0</v>
      </c>
    </row>
    <row r="10911" spans="1:8" x14ac:dyDescent="0.2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19010</v>
      </c>
      <c r="H10911" s="6">
        <f>IF('Раздел 2.13.3'!Q50=SUM('Раздел 2.13.3'!R50:W50),0,1)</f>
        <v>0</v>
      </c>
    </row>
    <row r="10912" spans="1:8" x14ac:dyDescent="0.2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19011</v>
      </c>
      <c r="H10912" s="6">
        <f>IF('Раздел 2.13.3'!Q51=SUM('Раздел 2.13.3'!R51:W51),0,1)</f>
        <v>0</v>
      </c>
    </row>
    <row r="10913" spans="1:8" x14ac:dyDescent="0.2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19012</v>
      </c>
      <c r="H10913" s="6">
        <f>IF('Раздел 2.13.3'!Q52=SUM('Раздел 2.13.3'!R52:W52),0,1)</f>
        <v>0</v>
      </c>
    </row>
    <row r="10914" spans="1:8" x14ac:dyDescent="0.2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19016</v>
      </c>
      <c r="H10914" s="6">
        <f>IF('Раздел 2.13.3'!Q53=SUM('Раздел 2.13.3'!R53:W53),0,1)</f>
        <v>0</v>
      </c>
    </row>
    <row r="10915" spans="1:8" x14ac:dyDescent="0.2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19017</v>
      </c>
      <c r="H10915" s="6">
        <f>IF('Раздел 2.13.3'!Q54=SUM('Раздел 2.13.3'!R54:W54),0,1)</f>
        <v>0</v>
      </c>
    </row>
    <row r="10916" spans="1:8" x14ac:dyDescent="0.2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19018</v>
      </c>
      <c r="H10916" s="6">
        <f>IF('Раздел 2.13.3'!Q55=SUM('Раздел 2.13.3'!R55:W55),0,1)</f>
        <v>0</v>
      </c>
    </row>
    <row r="10917" spans="1:8" x14ac:dyDescent="0.2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19019</v>
      </c>
      <c r="H10917" s="6">
        <f>IF('Раздел 2.13.3'!Q56=SUM('Раздел 2.13.3'!R56:W56),0,1)</f>
        <v>0</v>
      </c>
    </row>
    <row r="10918" spans="1:8" x14ac:dyDescent="0.2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19023</v>
      </c>
      <c r="H10918" s="6">
        <f>IF('Раздел 2.13.3'!Q57=SUM('Раздел 2.13.3'!R57:W57),0,1)</f>
        <v>0</v>
      </c>
    </row>
    <row r="10919" spans="1:8" x14ac:dyDescent="0.2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19785</v>
      </c>
      <c r="H10919" s="6">
        <f>IF('Раздел 2.13.3'!Q58=SUM('Раздел 2.13.3'!R58:W58),0,1)</f>
        <v>0</v>
      </c>
    </row>
    <row r="10920" spans="1:8" x14ac:dyDescent="0.2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19786</v>
      </c>
      <c r="H10920" s="6">
        <f>IF('Раздел 2.13.3'!Q59=SUM('Раздел 2.13.3'!R59:W59),0,1)</f>
        <v>0</v>
      </c>
    </row>
    <row r="10921" spans="1:8" x14ac:dyDescent="0.2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19787</v>
      </c>
      <c r="H10921" s="6">
        <f>IF('Раздел 2.13.3'!Q60=SUM('Раздел 2.13.3'!R60:W60),0,1)</f>
        <v>0</v>
      </c>
    </row>
    <row r="10922" spans="1:8" x14ac:dyDescent="0.2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19028</v>
      </c>
      <c r="H10922" s="6">
        <f>IF('Раздел 2.13.3'!Q61=SUM('Раздел 2.13.3'!R61:W61),0,1)</f>
        <v>0</v>
      </c>
    </row>
    <row r="10923" spans="1:8" x14ac:dyDescent="0.2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19029</v>
      </c>
      <c r="H10923" s="6">
        <f>IF('Раздел 2.13.3'!Q62=SUM('Раздел 2.13.3'!R62:W62),0,1)</f>
        <v>0</v>
      </c>
    </row>
    <row r="10924" spans="1:8" x14ac:dyDescent="0.2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19030</v>
      </c>
      <c r="H10924" s="6">
        <f>IF('Раздел 2.13.3'!Q63=SUM('Раздел 2.13.3'!R63:W63),0,1)</f>
        <v>0</v>
      </c>
    </row>
    <row r="10925" spans="1:8" x14ac:dyDescent="0.2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19031</v>
      </c>
      <c r="H10925" s="6">
        <f>IF('Раздел 2.13.3'!Q64=SUM('Раздел 2.13.3'!R64:W64),0,1)</f>
        <v>0</v>
      </c>
    </row>
    <row r="10926" spans="1:8" x14ac:dyDescent="0.2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19032</v>
      </c>
      <c r="H10926" s="6">
        <f>IF('Раздел 2.13.3'!Q65=SUM('Раздел 2.13.3'!R65:W65),0,1)</f>
        <v>0</v>
      </c>
    </row>
    <row r="10927" spans="1:8" x14ac:dyDescent="0.2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19033</v>
      </c>
      <c r="H10927" s="6">
        <f>IF('Раздел 2.13.3'!Q66=SUM('Раздел 2.13.3'!R66:W66),0,1)</f>
        <v>0</v>
      </c>
    </row>
    <row r="10928" spans="1:8" x14ac:dyDescent="0.2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19034</v>
      </c>
      <c r="H10928" s="6">
        <f>IF('Раздел 2.13.3'!Q67=SUM('Раздел 2.13.3'!R67:W67),0,1)</f>
        <v>0</v>
      </c>
    </row>
    <row r="10929" spans="1:8" x14ac:dyDescent="0.2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19035</v>
      </c>
      <c r="H10929" s="6">
        <f>IF('Раздел 2.13.3'!Q68=SUM('Раздел 2.13.3'!R68:W68),0,1)</f>
        <v>0</v>
      </c>
    </row>
    <row r="10930" spans="1:8" x14ac:dyDescent="0.2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19036</v>
      </c>
      <c r="H10930" s="6">
        <f>IF('Раздел 2.13.3'!Q69=SUM('Раздел 2.13.3'!R69:W69),0,1)</f>
        <v>0</v>
      </c>
    </row>
    <row r="10931" spans="1:8" x14ac:dyDescent="0.2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18225</v>
      </c>
      <c r="H10931" s="6">
        <f>IF('Раздел 2.13.3'!Q70=SUM('Раздел 2.13.3'!R70:W70),0,1)</f>
        <v>0</v>
      </c>
    </row>
    <row r="10932" spans="1:8" x14ac:dyDescent="0.2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18226</v>
      </c>
      <c r="H10932" s="6">
        <f>IF('Раздел 2.13.3'!Q71=SUM('Раздел 2.13.3'!R71:W71),0,1)</f>
        <v>0</v>
      </c>
    </row>
    <row r="10933" spans="1:8" x14ac:dyDescent="0.2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19040</v>
      </c>
      <c r="H10933" s="6">
        <f>IF('Раздел 2.13.3'!Q72=SUM('Раздел 2.13.3'!R72:W72),0,1)</f>
        <v>0</v>
      </c>
    </row>
    <row r="10934" spans="1:8" x14ac:dyDescent="0.2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19041</v>
      </c>
      <c r="H10934" s="6">
        <f>IF('Раздел 2.13.3'!Q73=SUM('Раздел 2.13.3'!R73:W73),0,1)</f>
        <v>0</v>
      </c>
    </row>
    <row r="10935" spans="1:8" x14ac:dyDescent="0.2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19042</v>
      </c>
      <c r="H10935" s="6">
        <f>IF('Раздел 2.13.3'!Q74=SUM('Раздел 2.13.3'!R74:W74),0,1)</f>
        <v>0</v>
      </c>
    </row>
    <row r="10936" spans="1:8" x14ac:dyDescent="0.2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19043</v>
      </c>
      <c r="H10936" s="6">
        <f>IF('Раздел 2.13.3'!Q75=SUM('Раздел 2.13.3'!R75:W75),0,1)</f>
        <v>0</v>
      </c>
    </row>
    <row r="10937" spans="1:8" x14ac:dyDescent="0.2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19044</v>
      </c>
      <c r="H10937" s="6">
        <f>IF('Раздел 2.13.3'!Q76=SUM('Раздел 2.13.3'!R76:W76),0,1)</f>
        <v>0</v>
      </c>
    </row>
    <row r="10938" spans="1:8" x14ac:dyDescent="0.2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19045</v>
      </c>
      <c r="H10938" s="6">
        <f>IF('Раздел 2.13.3'!Q77=SUM('Раздел 2.13.3'!R77:W77),0,1)</f>
        <v>0</v>
      </c>
    </row>
    <row r="10939" spans="1:8" x14ac:dyDescent="0.2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19046</v>
      </c>
      <c r="H10939" s="6">
        <f>IF('Раздел 2.13.3'!Q78=SUM('Раздел 2.13.3'!R78:W78),0,1)</f>
        <v>0</v>
      </c>
    </row>
    <row r="10940" spans="1:8" x14ac:dyDescent="0.2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19047</v>
      </c>
      <c r="H10940" s="6">
        <f>IF('Раздел 2.13.3'!Q79=SUM('Раздел 2.13.3'!R79:W79),0,1)</f>
        <v>0</v>
      </c>
    </row>
    <row r="10941" spans="1:8" x14ac:dyDescent="0.2">
      <c r="A10941" s="6">
        <f t="shared" si="161"/>
        <v>609562</v>
      </c>
      <c r="B10941" s="6">
        <v>55</v>
      </c>
      <c r="C10941" s="109">
        <v>1</v>
      </c>
      <c r="D10941" s="109">
        <v>60</v>
      </c>
      <c r="E10941" s="109" t="s">
        <v>19048</v>
      </c>
      <c r="F10941" s="109"/>
      <c r="G10941" s="109"/>
      <c r="H10941" s="109">
        <f>IF('Раздел 2.13.3'!Q80=SUM('Раздел 2.13.3'!R80:W80),0,1)</f>
        <v>0</v>
      </c>
    </row>
    <row r="10942" spans="1:8" x14ac:dyDescent="0.2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19049</v>
      </c>
      <c r="H10942" s="6">
        <f>IF('Раздел 2.13.3'!Q21=SUM('Раздел 2.13.3'!Q22:Q80),0,1)</f>
        <v>0</v>
      </c>
    </row>
    <row r="10943" spans="1:8" x14ac:dyDescent="0.2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19050</v>
      </c>
      <c r="H10943" s="6">
        <f>IF('Раздел 2.13.3'!R21=SUM('Раздел 2.13.3'!R22:R80),0,1)</f>
        <v>0</v>
      </c>
    </row>
    <row r="10944" spans="1:8" x14ac:dyDescent="0.2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18600</v>
      </c>
      <c r="H10944" s="6">
        <f>IF('Раздел 2.13.3'!S21=SUM('Раздел 2.13.3'!S22:S80),0,1)</f>
        <v>0</v>
      </c>
    </row>
    <row r="10945" spans="1:8" x14ac:dyDescent="0.2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18601</v>
      </c>
      <c r="H10945" s="6">
        <f>IF('Раздел 2.13.3'!T21=SUM('Раздел 2.13.3'!T22:T80),0,1)</f>
        <v>0</v>
      </c>
    </row>
    <row r="10946" spans="1:8" x14ac:dyDescent="0.2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18602</v>
      </c>
      <c r="H10946" s="6">
        <f>IF('Раздел 2.13.3'!U21=SUM('Раздел 2.13.3'!U22:U80),0,1)</f>
        <v>0</v>
      </c>
    </row>
    <row r="10947" spans="1:8" x14ac:dyDescent="0.2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18603</v>
      </c>
      <c r="H10947" s="6">
        <f>IF('Раздел 2.13.3'!V21=SUM('Раздел 2.13.3'!V22:V80),0,1)</f>
        <v>0</v>
      </c>
    </row>
    <row r="10948" spans="1:8" x14ac:dyDescent="0.2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18604</v>
      </c>
      <c r="H10948" s="6">
        <f>IF('Раздел 2.13.3'!W21=SUM('Раздел 2.13.3'!W22:W80),0,1)</f>
        <v>0</v>
      </c>
    </row>
    <row r="10949" spans="1:8" x14ac:dyDescent="0.2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18605</v>
      </c>
      <c r="H10949" s="6">
        <f>IF('Раздел 2.13.3'!X21=SUM('Раздел 2.13.3'!X22:X80),0,1)</f>
        <v>0</v>
      </c>
    </row>
    <row r="10950" spans="1:8" x14ac:dyDescent="0.2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18606</v>
      </c>
      <c r="H10950" s="6">
        <f>IF('Раздел 2.13.3'!Y21=SUM('Раздел 2.13.3'!Y22:Y80),0,1)</f>
        <v>0</v>
      </c>
    </row>
    <row r="10951" spans="1:8" x14ac:dyDescent="0.2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19324</v>
      </c>
      <c r="H10951" s="6">
        <f>IF('Раздел 2.13.3'!Z21=SUM('Раздел 2.13.3'!Z22:Z80),0,1)</f>
        <v>0</v>
      </c>
    </row>
    <row r="10952" spans="1:8" x14ac:dyDescent="0.2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19325</v>
      </c>
      <c r="H10952" s="6">
        <f>IF('Раздел 2.13.3'!AA21=SUM('Раздел 2.13.3'!AA22:AA80),0,1)</f>
        <v>0</v>
      </c>
    </row>
    <row r="10953" spans="1:8" x14ac:dyDescent="0.2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19326</v>
      </c>
      <c r="H10953" s="6">
        <f>IF('Раздел 2.13.3'!AB21=SUM('Раздел 2.13.3'!AB22:AB80),0,1)</f>
        <v>0</v>
      </c>
    </row>
    <row r="10954" spans="1:8" x14ac:dyDescent="0.2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19327</v>
      </c>
      <c r="H10954" s="6">
        <f>IF('Раздел 2.13.3'!AC21=SUM('Раздел 2.13.3'!AC22:AC80),0,1)</f>
        <v>0</v>
      </c>
    </row>
    <row r="10955" spans="1:8" x14ac:dyDescent="0.2">
      <c r="A10955" s="6">
        <f t="shared" si="161"/>
        <v>609562</v>
      </c>
      <c r="B10955" s="6">
        <v>55</v>
      </c>
      <c r="C10955" s="109">
        <v>2</v>
      </c>
      <c r="D10955" s="109">
        <v>74</v>
      </c>
      <c r="E10955" s="109" t="s">
        <v>19328</v>
      </c>
      <c r="F10955" s="109"/>
      <c r="G10955" s="109"/>
      <c r="H10955" s="109">
        <f>IF('Раздел 2.13.3'!AD21=SUM('Раздел 2.13.3'!AD22:AD80),0,1)</f>
        <v>0</v>
      </c>
    </row>
    <row r="10956" spans="1:8" x14ac:dyDescent="0.2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19329</v>
      </c>
      <c r="H10956" s="6">
        <f>IF('Раздел 2.13.3'!Q21&gt;='Раздел 2.13.3'!X21,0,1)</f>
        <v>0</v>
      </c>
    </row>
    <row r="10957" spans="1:8" x14ac:dyDescent="0.2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19330</v>
      </c>
      <c r="H10957" s="6">
        <f>IF('Раздел 2.13.3'!Q22&gt;='Раздел 2.13.3'!X22,0,1)</f>
        <v>0</v>
      </c>
    </row>
    <row r="10958" spans="1:8" x14ac:dyDescent="0.2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19331</v>
      </c>
      <c r="H10958" s="6">
        <f>IF('Раздел 2.13.3'!Q23&gt;='Раздел 2.13.3'!X23,0,1)</f>
        <v>0</v>
      </c>
    </row>
    <row r="10959" spans="1:8" x14ac:dyDescent="0.2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19332</v>
      </c>
      <c r="H10959" s="6">
        <f>IF('Раздел 2.13.3'!Q24&gt;='Раздел 2.13.3'!X24,0,1)</f>
        <v>0</v>
      </c>
    </row>
    <row r="10960" spans="1:8" x14ac:dyDescent="0.2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19333</v>
      </c>
      <c r="H10960" s="6">
        <f>IF('Раздел 2.13.3'!Q25&gt;='Раздел 2.13.3'!X25,0,1)</f>
        <v>0</v>
      </c>
    </row>
    <row r="10961" spans="1:8" x14ac:dyDescent="0.2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19334</v>
      </c>
      <c r="H10961" s="6">
        <f>IF('Раздел 2.13.3'!Q26&gt;='Раздел 2.13.3'!X26,0,1)</f>
        <v>0</v>
      </c>
    </row>
    <row r="10962" spans="1:8" x14ac:dyDescent="0.2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19335</v>
      </c>
      <c r="H10962" s="6">
        <f>IF('Раздел 2.13.3'!Q27&gt;='Раздел 2.13.3'!X27,0,1)</f>
        <v>0</v>
      </c>
    </row>
    <row r="10963" spans="1:8" x14ac:dyDescent="0.2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18558</v>
      </c>
      <c r="H10963" s="6">
        <f>IF('Раздел 2.13.3'!Q28&gt;='Раздел 2.13.3'!X28,0,1)</f>
        <v>0</v>
      </c>
    </row>
    <row r="10964" spans="1:8" x14ac:dyDescent="0.2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18559</v>
      </c>
      <c r="H10964" s="6">
        <f>IF('Раздел 2.13.3'!Q29&gt;='Раздел 2.13.3'!X29,0,1)</f>
        <v>0</v>
      </c>
    </row>
    <row r="10965" spans="1:8" x14ac:dyDescent="0.2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20099</v>
      </c>
      <c r="H10965" s="6">
        <f>IF('Раздел 2.13.3'!Q30&gt;='Раздел 2.13.3'!X30,0,1)</f>
        <v>0</v>
      </c>
    </row>
    <row r="10966" spans="1:8" x14ac:dyDescent="0.2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20100</v>
      </c>
      <c r="H10966" s="6">
        <f>IF('Раздел 2.13.3'!Q31&gt;='Раздел 2.13.3'!X31,0,1)</f>
        <v>0</v>
      </c>
    </row>
    <row r="10967" spans="1:8" x14ac:dyDescent="0.2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20101</v>
      </c>
      <c r="H10967" s="6">
        <f>IF('Раздел 2.13.3'!Q32&gt;='Раздел 2.13.3'!X32,0,1)</f>
        <v>0</v>
      </c>
    </row>
    <row r="10968" spans="1:8" x14ac:dyDescent="0.2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19336</v>
      </c>
      <c r="H10968" s="6">
        <f>IF('Раздел 2.13.3'!Q33&gt;='Раздел 2.13.3'!X33,0,1)</f>
        <v>0</v>
      </c>
    </row>
    <row r="10969" spans="1:8" x14ac:dyDescent="0.2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19337</v>
      </c>
      <c r="H10969" s="6">
        <f>IF('Раздел 2.13.3'!Q34&gt;='Раздел 2.13.3'!X34,0,1)</f>
        <v>0</v>
      </c>
    </row>
    <row r="10970" spans="1:8" x14ac:dyDescent="0.2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19338</v>
      </c>
      <c r="H10970" s="6">
        <f>IF('Раздел 2.13.3'!Q35&gt;='Раздел 2.13.3'!X35,0,1)</f>
        <v>0</v>
      </c>
    </row>
    <row r="10971" spans="1:8" x14ac:dyDescent="0.2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20877</v>
      </c>
      <c r="H10971" s="6">
        <f>IF('Раздел 2.13.3'!Q36&gt;='Раздел 2.13.3'!X36,0,1)</f>
        <v>0</v>
      </c>
    </row>
    <row r="10972" spans="1:8" x14ac:dyDescent="0.2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20878</v>
      </c>
      <c r="H10972" s="6">
        <f>IF('Раздел 2.13.3'!Q37&gt;='Раздел 2.13.3'!X37,0,1)</f>
        <v>0</v>
      </c>
    </row>
    <row r="10973" spans="1:8" x14ac:dyDescent="0.2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20102</v>
      </c>
      <c r="H10973" s="6">
        <f>IF('Раздел 2.13.3'!Q38&gt;='Раздел 2.13.3'!X38,0,1)</f>
        <v>0</v>
      </c>
    </row>
    <row r="10974" spans="1:8" x14ac:dyDescent="0.2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20103</v>
      </c>
      <c r="H10974" s="6">
        <f>IF('Раздел 2.13.3'!Q39&gt;='Раздел 2.13.3'!X39,0,1)</f>
        <v>0</v>
      </c>
    </row>
    <row r="10975" spans="1:8" x14ac:dyDescent="0.2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20104</v>
      </c>
      <c r="H10975" s="6">
        <f>IF('Раздел 2.13.3'!Q40&gt;='Раздел 2.13.3'!X40,0,1)</f>
        <v>0</v>
      </c>
    </row>
    <row r="10976" spans="1:8" x14ac:dyDescent="0.2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20105</v>
      </c>
      <c r="H10976" s="6">
        <f>IF('Раздел 2.13.3'!Q41&gt;='Раздел 2.13.3'!X41,0,1)</f>
        <v>0</v>
      </c>
    </row>
    <row r="10977" spans="1:8" x14ac:dyDescent="0.2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21646</v>
      </c>
      <c r="H10977" s="6">
        <f>IF('Раздел 2.13.3'!Q42&gt;='Раздел 2.13.3'!X42,0,1)</f>
        <v>0</v>
      </c>
    </row>
    <row r="10978" spans="1:8" x14ac:dyDescent="0.2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21647</v>
      </c>
      <c r="H10978" s="6">
        <f>IF('Раздел 2.13.3'!Q43&gt;='Раздел 2.13.3'!X43,0,1)</f>
        <v>0</v>
      </c>
    </row>
    <row r="10979" spans="1:8" x14ac:dyDescent="0.2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20879</v>
      </c>
      <c r="H10979" s="6">
        <f>IF('Раздел 2.13.3'!Q44&gt;='Раздел 2.13.3'!X44,0,1)</f>
        <v>0</v>
      </c>
    </row>
    <row r="10980" spans="1:8" x14ac:dyDescent="0.2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20880</v>
      </c>
      <c r="H10980" s="6">
        <f>IF('Раздел 2.13.3'!Q45&gt;='Раздел 2.13.3'!X45,0,1)</f>
        <v>0</v>
      </c>
    </row>
    <row r="10981" spans="1:8" x14ac:dyDescent="0.2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19416</v>
      </c>
      <c r="H10981" s="6">
        <f>IF('Раздел 2.13.3'!Q46&gt;='Раздел 2.13.3'!X46,0,1)</f>
        <v>0</v>
      </c>
    </row>
    <row r="10982" spans="1:8" x14ac:dyDescent="0.2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19417</v>
      </c>
      <c r="H10982" s="6">
        <f>IF('Раздел 2.13.3'!Q47&gt;='Раздел 2.13.3'!X47,0,1)</f>
        <v>0</v>
      </c>
    </row>
    <row r="10983" spans="1:8" x14ac:dyDescent="0.2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19418</v>
      </c>
      <c r="H10983" s="6">
        <f>IF('Раздел 2.13.3'!Q48&gt;='Раздел 2.13.3'!X48,0,1)</f>
        <v>0</v>
      </c>
    </row>
    <row r="10984" spans="1:8" x14ac:dyDescent="0.2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19419</v>
      </c>
      <c r="H10984" s="6">
        <f>IF('Раздел 2.13.3'!Q49&gt;='Раздел 2.13.3'!X49,0,1)</f>
        <v>0</v>
      </c>
    </row>
    <row r="10985" spans="1:8" x14ac:dyDescent="0.2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19420</v>
      </c>
      <c r="H10985" s="6">
        <f>IF('Раздел 2.13.3'!Q50&gt;='Раздел 2.13.3'!X50,0,1)</f>
        <v>0</v>
      </c>
    </row>
    <row r="10986" spans="1:8" x14ac:dyDescent="0.2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19421</v>
      </c>
      <c r="H10986" s="6">
        <f>IF('Раздел 2.13.3'!Q51&gt;='Раздел 2.13.3'!X51,0,1)</f>
        <v>0</v>
      </c>
    </row>
    <row r="10987" spans="1:8" x14ac:dyDescent="0.2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19422</v>
      </c>
      <c r="H10987" s="6">
        <f>IF('Раздел 2.13.3'!Q52&gt;='Раздел 2.13.3'!X52,0,1)</f>
        <v>0</v>
      </c>
    </row>
    <row r="10988" spans="1:8" x14ac:dyDescent="0.2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19423</v>
      </c>
      <c r="H10988" s="6">
        <f>IF('Раздел 2.13.3'!Q53&gt;='Раздел 2.13.3'!X53,0,1)</f>
        <v>0</v>
      </c>
    </row>
    <row r="10989" spans="1:8" x14ac:dyDescent="0.2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19424</v>
      </c>
      <c r="H10989" s="6">
        <f>IF('Раздел 2.13.3'!Q54&gt;='Раздел 2.13.3'!X54,0,1)</f>
        <v>0</v>
      </c>
    </row>
    <row r="10990" spans="1:8" x14ac:dyDescent="0.2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19425</v>
      </c>
      <c r="H10990" s="6">
        <f>IF('Раздел 2.13.3'!Q55&gt;='Раздел 2.13.3'!X55,0,1)</f>
        <v>0</v>
      </c>
    </row>
    <row r="10991" spans="1:8" x14ac:dyDescent="0.2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19426</v>
      </c>
      <c r="H10991" s="6">
        <f>IF('Раздел 2.13.3'!Q56&gt;='Раздел 2.13.3'!X56,0,1)</f>
        <v>0</v>
      </c>
    </row>
    <row r="10992" spans="1:8" x14ac:dyDescent="0.2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19427</v>
      </c>
      <c r="H10992" s="6">
        <f>IF('Раздел 2.13.3'!Q57&gt;='Раздел 2.13.3'!X57,0,1)</f>
        <v>0</v>
      </c>
    </row>
    <row r="10993" spans="1:8" x14ac:dyDescent="0.2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18635</v>
      </c>
      <c r="H10993" s="6">
        <f>IF('Раздел 2.13.3'!Q58&gt;='Раздел 2.13.3'!X58,0,1)</f>
        <v>0</v>
      </c>
    </row>
    <row r="10994" spans="1:8" x14ac:dyDescent="0.2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18636</v>
      </c>
      <c r="H10994" s="6">
        <f>IF('Раздел 2.13.3'!Q59&gt;='Раздел 2.13.3'!X59,0,1)</f>
        <v>0</v>
      </c>
    </row>
    <row r="10995" spans="1:8" x14ac:dyDescent="0.2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19430</v>
      </c>
      <c r="H10995" s="6">
        <f>IF('Раздел 2.13.3'!Q60&gt;='Раздел 2.13.3'!X60,0,1)</f>
        <v>0</v>
      </c>
    </row>
    <row r="10996" spans="1:8" x14ac:dyDescent="0.2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19431</v>
      </c>
      <c r="H10996" s="6">
        <f>IF('Раздел 2.13.3'!Q61&gt;='Раздел 2.13.3'!X61,0,1)</f>
        <v>0</v>
      </c>
    </row>
    <row r="10997" spans="1:8" x14ac:dyDescent="0.2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19432</v>
      </c>
      <c r="H10997" s="6">
        <f>IF('Раздел 2.13.3'!Q62&gt;='Раздел 2.13.3'!X62,0,1)</f>
        <v>0</v>
      </c>
    </row>
    <row r="10998" spans="1:8" x14ac:dyDescent="0.2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19433</v>
      </c>
      <c r="H10998" s="6">
        <f>IF('Раздел 2.13.3'!Q63&gt;='Раздел 2.13.3'!X63,0,1)</f>
        <v>0</v>
      </c>
    </row>
    <row r="10999" spans="1:8" x14ac:dyDescent="0.2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19434</v>
      </c>
      <c r="H10999" s="6">
        <f>IF('Раздел 2.13.3'!Q64&gt;='Раздел 2.13.3'!X64,0,1)</f>
        <v>0</v>
      </c>
    </row>
    <row r="11000" spans="1:8" x14ac:dyDescent="0.2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19435</v>
      </c>
      <c r="H11000" s="6">
        <f>IF('Раздел 2.13.3'!Q65&gt;='Раздел 2.13.3'!X65,0,1)</f>
        <v>0</v>
      </c>
    </row>
    <row r="11001" spans="1:8" x14ac:dyDescent="0.2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19436</v>
      </c>
      <c r="H11001" s="6">
        <f>IF('Раздел 2.13.3'!Q66&gt;='Раздел 2.13.3'!X66,0,1)</f>
        <v>0</v>
      </c>
    </row>
    <row r="11002" spans="1:8" x14ac:dyDescent="0.2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19437</v>
      </c>
      <c r="H11002" s="6">
        <f>IF('Раздел 2.13.3'!Q67&gt;='Раздел 2.13.3'!X67,0,1)</f>
        <v>0</v>
      </c>
    </row>
    <row r="11003" spans="1:8" x14ac:dyDescent="0.2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19438</v>
      </c>
      <c r="H11003" s="6">
        <f>IF('Раздел 2.13.3'!Q68&gt;='Раздел 2.13.3'!X68,0,1)</f>
        <v>0</v>
      </c>
    </row>
    <row r="11004" spans="1:8" x14ac:dyDescent="0.2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19439</v>
      </c>
      <c r="H11004" s="6">
        <f>IF('Раздел 2.13.3'!Q69&gt;='Раздел 2.13.3'!X69,0,1)</f>
        <v>0</v>
      </c>
    </row>
    <row r="11005" spans="1:8" x14ac:dyDescent="0.2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19440</v>
      </c>
      <c r="H11005" s="6">
        <f>IF('Раздел 2.13.3'!Q70&gt;='Раздел 2.13.3'!X70,0,1)</f>
        <v>0</v>
      </c>
    </row>
    <row r="11006" spans="1:8" x14ac:dyDescent="0.2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19441</v>
      </c>
      <c r="H11006" s="6">
        <f>IF('Раздел 2.13.3'!Q71&gt;='Раздел 2.13.3'!X71,0,1)</f>
        <v>0</v>
      </c>
    </row>
    <row r="11007" spans="1:8" x14ac:dyDescent="0.2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19442</v>
      </c>
      <c r="H11007" s="6">
        <f>IF('Раздел 2.13.3'!Q72&gt;='Раздел 2.13.3'!X72,0,1)</f>
        <v>0</v>
      </c>
    </row>
    <row r="11008" spans="1:8" x14ac:dyDescent="0.2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18663</v>
      </c>
      <c r="H11008" s="6">
        <f>IF('Раздел 2.13.3'!Q73&gt;='Раздел 2.13.3'!X73,0,1)</f>
        <v>0</v>
      </c>
    </row>
    <row r="11009" spans="1:8" x14ac:dyDescent="0.2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18664</v>
      </c>
      <c r="H11009" s="6">
        <f>IF('Раздел 2.13.3'!Q74&gt;='Раздел 2.13.3'!X74,0,1)</f>
        <v>0</v>
      </c>
    </row>
    <row r="11010" spans="1:8" x14ac:dyDescent="0.2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18665</v>
      </c>
      <c r="H11010" s="6">
        <f>IF('Раздел 2.13.3'!Q75&gt;='Раздел 2.13.3'!X75,0,1)</f>
        <v>0</v>
      </c>
    </row>
    <row r="11011" spans="1:8" x14ac:dyDescent="0.2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18666</v>
      </c>
      <c r="H11011" s="6">
        <f>IF('Раздел 2.13.3'!Q76&gt;='Раздел 2.13.3'!X76,0,1)</f>
        <v>0</v>
      </c>
    </row>
    <row r="11012" spans="1:8" x14ac:dyDescent="0.2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18667</v>
      </c>
      <c r="H11012" s="6">
        <f>IF('Раздел 2.13.3'!Q77&gt;='Раздел 2.13.3'!X77,0,1)</f>
        <v>0</v>
      </c>
    </row>
    <row r="11013" spans="1:8" x14ac:dyDescent="0.2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18668</v>
      </c>
      <c r="H11013" s="6">
        <f>IF('Раздел 2.13.3'!Q78&gt;='Раздел 2.13.3'!X78,0,1)</f>
        <v>0</v>
      </c>
    </row>
    <row r="11014" spans="1:8" x14ac:dyDescent="0.2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18669</v>
      </c>
      <c r="H11014" s="6">
        <f>IF('Раздел 2.13.3'!Q79&gt;='Раздел 2.13.3'!X79,0,1)</f>
        <v>0</v>
      </c>
    </row>
    <row r="11015" spans="1:8" x14ac:dyDescent="0.2">
      <c r="A11015" s="6">
        <f t="shared" si="162"/>
        <v>609562</v>
      </c>
      <c r="B11015" s="6">
        <v>55</v>
      </c>
      <c r="C11015" s="109">
        <v>3</v>
      </c>
      <c r="D11015" s="109">
        <v>134</v>
      </c>
      <c r="E11015" s="109" t="s">
        <v>18670</v>
      </c>
      <c r="F11015" s="109"/>
      <c r="G11015" s="109"/>
      <c r="H11015" s="109">
        <f>IF('Раздел 2.13.3'!Q80&gt;='Раздел 2.13.3'!X80,0,1)</f>
        <v>0</v>
      </c>
    </row>
    <row r="11016" spans="1:8" x14ac:dyDescent="0.2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18671</v>
      </c>
      <c r="H11016" s="6">
        <f>IF('Раздел 2.13.3'!Q21&gt;='Раздел 2.13.3'!Y21,0,1)</f>
        <v>0</v>
      </c>
    </row>
    <row r="11017" spans="1:8" x14ac:dyDescent="0.2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18672</v>
      </c>
      <c r="H11017" s="6">
        <f>IF('Раздел 2.13.3'!Q22&gt;='Раздел 2.13.3'!Y22,0,1)</f>
        <v>0</v>
      </c>
    </row>
    <row r="11018" spans="1:8" x14ac:dyDescent="0.2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17844</v>
      </c>
      <c r="H11018" s="6">
        <f>IF('Раздел 2.13.3'!Q23&gt;='Раздел 2.13.3'!Y23,0,1)</f>
        <v>0</v>
      </c>
    </row>
    <row r="11019" spans="1:8" x14ac:dyDescent="0.2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17845</v>
      </c>
      <c r="H11019" s="6">
        <f>IF('Раздел 2.13.3'!Q24&gt;='Раздел 2.13.3'!Y24,0,1)</f>
        <v>0</v>
      </c>
    </row>
    <row r="11020" spans="1:8" x14ac:dyDescent="0.2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17846</v>
      </c>
      <c r="H11020" s="6">
        <f>IF('Раздел 2.13.3'!Q25&gt;='Раздел 2.13.3'!Y25,0,1)</f>
        <v>0</v>
      </c>
    </row>
    <row r="11021" spans="1:8" x14ac:dyDescent="0.2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17847</v>
      </c>
      <c r="H11021" s="6">
        <f>IF('Раздел 2.13.3'!Q26&gt;='Раздел 2.13.3'!Y26,0,1)</f>
        <v>0</v>
      </c>
    </row>
    <row r="11022" spans="1:8" x14ac:dyDescent="0.2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18678</v>
      </c>
      <c r="H11022" s="6">
        <f>IF('Раздел 2.13.3'!Q27&gt;='Раздел 2.13.3'!Y27,0,1)</f>
        <v>0</v>
      </c>
    </row>
    <row r="11023" spans="1:8" x14ac:dyDescent="0.2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18679</v>
      </c>
      <c r="H11023" s="6">
        <f>IF('Раздел 2.13.3'!Q28&gt;='Раздел 2.13.3'!Y28,0,1)</f>
        <v>0</v>
      </c>
    </row>
    <row r="11024" spans="1:8" x14ac:dyDescent="0.2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18680</v>
      </c>
      <c r="H11024" s="6">
        <f>IF('Раздел 2.13.3'!Q29&gt;='Раздел 2.13.3'!Y29,0,1)</f>
        <v>0</v>
      </c>
    </row>
    <row r="11025" spans="1:8" x14ac:dyDescent="0.2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18681</v>
      </c>
      <c r="H11025" s="6">
        <f>IF('Раздел 2.13.3'!Q30&gt;='Раздел 2.13.3'!Y30,0,1)</f>
        <v>0</v>
      </c>
    </row>
    <row r="11026" spans="1:8" x14ac:dyDescent="0.2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18682</v>
      </c>
      <c r="H11026" s="6">
        <f>IF('Раздел 2.13.3'!Q31&gt;='Раздел 2.13.3'!Y31,0,1)</f>
        <v>0</v>
      </c>
    </row>
    <row r="11027" spans="1:8" x14ac:dyDescent="0.2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18683</v>
      </c>
      <c r="H11027" s="6">
        <f>IF('Раздел 2.13.3'!Q32&gt;='Раздел 2.13.3'!Y32,0,1)</f>
        <v>0</v>
      </c>
    </row>
    <row r="11028" spans="1:8" x14ac:dyDescent="0.2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18684</v>
      </c>
      <c r="H11028" s="6">
        <f>IF('Раздел 2.13.3'!Q33&gt;='Раздел 2.13.3'!Y33,0,1)</f>
        <v>0</v>
      </c>
    </row>
    <row r="11029" spans="1:8" x14ac:dyDescent="0.2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18685</v>
      </c>
      <c r="H11029" s="6">
        <f>IF('Раздел 2.13.3'!Q34&gt;='Раздел 2.13.3'!Y34,0,1)</f>
        <v>0</v>
      </c>
    </row>
    <row r="11030" spans="1:8" x14ac:dyDescent="0.2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18686</v>
      </c>
      <c r="H11030" s="6">
        <f>IF('Раздел 2.13.3'!Q35&gt;='Раздел 2.13.3'!Y35,0,1)</f>
        <v>0</v>
      </c>
    </row>
    <row r="11031" spans="1:8" x14ac:dyDescent="0.2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18687</v>
      </c>
      <c r="H11031" s="6">
        <f>IF('Раздел 2.13.3'!Q36&gt;='Раздел 2.13.3'!Y36,0,1)</f>
        <v>0</v>
      </c>
    </row>
    <row r="11032" spans="1:8" x14ac:dyDescent="0.2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18688</v>
      </c>
      <c r="H11032" s="6">
        <f>IF('Раздел 2.13.3'!Q37&gt;='Раздел 2.13.3'!Y37,0,1)</f>
        <v>0</v>
      </c>
    </row>
    <row r="11033" spans="1:8" x14ac:dyDescent="0.2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18689</v>
      </c>
      <c r="H11033" s="6">
        <f>IF('Раздел 2.13.3'!Q38&gt;='Раздел 2.13.3'!Y38,0,1)</f>
        <v>0</v>
      </c>
    </row>
    <row r="11034" spans="1:8" x14ac:dyDescent="0.2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18690</v>
      </c>
      <c r="H11034" s="6">
        <f>IF('Раздел 2.13.3'!Q39&gt;='Раздел 2.13.3'!Y39,0,1)</f>
        <v>0</v>
      </c>
    </row>
    <row r="11035" spans="1:8" x14ac:dyDescent="0.2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18691</v>
      </c>
      <c r="H11035" s="6">
        <f>IF('Раздел 2.13.3'!Q40&gt;='Раздел 2.13.3'!Y40,0,1)</f>
        <v>0</v>
      </c>
    </row>
    <row r="11036" spans="1:8" x14ac:dyDescent="0.2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18692</v>
      </c>
      <c r="H11036" s="6">
        <f>IF('Раздел 2.13.3'!Q41&gt;='Раздел 2.13.3'!Y41,0,1)</f>
        <v>0</v>
      </c>
    </row>
    <row r="11037" spans="1:8" x14ac:dyDescent="0.2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18693</v>
      </c>
      <c r="H11037" s="6">
        <f>IF('Раздел 2.13.3'!Q42&gt;='Раздел 2.13.3'!Y42,0,1)</f>
        <v>0</v>
      </c>
    </row>
    <row r="11038" spans="1:8" x14ac:dyDescent="0.2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18694</v>
      </c>
      <c r="H11038" s="6">
        <f>IF('Раздел 2.13.3'!Q43&gt;='Раздел 2.13.3'!Y43,0,1)</f>
        <v>0</v>
      </c>
    </row>
    <row r="11039" spans="1:8" x14ac:dyDescent="0.2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18695</v>
      </c>
      <c r="H11039" s="6">
        <f>IF('Раздел 2.13.3'!Q44&gt;='Раздел 2.13.3'!Y44,0,1)</f>
        <v>0</v>
      </c>
    </row>
    <row r="11040" spans="1:8" x14ac:dyDescent="0.2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18696</v>
      </c>
      <c r="H11040" s="6">
        <f>IF('Раздел 2.13.3'!Q45&gt;='Раздел 2.13.3'!Y45,0,1)</f>
        <v>0</v>
      </c>
    </row>
    <row r="11041" spans="1:8" x14ac:dyDescent="0.2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18697</v>
      </c>
      <c r="H11041" s="6">
        <f>IF('Раздел 2.13.3'!Q46&gt;='Раздел 2.13.3'!Y46,0,1)</f>
        <v>0</v>
      </c>
    </row>
    <row r="11042" spans="1:8" x14ac:dyDescent="0.2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18698</v>
      </c>
      <c r="H11042" s="6">
        <f>IF('Раздел 2.13.3'!Q47&gt;='Раздел 2.13.3'!Y47,0,1)</f>
        <v>0</v>
      </c>
    </row>
    <row r="11043" spans="1:8" x14ac:dyDescent="0.2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18699</v>
      </c>
      <c r="H11043" s="6">
        <f>IF('Раздел 2.13.3'!Q48&gt;='Раздел 2.13.3'!Y48,0,1)</f>
        <v>0</v>
      </c>
    </row>
    <row r="11044" spans="1:8" x14ac:dyDescent="0.2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18700</v>
      </c>
      <c r="H11044" s="6">
        <f>IF('Раздел 2.13.3'!Q49&gt;='Раздел 2.13.3'!Y49,0,1)</f>
        <v>0</v>
      </c>
    </row>
    <row r="11045" spans="1:8" x14ac:dyDescent="0.2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18701</v>
      </c>
      <c r="H11045" s="6">
        <f>IF('Раздел 2.13.3'!Q50&gt;='Раздел 2.13.3'!Y50,0,1)</f>
        <v>0</v>
      </c>
    </row>
    <row r="11046" spans="1:8" x14ac:dyDescent="0.2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17859</v>
      </c>
      <c r="H11046" s="6">
        <f>IF('Раздел 2.13.3'!Q51&gt;='Раздел 2.13.3'!Y51,0,1)</f>
        <v>0</v>
      </c>
    </row>
    <row r="11047" spans="1:8" x14ac:dyDescent="0.2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17860</v>
      </c>
      <c r="H11047" s="6">
        <f>IF('Раздел 2.13.3'!Q52&gt;='Раздел 2.13.3'!Y52,0,1)</f>
        <v>0</v>
      </c>
    </row>
    <row r="11048" spans="1:8" x14ac:dyDescent="0.2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17861</v>
      </c>
      <c r="H11048" s="6">
        <f>IF('Раздел 2.13.3'!Q53&gt;='Раздел 2.13.3'!Y53,0,1)</f>
        <v>0</v>
      </c>
    </row>
    <row r="11049" spans="1:8" x14ac:dyDescent="0.2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17862</v>
      </c>
      <c r="H11049" s="6">
        <f>IF('Раздел 2.13.3'!Q54&gt;='Раздел 2.13.3'!Y54,0,1)</f>
        <v>0</v>
      </c>
    </row>
    <row r="11050" spans="1:8" x14ac:dyDescent="0.2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17863</v>
      </c>
      <c r="H11050" s="6">
        <f>IF('Раздел 2.13.3'!Q55&gt;='Раздел 2.13.3'!Y55,0,1)</f>
        <v>0</v>
      </c>
    </row>
    <row r="11051" spans="1:8" x14ac:dyDescent="0.2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17864</v>
      </c>
      <c r="H11051" s="6">
        <f>IF('Раздел 2.13.3'!Q56&gt;='Раздел 2.13.3'!Y56,0,1)</f>
        <v>0</v>
      </c>
    </row>
    <row r="11052" spans="1:8" x14ac:dyDescent="0.2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17865</v>
      </c>
      <c r="H11052" s="6">
        <f>IF('Раздел 2.13.3'!Q57&gt;='Раздел 2.13.3'!Y57,0,1)</f>
        <v>0</v>
      </c>
    </row>
    <row r="11053" spans="1:8" x14ac:dyDescent="0.2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17866</v>
      </c>
      <c r="H11053" s="6">
        <f>IF('Раздел 2.13.3'!Q58&gt;='Раздел 2.13.3'!Y58,0,1)</f>
        <v>0</v>
      </c>
    </row>
    <row r="11054" spans="1:8" x14ac:dyDescent="0.2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17867</v>
      </c>
      <c r="H11054" s="6">
        <f>IF('Раздел 2.13.3'!Q59&gt;='Раздел 2.13.3'!Y59,0,1)</f>
        <v>0</v>
      </c>
    </row>
    <row r="11055" spans="1:8" x14ac:dyDescent="0.2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17868</v>
      </c>
      <c r="H11055" s="6">
        <f>IF('Раздел 2.13.3'!Q60&gt;='Раздел 2.13.3'!Y60,0,1)</f>
        <v>0</v>
      </c>
    </row>
    <row r="11056" spans="1:8" x14ac:dyDescent="0.2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17869</v>
      </c>
      <c r="H11056" s="6">
        <f>IF('Раздел 2.13.3'!Q61&gt;='Раздел 2.13.3'!Y61,0,1)</f>
        <v>0</v>
      </c>
    </row>
    <row r="11057" spans="1:8" x14ac:dyDescent="0.2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17870</v>
      </c>
      <c r="H11057" s="6">
        <f>IF('Раздел 2.13.3'!Q62&gt;='Раздел 2.13.3'!Y62,0,1)</f>
        <v>0</v>
      </c>
    </row>
    <row r="11058" spans="1:8" x14ac:dyDescent="0.2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17871</v>
      </c>
      <c r="H11058" s="6">
        <f>IF('Раздел 2.13.3'!Q63&gt;='Раздел 2.13.3'!Y63,0,1)</f>
        <v>0</v>
      </c>
    </row>
    <row r="11059" spans="1:8" x14ac:dyDescent="0.2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17872</v>
      </c>
      <c r="H11059" s="6">
        <f>IF('Раздел 2.13.3'!Q64&gt;='Раздел 2.13.3'!Y64,0,1)</f>
        <v>0</v>
      </c>
    </row>
    <row r="11060" spans="1:8" x14ac:dyDescent="0.2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17873</v>
      </c>
      <c r="H11060" s="6">
        <f>IF('Раздел 2.13.3'!Q65&gt;='Раздел 2.13.3'!Y65,0,1)</f>
        <v>0</v>
      </c>
    </row>
    <row r="11061" spans="1:8" x14ac:dyDescent="0.2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19495</v>
      </c>
      <c r="H11061" s="6">
        <f>IF('Раздел 2.13.3'!Q66&gt;='Раздел 2.13.3'!Y66,0,1)</f>
        <v>0</v>
      </c>
    </row>
    <row r="11062" spans="1:8" x14ac:dyDescent="0.2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17885</v>
      </c>
      <c r="H11062" s="6">
        <f>IF('Раздел 2.13.3'!Q67&gt;='Раздел 2.13.3'!Y67,0,1)</f>
        <v>0</v>
      </c>
    </row>
    <row r="11063" spans="1:8" x14ac:dyDescent="0.2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17886</v>
      </c>
      <c r="H11063" s="6">
        <f>IF('Раздел 2.13.3'!Q68&gt;='Раздел 2.13.3'!Y68,0,1)</f>
        <v>0</v>
      </c>
    </row>
    <row r="11064" spans="1:8" x14ac:dyDescent="0.2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17887</v>
      </c>
      <c r="H11064" s="6">
        <f>IF('Раздел 2.13.3'!Q69&gt;='Раздел 2.13.3'!Y69,0,1)</f>
        <v>0</v>
      </c>
    </row>
    <row r="11065" spans="1:8" x14ac:dyDescent="0.2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17888</v>
      </c>
      <c r="H11065" s="6">
        <f>IF('Раздел 2.13.3'!Q70&gt;='Раздел 2.13.3'!Y70,0,1)</f>
        <v>0</v>
      </c>
    </row>
    <row r="11066" spans="1:8" x14ac:dyDescent="0.2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18712</v>
      </c>
      <c r="H11066" s="6">
        <f>IF('Раздел 2.13.3'!Q71&gt;='Раздел 2.13.3'!Y71,0,1)</f>
        <v>0</v>
      </c>
    </row>
    <row r="11067" spans="1:8" x14ac:dyDescent="0.2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18713</v>
      </c>
      <c r="H11067" s="6">
        <f>IF('Раздел 2.13.3'!Q72&gt;='Раздел 2.13.3'!Y72,0,1)</f>
        <v>0</v>
      </c>
    </row>
    <row r="11068" spans="1:8" x14ac:dyDescent="0.2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18714</v>
      </c>
      <c r="H11068" s="6">
        <f>IF('Раздел 2.13.3'!Q73&gt;='Раздел 2.13.3'!Y73,0,1)</f>
        <v>0</v>
      </c>
    </row>
    <row r="11069" spans="1:8" x14ac:dyDescent="0.2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19503</v>
      </c>
      <c r="H11069" s="6">
        <f>IF('Раздел 2.13.3'!Q74&gt;='Раздел 2.13.3'!Y74,0,1)</f>
        <v>0</v>
      </c>
    </row>
    <row r="11070" spans="1:8" x14ac:dyDescent="0.2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18719</v>
      </c>
      <c r="H11070" s="6">
        <f>IF('Раздел 2.13.3'!Q75&gt;='Раздел 2.13.3'!Y75,0,1)</f>
        <v>0</v>
      </c>
    </row>
    <row r="11071" spans="1:8" x14ac:dyDescent="0.2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18720</v>
      </c>
      <c r="H11071" s="6">
        <f>IF('Раздел 2.13.3'!Q76&gt;='Раздел 2.13.3'!Y76,0,1)</f>
        <v>0</v>
      </c>
    </row>
    <row r="11072" spans="1:8" x14ac:dyDescent="0.2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18721</v>
      </c>
      <c r="H11072" s="6">
        <f>IF('Раздел 2.13.3'!Q77&gt;='Раздел 2.13.3'!Y77,0,1)</f>
        <v>0</v>
      </c>
    </row>
    <row r="11073" spans="1:8" x14ac:dyDescent="0.2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18722</v>
      </c>
      <c r="H11073" s="6">
        <f>IF('Раздел 2.13.3'!Q78&gt;='Раздел 2.13.3'!Y78,0,1)</f>
        <v>0</v>
      </c>
    </row>
    <row r="11074" spans="1:8" x14ac:dyDescent="0.2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18723</v>
      </c>
      <c r="H11074" s="6">
        <f>IF('Раздел 2.13.3'!Q79&gt;='Раздел 2.13.3'!Y79,0,1)</f>
        <v>0</v>
      </c>
    </row>
    <row r="11075" spans="1:8" x14ac:dyDescent="0.2">
      <c r="A11075" s="6">
        <f t="shared" si="163"/>
        <v>609562</v>
      </c>
      <c r="B11075" s="6">
        <v>55</v>
      </c>
      <c r="C11075" s="109">
        <v>4</v>
      </c>
      <c r="D11075" s="109">
        <v>194</v>
      </c>
      <c r="E11075" s="109" t="s">
        <v>18724</v>
      </c>
      <c r="F11075" s="109"/>
      <c r="G11075" s="109"/>
      <c r="H11075" s="109">
        <f>IF('Раздел 2.13.3'!Q80&gt;='Раздел 2.13.3'!Y80,0,1)</f>
        <v>0</v>
      </c>
    </row>
    <row r="11076" spans="1:8" x14ac:dyDescent="0.2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18725</v>
      </c>
      <c r="H11076" s="6">
        <f>IF('Раздел 2.13.3'!Q21&gt;='Раздел 2.13.3'!Z21,0,1)</f>
        <v>0</v>
      </c>
    </row>
    <row r="11077" spans="1:8" x14ac:dyDescent="0.2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18726</v>
      </c>
      <c r="H11077" s="6">
        <f>IF('Раздел 2.13.3'!Q22&gt;='Раздел 2.13.3'!Z22,0,1)</f>
        <v>0</v>
      </c>
    </row>
    <row r="11078" spans="1:8" x14ac:dyDescent="0.2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18727</v>
      </c>
      <c r="H11078" s="6">
        <f>IF('Раздел 2.13.3'!Q23&gt;='Раздел 2.13.3'!Z23,0,1)</f>
        <v>0</v>
      </c>
    </row>
    <row r="11079" spans="1:8" x14ac:dyDescent="0.2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18728</v>
      </c>
      <c r="H11079" s="6">
        <f>IF('Раздел 2.13.3'!Q24&gt;='Раздел 2.13.3'!Z24,0,1)</f>
        <v>0</v>
      </c>
    </row>
    <row r="11080" spans="1:8" x14ac:dyDescent="0.2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19519</v>
      </c>
      <c r="H11080" s="6">
        <f>IF('Раздел 2.13.3'!Q25&gt;='Раздел 2.13.3'!Z25,0,1)</f>
        <v>0</v>
      </c>
    </row>
    <row r="11081" spans="1:8" x14ac:dyDescent="0.2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19520</v>
      </c>
      <c r="H11081" s="6">
        <f>IF('Раздел 2.13.3'!Q26&gt;='Раздел 2.13.3'!Z26,0,1)</f>
        <v>0</v>
      </c>
    </row>
    <row r="11082" spans="1:8" x14ac:dyDescent="0.2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19521</v>
      </c>
      <c r="H11082" s="6">
        <f>IF('Раздел 2.13.3'!Q27&gt;='Раздел 2.13.3'!Z27,0,1)</f>
        <v>0</v>
      </c>
    </row>
    <row r="11083" spans="1:8" x14ac:dyDescent="0.2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19522</v>
      </c>
      <c r="H11083" s="6">
        <f>IF('Раздел 2.13.3'!Q28&gt;='Раздел 2.13.3'!Z28,0,1)</f>
        <v>0</v>
      </c>
    </row>
    <row r="11084" spans="1:8" x14ac:dyDescent="0.2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19523</v>
      </c>
      <c r="H11084" s="6">
        <f>IF('Раздел 2.13.3'!Q29&gt;='Раздел 2.13.3'!Z29,0,1)</f>
        <v>0</v>
      </c>
    </row>
    <row r="11085" spans="1:8" x14ac:dyDescent="0.2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19524</v>
      </c>
      <c r="H11085" s="6">
        <f>IF('Раздел 2.13.3'!Q30&gt;='Раздел 2.13.3'!Z30,0,1)</f>
        <v>0</v>
      </c>
    </row>
    <row r="11086" spans="1:8" x14ac:dyDescent="0.2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19525</v>
      </c>
      <c r="H11086" s="6">
        <f>IF('Раздел 2.13.3'!Q31&gt;='Раздел 2.13.3'!Z31,0,1)</f>
        <v>0</v>
      </c>
    </row>
    <row r="11087" spans="1:8" x14ac:dyDescent="0.2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19526</v>
      </c>
      <c r="H11087" s="6">
        <f>IF('Раздел 2.13.3'!Q32&gt;='Раздел 2.13.3'!Z32,0,1)</f>
        <v>0</v>
      </c>
    </row>
    <row r="11088" spans="1:8" x14ac:dyDescent="0.2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19527</v>
      </c>
      <c r="H11088" s="6">
        <f>IF('Раздел 2.13.3'!Q33&gt;='Раздел 2.13.3'!Z33,0,1)</f>
        <v>0</v>
      </c>
    </row>
    <row r="11089" spans="1:8" x14ac:dyDescent="0.2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19528</v>
      </c>
      <c r="H11089" s="6">
        <f>IF('Раздел 2.13.3'!Q34&gt;='Раздел 2.13.3'!Z34,0,1)</f>
        <v>0</v>
      </c>
    </row>
    <row r="11090" spans="1:8" x14ac:dyDescent="0.2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19529</v>
      </c>
      <c r="H11090" s="6">
        <f>IF('Раздел 2.13.3'!Q35&gt;='Раздел 2.13.3'!Z35,0,1)</f>
        <v>0</v>
      </c>
    </row>
    <row r="11091" spans="1:8" x14ac:dyDescent="0.2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19530</v>
      </c>
      <c r="H11091" s="6">
        <f>IF('Раздел 2.13.3'!Q36&gt;='Раздел 2.13.3'!Z36,0,1)</f>
        <v>0</v>
      </c>
    </row>
    <row r="11092" spans="1:8" x14ac:dyDescent="0.2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19531</v>
      </c>
      <c r="H11092" s="6">
        <f>IF('Раздел 2.13.3'!Q37&gt;='Раздел 2.13.3'!Z37,0,1)</f>
        <v>0</v>
      </c>
    </row>
    <row r="11093" spans="1:8" x14ac:dyDescent="0.2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19532</v>
      </c>
      <c r="H11093" s="6">
        <f>IF('Раздел 2.13.3'!Q38&gt;='Раздел 2.13.3'!Z38,0,1)</f>
        <v>0</v>
      </c>
    </row>
    <row r="11094" spans="1:8" x14ac:dyDescent="0.2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19533</v>
      </c>
      <c r="H11094" s="6">
        <f>IF('Раздел 2.13.3'!Q39&gt;='Раздел 2.13.3'!Z39,0,1)</f>
        <v>0</v>
      </c>
    </row>
    <row r="11095" spans="1:8" x14ac:dyDescent="0.2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19534</v>
      </c>
      <c r="H11095" s="6">
        <f>IF('Раздел 2.13.3'!Q40&gt;='Раздел 2.13.3'!Z40,0,1)</f>
        <v>0</v>
      </c>
    </row>
    <row r="11096" spans="1:8" x14ac:dyDescent="0.2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19535</v>
      </c>
      <c r="H11096" s="6">
        <f>IF('Раздел 2.13.3'!Q41&gt;='Раздел 2.13.3'!Z41,0,1)</f>
        <v>0</v>
      </c>
    </row>
    <row r="11097" spans="1:8" x14ac:dyDescent="0.2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19536</v>
      </c>
      <c r="H11097" s="6">
        <f>IF('Раздел 2.13.3'!Q42&gt;='Раздел 2.13.3'!Z42,0,1)</f>
        <v>0</v>
      </c>
    </row>
    <row r="11098" spans="1:8" x14ac:dyDescent="0.2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19537</v>
      </c>
      <c r="H11098" s="6">
        <f>IF('Раздел 2.13.3'!Q43&gt;='Раздел 2.13.3'!Z43,0,1)</f>
        <v>0</v>
      </c>
    </row>
    <row r="11099" spans="1:8" x14ac:dyDescent="0.2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19538</v>
      </c>
      <c r="H11099" s="6">
        <f>IF('Раздел 2.13.3'!Q44&gt;='Раздел 2.13.3'!Z44,0,1)</f>
        <v>0</v>
      </c>
    </row>
    <row r="11100" spans="1:8" x14ac:dyDescent="0.2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19539</v>
      </c>
      <c r="H11100" s="6">
        <f>IF('Раздел 2.13.3'!Q45&gt;='Раздел 2.13.3'!Z45,0,1)</f>
        <v>0</v>
      </c>
    </row>
    <row r="11101" spans="1:8" x14ac:dyDescent="0.2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20274</v>
      </c>
      <c r="H11101" s="6">
        <f>IF('Раздел 2.13.3'!Q46&gt;='Раздел 2.13.3'!Z46,0,1)</f>
        <v>0</v>
      </c>
    </row>
    <row r="11102" spans="1:8" x14ac:dyDescent="0.2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20275</v>
      </c>
      <c r="H11102" s="6">
        <f>IF('Раздел 2.13.3'!Q47&gt;='Раздел 2.13.3'!Z47,0,1)</f>
        <v>0</v>
      </c>
    </row>
    <row r="11103" spans="1:8" x14ac:dyDescent="0.2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20276</v>
      </c>
      <c r="H11103" s="6">
        <f>IF('Раздел 2.13.3'!Q48&gt;='Раздел 2.13.3'!Z48,0,1)</f>
        <v>0</v>
      </c>
    </row>
    <row r="11104" spans="1:8" x14ac:dyDescent="0.2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20277</v>
      </c>
      <c r="H11104" s="6">
        <f>IF('Раздел 2.13.3'!Q49&gt;='Раздел 2.13.3'!Z49,0,1)</f>
        <v>0</v>
      </c>
    </row>
    <row r="11105" spans="1:8" x14ac:dyDescent="0.2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20278</v>
      </c>
      <c r="H11105" s="6">
        <f>IF('Раздел 2.13.3'!Q50&gt;='Раздел 2.13.3'!Z50,0,1)</f>
        <v>0</v>
      </c>
    </row>
    <row r="11106" spans="1:8" x14ac:dyDescent="0.2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20279</v>
      </c>
      <c r="H11106" s="6">
        <f>IF('Раздел 2.13.3'!Q51&gt;='Раздел 2.13.3'!Z51,0,1)</f>
        <v>0</v>
      </c>
    </row>
    <row r="11107" spans="1:8" x14ac:dyDescent="0.2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20280</v>
      </c>
      <c r="H11107" s="6">
        <f>IF('Раздел 2.13.3'!Q52&gt;='Раздел 2.13.3'!Z52,0,1)</f>
        <v>0</v>
      </c>
    </row>
    <row r="11108" spans="1:8" x14ac:dyDescent="0.2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20281</v>
      </c>
      <c r="H11108" s="6">
        <f>IF('Раздел 2.13.3'!Q53&gt;='Раздел 2.13.3'!Z53,0,1)</f>
        <v>0</v>
      </c>
    </row>
    <row r="11109" spans="1:8" x14ac:dyDescent="0.2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20282</v>
      </c>
      <c r="H11109" s="6">
        <f>IF('Раздел 2.13.3'!Q54&gt;='Раздел 2.13.3'!Z54,0,1)</f>
        <v>0</v>
      </c>
    </row>
    <row r="11110" spans="1:8" x14ac:dyDescent="0.2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20283</v>
      </c>
      <c r="H11110" s="6">
        <f>IF('Раздел 2.13.3'!Q55&gt;='Раздел 2.13.3'!Z55,0,1)</f>
        <v>0</v>
      </c>
    </row>
    <row r="11111" spans="1:8" x14ac:dyDescent="0.2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20284</v>
      </c>
      <c r="H11111" s="6">
        <f>IF('Раздел 2.13.3'!Q56&gt;='Раздел 2.13.3'!Z56,0,1)</f>
        <v>0</v>
      </c>
    </row>
    <row r="11112" spans="1:8" x14ac:dyDescent="0.2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20285</v>
      </c>
      <c r="H11112" s="6">
        <f>IF('Раздел 2.13.3'!Q57&gt;='Раздел 2.13.3'!Z57,0,1)</f>
        <v>0</v>
      </c>
    </row>
    <row r="11113" spans="1:8" x14ac:dyDescent="0.2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20286</v>
      </c>
      <c r="H11113" s="6">
        <f>IF('Раздел 2.13.3'!Q58&gt;='Раздел 2.13.3'!Z58,0,1)</f>
        <v>0</v>
      </c>
    </row>
    <row r="11114" spans="1:8" x14ac:dyDescent="0.2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20287</v>
      </c>
      <c r="H11114" s="6">
        <f>IF('Раздел 2.13.3'!Q59&gt;='Раздел 2.13.3'!Z59,0,1)</f>
        <v>0</v>
      </c>
    </row>
    <row r="11115" spans="1:8" x14ac:dyDescent="0.2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20288</v>
      </c>
      <c r="H11115" s="6">
        <f>IF('Раздел 2.13.3'!Q60&gt;='Раздел 2.13.3'!Z60,0,1)</f>
        <v>0</v>
      </c>
    </row>
    <row r="11116" spans="1:8" x14ac:dyDescent="0.2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19542</v>
      </c>
      <c r="H11116" s="6">
        <f>IF('Раздел 2.13.3'!Q61&gt;='Раздел 2.13.3'!Z61,0,1)</f>
        <v>0</v>
      </c>
    </row>
    <row r="11117" spans="1:8" x14ac:dyDescent="0.2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19543</v>
      </c>
      <c r="H11117" s="6">
        <f>IF('Раздел 2.13.3'!Q62&gt;='Раздел 2.13.3'!Z62,0,1)</f>
        <v>0</v>
      </c>
    </row>
    <row r="11118" spans="1:8" x14ac:dyDescent="0.2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19544</v>
      </c>
      <c r="H11118" s="6">
        <f>IF('Раздел 2.13.3'!Q63&gt;='Раздел 2.13.3'!Z63,0,1)</f>
        <v>0</v>
      </c>
    </row>
    <row r="11119" spans="1:8" x14ac:dyDescent="0.2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21052</v>
      </c>
      <c r="H11119" s="6">
        <f>IF('Раздел 2.13.3'!Q64&gt;='Раздел 2.13.3'!Z64,0,1)</f>
        <v>0</v>
      </c>
    </row>
    <row r="11120" spans="1:8" x14ac:dyDescent="0.2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21053</v>
      </c>
      <c r="H11120" s="6">
        <f>IF('Раздел 2.13.3'!Q65&gt;='Раздел 2.13.3'!Z65,0,1)</f>
        <v>0</v>
      </c>
    </row>
    <row r="11121" spans="1:8" x14ac:dyDescent="0.2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21054</v>
      </c>
      <c r="H11121" s="6">
        <f>IF('Раздел 2.13.3'!Q66&gt;='Раздел 2.13.3'!Z66,0,1)</f>
        <v>0</v>
      </c>
    </row>
    <row r="11122" spans="1:8" x14ac:dyDescent="0.2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21055</v>
      </c>
      <c r="H11122" s="6">
        <f>IF('Раздел 2.13.3'!Q67&gt;='Раздел 2.13.3'!Z67,0,1)</f>
        <v>0</v>
      </c>
    </row>
    <row r="11123" spans="1:8" x14ac:dyDescent="0.2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19479</v>
      </c>
      <c r="H11123" s="6">
        <f>IF('Раздел 2.13.3'!Q68&gt;='Раздел 2.13.3'!Z68,0,1)</f>
        <v>0</v>
      </c>
    </row>
    <row r="11124" spans="1:8" x14ac:dyDescent="0.2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19480</v>
      </c>
      <c r="H11124" s="6">
        <f>IF('Раздел 2.13.3'!Q69&gt;='Раздел 2.13.3'!Z69,0,1)</f>
        <v>0</v>
      </c>
    </row>
    <row r="11125" spans="1:8" x14ac:dyDescent="0.2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19481</v>
      </c>
      <c r="H11125" s="6">
        <f>IF('Раздел 2.13.3'!Q70&gt;='Раздел 2.13.3'!Z70,0,1)</f>
        <v>0</v>
      </c>
    </row>
    <row r="11126" spans="1:8" x14ac:dyDescent="0.2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19482</v>
      </c>
      <c r="H11126" s="6">
        <f>IF('Раздел 2.13.3'!Q71&gt;='Раздел 2.13.3'!Z71,0,1)</f>
        <v>0</v>
      </c>
    </row>
    <row r="11127" spans="1:8" x14ac:dyDescent="0.2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19483</v>
      </c>
      <c r="H11127" s="6">
        <f>IF('Раздел 2.13.3'!Q72&gt;='Раздел 2.13.3'!Z72,0,1)</f>
        <v>0</v>
      </c>
    </row>
    <row r="11128" spans="1:8" x14ac:dyDescent="0.2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20220</v>
      </c>
      <c r="H11128" s="6">
        <f>IF('Раздел 2.13.3'!Q73&gt;='Раздел 2.13.3'!Z73,0,1)</f>
        <v>0</v>
      </c>
    </row>
    <row r="11129" spans="1:8" x14ac:dyDescent="0.2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20221</v>
      </c>
      <c r="H11129" s="6">
        <f>IF('Раздел 2.13.3'!Q74&gt;='Раздел 2.13.3'!Z74,0,1)</f>
        <v>0</v>
      </c>
    </row>
    <row r="11130" spans="1:8" x14ac:dyDescent="0.2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20222</v>
      </c>
      <c r="H11130" s="6">
        <f>IF('Раздел 2.13.3'!Q75&gt;='Раздел 2.13.3'!Z75,0,1)</f>
        <v>0</v>
      </c>
    </row>
    <row r="11131" spans="1:8" x14ac:dyDescent="0.2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20223</v>
      </c>
      <c r="H11131" s="6">
        <f>IF('Раздел 2.13.3'!Q76&gt;='Раздел 2.13.3'!Z76,0,1)</f>
        <v>0</v>
      </c>
    </row>
    <row r="11132" spans="1:8" x14ac:dyDescent="0.2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19486</v>
      </c>
      <c r="H11132" s="6">
        <f>IF('Раздел 2.13.3'!Q77&gt;='Раздел 2.13.3'!Z77,0,1)</f>
        <v>0</v>
      </c>
    </row>
    <row r="11133" spans="1:8" x14ac:dyDescent="0.2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19487</v>
      </c>
      <c r="H11133" s="6">
        <f>IF('Раздел 2.13.3'!Q78&gt;='Раздел 2.13.3'!Z78,0,1)</f>
        <v>0</v>
      </c>
    </row>
    <row r="11134" spans="1:8" x14ac:dyDescent="0.2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19488</v>
      </c>
      <c r="H11134" s="6">
        <f>IF('Раздел 2.13.3'!Q79&gt;='Раздел 2.13.3'!Z79,0,1)</f>
        <v>0</v>
      </c>
    </row>
    <row r="11135" spans="1:8" x14ac:dyDescent="0.2">
      <c r="A11135" s="6">
        <f t="shared" si="164"/>
        <v>609562</v>
      </c>
      <c r="B11135" s="6">
        <v>55</v>
      </c>
      <c r="C11135" s="109">
        <v>5</v>
      </c>
      <c r="D11135" s="109">
        <v>254</v>
      </c>
      <c r="E11135" s="109" t="s">
        <v>20236</v>
      </c>
      <c r="F11135" s="109"/>
      <c r="G11135" s="109"/>
      <c r="H11135" s="109">
        <f>IF('Раздел 2.13.3'!Q80&gt;='Раздел 2.13.3'!Z80,0,1)</f>
        <v>0</v>
      </c>
    </row>
    <row r="11136" spans="1:8" x14ac:dyDescent="0.2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19557</v>
      </c>
      <c r="H11136" s="6">
        <f>IF('Раздел 2.13.3'!Q21&gt;='Раздел 2.13.3'!AC21,0,1)</f>
        <v>0</v>
      </c>
    </row>
    <row r="11137" spans="1:8" x14ac:dyDescent="0.2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19558</v>
      </c>
      <c r="H11137" s="6">
        <f>IF('Раздел 2.13.3'!Q22&gt;='Раздел 2.13.3'!AC22,0,1)</f>
        <v>0</v>
      </c>
    </row>
    <row r="11138" spans="1:8" x14ac:dyDescent="0.2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19559</v>
      </c>
      <c r="H11138" s="6">
        <f>IF('Раздел 2.13.3'!Q23&gt;='Раздел 2.13.3'!AC23,0,1)</f>
        <v>0</v>
      </c>
    </row>
    <row r="11139" spans="1:8" x14ac:dyDescent="0.2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19560</v>
      </c>
      <c r="H11139" s="6">
        <f>IF('Раздел 2.13.3'!Q24&gt;='Раздел 2.13.3'!AC24,0,1)</f>
        <v>0</v>
      </c>
    </row>
    <row r="11140" spans="1:8" x14ac:dyDescent="0.2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19561</v>
      </c>
      <c r="H11140" s="6">
        <f>IF('Раздел 2.13.3'!Q25&gt;='Раздел 2.13.3'!AC25,0,1)</f>
        <v>0</v>
      </c>
    </row>
    <row r="11141" spans="1:8" x14ac:dyDescent="0.2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19562</v>
      </c>
      <c r="H11141" s="6">
        <f>IF('Раздел 2.13.3'!Q26&gt;='Раздел 2.13.3'!AC26,0,1)</f>
        <v>0</v>
      </c>
    </row>
    <row r="11142" spans="1:8" x14ac:dyDescent="0.2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18798</v>
      </c>
      <c r="H11142" s="6">
        <f>IF('Раздел 2.13.3'!Q27&gt;='Раздел 2.13.3'!AC27,0,1)</f>
        <v>0</v>
      </c>
    </row>
    <row r="11143" spans="1:8" x14ac:dyDescent="0.2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18799</v>
      </c>
      <c r="H11143" s="6">
        <f>IF('Раздел 2.13.3'!Q28&gt;='Раздел 2.13.3'!AC28,0,1)</f>
        <v>0</v>
      </c>
    </row>
    <row r="11144" spans="1:8" x14ac:dyDescent="0.2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18800</v>
      </c>
      <c r="H11144" s="6">
        <f>IF('Раздел 2.13.3'!Q29&gt;='Раздел 2.13.3'!AC29,0,1)</f>
        <v>0</v>
      </c>
    </row>
    <row r="11145" spans="1:8" x14ac:dyDescent="0.2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18801</v>
      </c>
      <c r="H11145" s="6">
        <f>IF('Раздел 2.13.3'!Q30&gt;='Раздел 2.13.3'!AC30,0,1)</f>
        <v>0</v>
      </c>
    </row>
    <row r="11146" spans="1:8" x14ac:dyDescent="0.2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18802</v>
      </c>
      <c r="H11146" s="6">
        <f>IF('Раздел 2.13.3'!Q31&gt;='Раздел 2.13.3'!AC31,0,1)</f>
        <v>0</v>
      </c>
    </row>
    <row r="11147" spans="1:8" x14ac:dyDescent="0.2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18803</v>
      </c>
      <c r="H11147" s="6">
        <f>IF('Раздел 2.13.3'!Q32&gt;='Раздел 2.13.3'!AC32,0,1)</f>
        <v>0</v>
      </c>
    </row>
    <row r="11148" spans="1:8" x14ac:dyDescent="0.2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18804</v>
      </c>
      <c r="H11148" s="6">
        <f>IF('Раздел 2.13.3'!Q33&gt;='Раздел 2.13.3'!AC33,0,1)</f>
        <v>0</v>
      </c>
    </row>
    <row r="11149" spans="1:8" x14ac:dyDescent="0.2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19577</v>
      </c>
      <c r="H11149" s="6">
        <f>IF('Раздел 2.13.3'!Q34&gt;='Раздел 2.13.3'!AC34,0,1)</f>
        <v>0</v>
      </c>
    </row>
    <row r="11150" spans="1:8" x14ac:dyDescent="0.2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19578</v>
      </c>
      <c r="H11150" s="6">
        <f>IF('Раздел 2.13.3'!Q35&gt;='Раздел 2.13.3'!AC35,0,1)</f>
        <v>0</v>
      </c>
    </row>
    <row r="11151" spans="1:8" x14ac:dyDescent="0.2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19579</v>
      </c>
      <c r="H11151" s="6">
        <f>IF('Раздел 2.13.3'!Q36&gt;='Раздел 2.13.3'!AC36,0,1)</f>
        <v>0</v>
      </c>
    </row>
    <row r="11152" spans="1:8" x14ac:dyDescent="0.2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19580</v>
      </c>
      <c r="H11152" s="6">
        <f>IF('Раздел 2.13.3'!Q37&gt;='Раздел 2.13.3'!AC37,0,1)</f>
        <v>0</v>
      </c>
    </row>
    <row r="11153" spans="1:8" x14ac:dyDescent="0.2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17982</v>
      </c>
      <c r="H11153" s="6">
        <f>IF('Раздел 2.13.3'!Q38&gt;='Раздел 2.13.3'!AC38,0,1)</f>
        <v>0</v>
      </c>
    </row>
    <row r="11154" spans="1:8" x14ac:dyDescent="0.2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17983</v>
      </c>
      <c r="H11154" s="6">
        <f>IF('Раздел 2.13.3'!Q39&gt;='Раздел 2.13.3'!AC39,0,1)</f>
        <v>0</v>
      </c>
    </row>
    <row r="11155" spans="1:8" x14ac:dyDescent="0.2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17984</v>
      </c>
      <c r="H11155" s="6">
        <f>IF('Раздел 2.13.3'!Q40&gt;='Раздел 2.13.3'!AC40,0,1)</f>
        <v>0</v>
      </c>
    </row>
    <row r="11156" spans="1:8" x14ac:dyDescent="0.2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17985</v>
      </c>
      <c r="H11156" s="6">
        <f>IF('Раздел 2.13.3'!Q41&gt;='Раздел 2.13.3'!AC41,0,1)</f>
        <v>0</v>
      </c>
    </row>
    <row r="11157" spans="1:8" x14ac:dyDescent="0.2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17986</v>
      </c>
      <c r="H11157" s="6">
        <f>IF('Раздел 2.13.3'!Q42&gt;='Раздел 2.13.3'!AC42,0,1)</f>
        <v>0</v>
      </c>
    </row>
    <row r="11158" spans="1:8" x14ac:dyDescent="0.2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17987</v>
      </c>
      <c r="H11158" s="6">
        <f>IF('Раздел 2.13.3'!Q43&gt;='Раздел 2.13.3'!AC43,0,1)</f>
        <v>0</v>
      </c>
    </row>
    <row r="11159" spans="1:8" x14ac:dyDescent="0.2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17988</v>
      </c>
      <c r="H11159" s="6">
        <f>IF('Раздел 2.13.3'!Q44&gt;='Раздел 2.13.3'!AC44,0,1)</f>
        <v>0</v>
      </c>
    </row>
    <row r="11160" spans="1:8" x14ac:dyDescent="0.2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18805</v>
      </c>
      <c r="H11160" s="6">
        <f>IF('Раздел 2.13.3'!Q45&gt;='Раздел 2.13.3'!AC45,0,1)</f>
        <v>0</v>
      </c>
    </row>
    <row r="11161" spans="1:8" x14ac:dyDescent="0.2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18806</v>
      </c>
      <c r="H11161" s="6">
        <f>IF('Раздел 2.13.3'!Q46&gt;='Раздел 2.13.3'!AC46,0,1)</f>
        <v>0</v>
      </c>
    </row>
    <row r="11162" spans="1:8" x14ac:dyDescent="0.2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18807</v>
      </c>
      <c r="H11162" s="6">
        <f>IF('Раздел 2.13.3'!Q47&gt;='Раздел 2.13.3'!AC47,0,1)</f>
        <v>0</v>
      </c>
    </row>
    <row r="11163" spans="1:8" x14ac:dyDescent="0.2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18808</v>
      </c>
      <c r="H11163" s="6">
        <f>IF('Раздел 2.13.3'!Q48&gt;='Раздел 2.13.3'!AC48,0,1)</f>
        <v>0</v>
      </c>
    </row>
    <row r="11164" spans="1:8" x14ac:dyDescent="0.2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18809</v>
      </c>
      <c r="H11164" s="6">
        <f>IF('Раздел 2.13.3'!Q49&gt;='Раздел 2.13.3'!AC49,0,1)</f>
        <v>0</v>
      </c>
    </row>
    <row r="11165" spans="1:8" x14ac:dyDescent="0.2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18810</v>
      </c>
      <c r="H11165" s="6">
        <f>IF('Раздел 2.13.3'!Q50&gt;='Раздел 2.13.3'!AC50,0,1)</f>
        <v>0</v>
      </c>
    </row>
    <row r="11166" spans="1:8" x14ac:dyDescent="0.2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18811</v>
      </c>
      <c r="H11166" s="6">
        <f>IF('Раздел 2.13.3'!Q51&gt;='Раздел 2.13.3'!AC51,0,1)</f>
        <v>0</v>
      </c>
    </row>
    <row r="11167" spans="1:8" x14ac:dyDescent="0.2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18812</v>
      </c>
      <c r="H11167" s="6">
        <f>IF('Раздел 2.13.3'!Q52&gt;='Раздел 2.13.3'!AC52,0,1)</f>
        <v>0</v>
      </c>
    </row>
    <row r="11168" spans="1:8" x14ac:dyDescent="0.2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18813</v>
      </c>
      <c r="H11168" s="6">
        <f>IF('Раздел 2.13.3'!Q53&gt;='Раздел 2.13.3'!AC53,0,1)</f>
        <v>0</v>
      </c>
    </row>
    <row r="11169" spans="1:8" x14ac:dyDescent="0.2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18814</v>
      </c>
      <c r="H11169" s="6">
        <f>IF('Раздел 2.13.3'!Q54&gt;='Раздел 2.13.3'!AC54,0,1)</f>
        <v>0</v>
      </c>
    </row>
    <row r="11170" spans="1:8" x14ac:dyDescent="0.2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17090</v>
      </c>
      <c r="H11170" s="6">
        <f>IF('Раздел 2.13.3'!Q55&gt;='Раздел 2.13.3'!AC55,0,1)</f>
        <v>0</v>
      </c>
    </row>
    <row r="11171" spans="1:8" x14ac:dyDescent="0.2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17091</v>
      </c>
      <c r="H11171" s="6">
        <f>IF('Раздел 2.13.3'!Q56&gt;='Раздел 2.13.3'!AC56,0,1)</f>
        <v>0</v>
      </c>
    </row>
    <row r="11172" spans="1:8" x14ac:dyDescent="0.2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17092</v>
      </c>
      <c r="H11172" s="6">
        <f>IF('Раздел 2.13.3'!Q57&gt;='Раздел 2.13.3'!AC57,0,1)</f>
        <v>0</v>
      </c>
    </row>
    <row r="11173" spans="1:8" x14ac:dyDescent="0.2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17093</v>
      </c>
      <c r="H11173" s="6">
        <f>IF('Раздел 2.13.3'!Q58&gt;='Раздел 2.13.3'!AC58,0,1)</f>
        <v>0</v>
      </c>
    </row>
    <row r="11174" spans="1:8" x14ac:dyDescent="0.2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17094</v>
      </c>
      <c r="H11174" s="6">
        <f>IF('Раздел 2.13.3'!Q59&gt;='Раздел 2.13.3'!AC59,0,1)</f>
        <v>0</v>
      </c>
    </row>
    <row r="11175" spans="1:8" x14ac:dyDescent="0.2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17095</v>
      </c>
      <c r="H11175" s="6">
        <f>IF('Раздел 2.13.3'!Q60&gt;='Раздел 2.13.3'!AC60,0,1)</f>
        <v>0</v>
      </c>
    </row>
    <row r="11176" spans="1:8" x14ac:dyDescent="0.2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17096</v>
      </c>
      <c r="H11176" s="6">
        <f>IF('Раздел 2.13.3'!Q61&gt;='Раздел 2.13.3'!AC61,0,1)</f>
        <v>0</v>
      </c>
    </row>
    <row r="11177" spans="1:8" x14ac:dyDescent="0.2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17097</v>
      </c>
      <c r="H11177" s="6">
        <f>IF('Раздел 2.13.3'!Q62&gt;='Раздел 2.13.3'!AC62,0,1)</f>
        <v>0</v>
      </c>
    </row>
    <row r="11178" spans="1:8" x14ac:dyDescent="0.2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17989</v>
      </c>
      <c r="H11178" s="6">
        <f>IF('Раздел 2.13.3'!Q63&gt;='Раздел 2.13.3'!AC63,0,1)</f>
        <v>0</v>
      </c>
    </row>
    <row r="11179" spans="1:8" x14ac:dyDescent="0.2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17990</v>
      </c>
      <c r="H11179" s="6">
        <f>IF('Раздел 2.13.3'!Q64&gt;='Раздел 2.13.3'!AC64,0,1)</f>
        <v>0</v>
      </c>
    </row>
    <row r="11180" spans="1:8" x14ac:dyDescent="0.2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17991</v>
      </c>
      <c r="H11180" s="6">
        <f>IF('Раздел 2.13.3'!Q65&gt;='Раздел 2.13.3'!AC65,0,1)</f>
        <v>0</v>
      </c>
    </row>
    <row r="11181" spans="1:8" x14ac:dyDescent="0.2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17992</v>
      </c>
      <c r="H11181" s="6">
        <f>IF('Раздел 2.13.3'!Q66&gt;='Раздел 2.13.3'!AC66,0,1)</f>
        <v>0</v>
      </c>
    </row>
    <row r="11182" spans="1:8" x14ac:dyDescent="0.2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17993</v>
      </c>
      <c r="H11182" s="6">
        <f>IF('Раздел 2.13.3'!Q67&gt;='Раздел 2.13.3'!AC67,0,1)</f>
        <v>0</v>
      </c>
    </row>
    <row r="11183" spans="1:8" x14ac:dyDescent="0.2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17994</v>
      </c>
      <c r="H11183" s="6">
        <f>IF('Раздел 2.13.3'!Q68&gt;='Раздел 2.13.3'!AC68,0,1)</f>
        <v>0</v>
      </c>
    </row>
    <row r="11184" spans="1:8" x14ac:dyDescent="0.2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17995</v>
      </c>
      <c r="H11184" s="6">
        <f>IF('Раздел 2.13.3'!Q69&gt;='Раздел 2.13.3'!AC69,0,1)</f>
        <v>0</v>
      </c>
    </row>
    <row r="11185" spans="1:8" x14ac:dyDescent="0.2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17996</v>
      </c>
      <c r="H11185" s="6">
        <f>IF('Раздел 2.13.3'!Q70&gt;='Раздел 2.13.3'!AC70,0,1)</f>
        <v>0</v>
      </c>
    </row>
    <row r="11186" spans="1:8" x14ac:dyDescent="0.2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17997</v>
      </c>
      <c r="H11186" s="6">
        <f>IF('Раздел 2.13.3'!Q71&gt;='Раздел 2.13.3'!AC71,0,1)</f>
        <v>0</v>
      </c>
    </row>
    <row r="11187" spans="1:8" x14ac:dyDescent="0.2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17998</v>
      </c>
      <c r="H11187" s="6">
        <f>IF('Раздел 2.13.3'!Q72&gt;='Раздел 2.13.3'!AC72,0,1)</f>
        <v>0</v>
      </c>
    </row>
    <row r="11188" spans="1:8" x14ac:dyDescent="0.2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17999</v>
      </c>
      <c r="H11188" s="6">
        <f>IF('Раздел 2.13.3'!Q73&gt;='Раздел 2.13.3'!AC73,0,1)</f>
        <v>0</v>
      </c>
    </row>
    <row r="11189" spans="1:8" x14ac:dyDescent="0.2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18000</v>
      </c>
      <c r="H11189" s="6">
        <f>IF('Раздел 2.13.3'!Q74&gt;='Раздел 2.13.3'!AC74,0,1)</f>
        <v>0</v>
      </c>
    </row>
    <row r="11190" spans="1:8" x14ac:dyDescent="0.2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19205</v>
      </c>
      <c r="H11190" s="6">
        <f>IF('Раздел 2.13.3'!Q75&gt;='Раздел 2.13.3'!AC75,0,1)</f>
        <v>0</v>
      </c>
    </row>
    <row r="11191" spans="1:8" x14ac:dyDescent="0.2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19206</v>
      </c>
      <c r="H11191" s="6">
        <f>IF('Раздел 2.13.3'!Q76&gt;='Раздел 2.13.3'!AC76,0,1)</f>
        <v>0</v>
      </c>
    </row>
    <row r="11192" spans="1:8" x14ac:dyDescent="0.2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19207</v>
      </c>
      <c r="H11192" s="6">
        <f>IF('Раздел 2.13.3'!Q77&gt;='Раздел 2.13.3'!AC77,0,1)</f>
        <v>0</v>
      </c>
    </row>
    <row r="11193" spans="1:8" x14ac:dyDescent="0.2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19208</v>
      </c>
      <c r="H11193" s="6">
        <f>IF('Раздел 2.13.3'!Q78&gt;='Раздел 2.13.3'!AC78,0,1)</f>
        <v>0</v>
      </c>
    </row>
    <row r="11194" spans="1:8" x14ac:dyDescent="0.2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19209</v>
      </c>
      <c r="H11194" s="6">
        <f>IF('Раздел 2.13.3'!Q79&gt;='Раздел 2.13.3'!AC79,0,1)</f>
        <v>0</v>
      </c>
    </row>
    <row r="11195" spans="1:8" x14ac:dyDescent="0.2">
      <c r="A11195" s="6">
        <f t="shared" si="165"/>
        <v>609562</v>
      </c>
      <c r="B11195" s="6">
        <v>55</v>
      </c>
      <c r="C11195" s="109">
        <v>6</v>
      </c>
      <c r="D11195" s="109">
        <v>314</v>
      </c>
      <c r="E11195" s="109" t="s">
        <v>19210</v>
      </c>
      <c r="F11195" s="109"/>
      <c r="G11195" s="109"/>
      <c r="H11195" s="109">
        <f>IF('Раздел 2.13.3'!Q80&gt;='Раздел 2.13.3'!AC80,0,1)</f>
        <v>0</v>
      </c>
    </row>
    <row r="11196" spans="1:8" x14ac:dyDescent="0.2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19211</v>
      </c>
      <c r="H11196" s="6">
        <f>IF('Раздел 2.13.3'!Q21&gt;='Раздел 2.13.3'!AD21,0,1)</f>
        <v>0</v>
      </c>
    </row>
    <row r="11197" spans="1:8" x14ac:dyDescent="0.2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19212</v>
      </c>
      <c r="H11197" s="6">
        <f>IF('Раздел 2.13.3'!Q22&gt;='Раздел 2.13.3'!AD22,0,1)</f>
        <v>0</v>
      </c>
    </row>
    <row r="11198" spans="1:8" x14ac:dyDescent="0.2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19213</v>
      </c>
      <c r="H11198" s="6">
        <f>IF('Раздел 2.13.3'!Q23&gt;='Раздел 2.13.3'!AD23,0,1)</f>
        <v>0</v>
      </c>
    </row>
    <row r="11199" spans="1:8" x14ac:dyDescent="0.2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19214</v>
      </c>
      <c r="H11199" s="6">
        <f>IF('Раздел 2.13.3'!Q24&gt;='Раздел 2.13.3'!AD24,0,1)</f>
        <v>0</v>
      </c>
    </row>
    <row r="11200" spans="1:8" x14ac:dyDescent="0.2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18420</v>
      </c>
      <c r="H11200" s="6">
        <f>IF('Раздел 2.13.3'!Q25&gt;='Раздел 2.13.3'!AD25,0,1)</f>
        <v>0</v>
      </c>
    </row>
    <row r="11201" spans="1:8" x14ac:dyDescent="0.2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18421</v>
      </c>
      <c r="H11201" s="6">
        <f>IF('Раздел 2.13.3'!Q26&gt;='Раздел 2.13.3'!AD26,0,1)</f>
        <v>0</v>
      </c>
    </row>
    <row r="11202" spans="1:8" x14ac:dyDescent="0.2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18422</v>
      </c>
      <c r="H11202" s="6">
        <f>IF('Раздел 2.13.3'!Q27&gt;='Раздел 2.13.3'!AD27,0,1)</f>
        <v>0</v>
      </c>
    </row>
    <row r="11203" spans="1:8" x14ac:dyDescent="0.2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18423</v>
      </c>
      <c r="H11203" s="6">
        <f>IF('Раздел 2.13.3'!Q28&gt;='Раздел 2.13.3'!AD28,0,1)</f>
        <v>0</v>
      </c>
    </row>
    <row r="11204" spans="1:8" x14ac:dyDescent="0.2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18424</v>
      </c>
      <c r="H11204" s="6">
        <f>IF('Раздел 2.13.3'!Q29&gt;='Раздел 2.13.3'!AD29,0,1)</f>
        <v>0</v>
      </c>
    </row>
    <row r="11205" spans="1:8" x14ac:dyDescent="0.2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18425</v>
      </c>
      <c r="H11205" s="6">
        <f>IF('Раздел 2.13.3'!Q30&gt;='Раздел 2.13.3'!AD30,0,1)</f>
        <v>0</v>
      </c>
    </row>
    <row r="11206" spans="1:8" x14ac:dyDescent="0.2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18426</v>
      </c>
      <c r="H11206" s="6">
        <f>IF('Раздел 2.13.3'!Q31&gt;='Раздел 2.13.3'!AD31,0,1)</f>
        <v>0</v>
      </c>
    </row>
    <row r="11207" spans="1:8" x14ac:dyDescent="0.2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17599</v>
      </c>
      <c r="H11207" s="6">
        <f>IF('Раздел 2.13.3'!Q32&gt;='Раздел 2.13.3'!AD32,0,1)</f>
        <v>0</v>
      </c>
    </row>
    <row r="11208" spans="1:8" x14ac:dyDescent="0.2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17600</v>
      </c>
      <c r="H11208" s="6">
        <f>IF('Раздел 2.13.3'!Q33&gt;='Раздел 2.13.3'!AD33,0,1)</f>
        <v>0</v>
      </c>
    </row>
    <row r="11209" spans="1:8" x14ac:dyDescent="0.2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17601</v>
      </c>
      <c r="H11209" s="6">
        <f>IF('Раздел 2.13.3'!Q34&gt;='Раздел 2.13.3'!AD34,0,1)</f>
        <v>0</v>
      </c>
    </row>
    <row r="11210" spans="1:8" x14ac:dyDescent="0.2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17602</v>
      </c>
      <c r="H11210" s="6">
        <f>IF('Раздел 2.13.3'!Q35&gt;='Раздел 2.13.3'!AD35,0,1)</f>
        <v>0</v>
      </c>
    </row>
    <row r="11211" spans="1:8" x14ac:dyDescent="0.2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17603</v>
      </c>
      <c r="H11211" s="6">
        <f>IF('Раздел 2.13.3'!Q36&gt;='Раздел 2.13.3'!AD36,0,1)</f>
        <v>0</v>
      </c>
    </row>
    <row r="11212" spans="1:8" x14ac:dyDescent="0.2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17604</v>
      </c>
      <c r="H11212" s="6">
        <f>IF('Раздел 2.13.3'!Q37&gt;='Раздел 2.13.3'!AD37,0,1)</f>
        <v>0</v>
      </c>
    </row>
    <row r="11213" spans="1:8" x14ac:dyDescent="0.2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17605</v>
      </c>
      <c r="H11213" s="6">
        <f>IF('Раздел 2.13.3'!Q38&gt;='Раздел 2.13.3'!AD38,0,1)</f>
        <v>0</v>
      </c>
    </row>
    <row r="11214" spans="1:8" x14ac:dyDescent="0.2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19242</v>
      </c>
      <c r="H11214" s="6">
        <f>IF('Раздел 2.13.3'!Q39&gt;='Раздел 2.13.3'!AD39,0,1)</f>
        <v>0</v>
      </c>
    </row>
    <row r="11215" spans="1:8" x14ac:dyDescent="0.2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19243</v>
      </c>
      <c r="H11215" s="6">
        <f>IF('Раздел 2.13.3'!Q40&gt;='Раздел 2.13.3'!AD40,0,1)</f>
        <v>0</v>
      </c>
    </row>
    <row r="11216" spans="1:8" x14ac:dyDescent="0.2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19244</v>
      </c>
      <c r="H11216" s="6">
        <f>IF('Раздел 2.13.3'!Q41&gt;='Раздел 2.13.3'!AD41,0,1)</f>
        <v>0</v>
      </c>
    </row>
    <row r="11217" spans="1:8" x14ac:dyDescent="0.2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19245</v>
      </c>
      <c r="H11217" s="6">
        <f>IF('Раздел 2.13.3'!Q42&gt;='Раздел 2.13.3'!AD42,0,1)</f>
        <v>0</v>
      </c>
    </row>
    <row r="11218" spans="1:8" x14ac:dyDescent="0.2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19246</v>
      </c>
      <c r="H11218" s="6">
        <f>IF('Раздел 2.13.3'!Q43&gt;='Раздел 2.13.3'!AD43,0,1)</f>
        <v>0</v>
      </c>
    </row>
    <row r="11219" spans="1:8" x14ac:dyDescent="0.2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15523</v>
      </c>
      <c r="H11219" s="6">
        <f>IF('Раздел 2.13.3'!Q44&gt;='Раздел 2.13.3'!AD44,0,1)</f>
        <v>0</v>
      </c>
    </row>
    <row r="11220" spans="1:8" x14ac:dyDescent="0.2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15524</v>
      </c>
      <c r="H11220" s="6">
        <f>IF('Раздел 2.13.3'!Q45&gt;='Раздел 2.13.3'!AD45,0,1)</f>
        <v>0</v>
      </c>
    </row>
    <row r="11221" spans="1:8" x14ac:dyDescent="0.2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15525</v>
      </c>
      <c r="H11221" s="6">
        <f>IF('Раздел 2.13.3'!Q46&gt;='Раздел 2.13.3'!AD46,0,1)</f>
        <v>0</v>
      </c>
    </row>
    <row r="11222" spans="1:8" x14ac:dyDescent="0.2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15526</v>
      </c>
      <c r="H11222" s="6">
        <f>IF('Раздел 2.13.3'!Q47&gt;='Раздел 2.13.3'!AD47,0,1)</f>
        <v>0</v>
      </c>
    </row>
    <row r="11223" spans="1:8" x14ac:dyDescent="0.2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15527</v>
      </c>
      <c r="H11223" s="6">
        <f>IF('Раздел 2.13.3'!Q48&gt;='Раздел 2.13.3'!AD48,0,1)</f>
        <v>0</v>
      </c>
    </row>
    <row r="11224" spans="1:8" x14ac:dyDescent="0.2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15528</v>
      </c>
      <c r="H11224" s="6">
        <f>IF('Раздел 2.13.3'!Q49&gt;='Раздел 2.13.3'!AD49,0,1)</f>
        <v>0</v>
      </c>
    </row>
    <row r="11225" spans="1:8" x14ac:dyDescent="0.2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15529</v>
      </c>
      <c r="H11225" s="6">
        <f>IF('Раздел 2.13.3'!Q50&gt;='Раздел 2.13.3'!AD50,0,1)</f>
        <v>0</v>
      </c>
    </row>
    <row r="11226" spans="1:8" x14ac:dyDescent="0.2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16691</v>
      </c>
      <c r="H11226" s="6">
        <f>IF('Раздел 2.13.3'!Q51&gt;='Раздел 2.13.3'!AD51,0,1)</f>
        <v>0</v>
      </c>
    </row>
    <row r="11227" spans="1:8" x14ac:dyDescent="0.2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16692</v>
      </c>
      <c r="H11227" s="6">
        <f>IF('Раздел 2.13.3'!Q52&gt;='Раздел 2.13.3'!AD52,0,1)</f>
        <v>0</v>
      </c>
    </row>
    <row r="11228" spans="1:8" x14ac:dyDescent="0.2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16693</v>
      </c>
      <c r="H11228" s="6">
        <f>IF('Раздел 2.13.3'!Q53&gt;='Раздел 2.13.3'!AD53,0,1)</f>
        <v>0</v>
      </c>
    </row>
    <row r="11229" spans="1:8" x14ac:dyDescent="0.2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16694</v>
      </c>
      <c r="H11229" s="6">
        <f>IF('Раздел 2.13.3'!Q54&gt;='Раздел 2.13.3'!AD54,0,1)</f>
        <v>0</v>
      </c>
    </row>
    <row r="11230" spans="1:8" x14ac:dyDescent="0.2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17683</v>
      </c>
      <c r="H11230" s="6">
        <f>IF('Раздел 2.13.3'!Q55&gt;='Раздел 2.13.3'!AD55,0,1)</f>
        <v>0</v>
      </c>
    </row>
    <row r="11231" spans="1:8" x14ac:dyDescent="0.2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18480</v>
      </c>
      <c r="H11231" s="6">
        <f>IF('Раздел 2.13.3'!Q56&gt;='Раздел 2.13.3'!AD56,0,1)</f>
        <v>0</v>
      </c>
    </row>
    <row r="11232" spans="1:8" x14ac:dyDescent="0.2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18481</v>
      </c>
      <c r="H11232" s="6">
        <f>IF('Раздел 2.13.3'!Q57&gt;='Раздел 2.13.3'!AD57,0,1)</f>
        <v>0</v>
      </c>
    </row>
    <row r="11233" spans="1:8" x14ac:dyDescent="0.2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18482</v>
      </c>
      <c r="H11233" s="6">
        <f>IF('Раздел 2.13.3'!Q58&gt;='Раздел 2.13.3'!AD58,0,1)</f>
        <v>0</v>
      </c>
    </row>
    <row r="11234" spans="1:8" x14ac:dyDescent="0.2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18483</v>
      </c>
      <c r="H11234" s="6">
        <f>IF('Раздел 2.13.3'!Q59&gt;='Раздел 2.13.3'!AD59,0,1)</f>
        <v>0</v>
      </c>
    </row>
    <row r="11235" spans="1:8" x14ac:dyDescent="0.2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18484</v>
      </c>
      <c r="H11235" s="6">
        <f>IF('Раздел 2.13.3'!Q60&gt;='Раздел 2.13.3'!AD60,0,1)</f>
        <v>0</v>
      </c>
    </row>
    <row r="11236" spans="1:8" x14ac:dyDescent="0.2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18485</v>
      </c>
      <c r="H11236" s="6">
        <f>IF('Раздел 2.13.3'!Q61&gt;='Раздел 2.13.3'!AD61,0,1)</f>
        <v>0</v>
      </c>
    </row>
    <row r="11237" spans="1:8" x14ac:dyDescent="0.2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17641</v>
      </c>
      <c r="H11237" s="6">
        <f>IF('Раздел 2.13.3'!Q62&gt;='Раздел 2.13.3'!AD62,0,1)</f>
        <v>0</v>
      </c>
    </row>
    <row r="11238" spans="1:8" x14ac:dyDescent="0.2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17642</v>
      </c>
      <c r="H11238" s="6">
        <f>IF('Раздел 2.13.3'!Q63&gt;='Раздел 2.13.3'!AD63,0,1)</f>
        <v>0</v>
      </c>
    </row>
    <row r="11239" spans="1:8" x14ac:dyDescent="0.2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17643</v>
      </c>
      <c r="H11239" s="6">
        <f>IF('Раздел 2.13.3'!Q64&gt;='Раздел 2.13.3'!AD64,0,1)</f>
        <v>0</v>
      </c>
    </row>
    <row r="11240" spans="1:8" x14ac:dyDescent="0.2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17644</v>
      </c>
      <c r="H11240" s="6">
        <f>IF('Раздел 2.13.3'!Q65&gt;='Раздел 2.13.3'!AD65,0,1)</f>
        <v>0</v>
      </c>
    </row>
    <row r="11241" spans="1:8" x14ac:dyDescent="0.2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17645</v>
      </c>
      <c r="H11241" s="6">
        <f>IF('Раздел 2.13.3'!Q66&gt;='Раздел 2.13.3'!AD66,0,1)</f>
        <v>0</v>
      </c>
    </row>
    <row r="11242" spans="1:8" x14ac:dyDescent="0.2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17646</v>
      </c>
      <c r="H11242" s="6">
        <f>IF('Раздел 2.13.3'!Q67&gt;='Раздел 2.13.3'!AD67,0,1)</f>
        <v>0</v>
      </c>
    </row>
    <row r="11243" spans="1:8" x14ac:dyDescent="0.2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17647</v>
      </c>
      <c r="H11243" s="6">
        <f>IF('Раздел 2.13.3'!Q68&gt;='Раздел 2.13.3'!AD68,0,1)</f>
        <v>0</v>
      </c>
    </row>
    <row r="11244" spans="1:8" x14ac:dyDescent="0.2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17648</v>
      </c>
      <c r="H11244" s="6">
        <f>IF('Раздел 2.13.3'!Q69&gt;='Раздел 2.13.3'!AD69,0,1)</f>
        <v>0</v>
      </c>
    </row>
    <row r="11245" spans="1:8" x14ac:dyDescent="0.2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17649</v>
      </c>
      <c r="H11245" s="6">
        <f>IF('Раздел 2.13.3'!Q70&gt;='Раздел 2.13.3'!AD70,0,1)</f>
        <v>0</v>
      </c>
    </row>
    <row r="11246" spans="1:8" x14ac:dyDescent="0.2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16635</v>
      </c>
      <c r="H11246" s="6">
        <f>IF('Раздел 2.13.3'!Q71&gt;='Раздел 2.13.3'!AD71,0,1)</f>
        <v>0</v>
      </c>
    </row>
    <row r="11247" spans="1:8" x14ac:dyDescent="0.2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16636</v>
      </c>
      <c r="H11247" s="6">
        <f>IF('Раздел 2.13.3'!Q72&gt;='Раздел 2.13.3'!AD72,0,1)</f>
        <v>0</v>
      </c>
    </row>
    <row r="11248" spans="1:8" x14ac:dyDescent="0.2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16637</v>
      </c>
      <c r="H11248" s="6">
        <f>IF('Раздел 2.13.3'!Q73&gt;='Раздел 2.13.3'!AD73,0,1)</f>
        <v>0</v>
      </c>
    </row>
    <row r="11249" spans="1:8" x14ac:dyDescent="0.2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16638</v>
      </c>
      <c r="H11249" s="6">
        <f>IF('Раздел 2.13.3'!Q74&gt;='Раздел 2.13.3'!AD74,0,1)</f>
        <v>0</v>
      </c>
    </row>
    <row r="11250" spans="1:8" x14ac:dyDescent="0.2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16639</v>
      </c>
      <c r="H11250" s="6">
        <f>IF('Раздел 2.13.3'!Q75&gt;='Раздел 2.13.3'!AD75,0,1)</f>
        <v>0</v>
      </c>
    </row>
    <row r="11251" spans="1:8" x14ac:dyDescent="0.2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17654</v>
      </c>
      <c r="H11251" s="6">
        <f>IF('Раздел 2.13.3'!Q76&gt;='Раздел 2.13.3'!AD76,0,1)</f>
        <v>0</v>
      </c>
    </row>
    <row r="11252" spans="1:8" x14ac:dyDescent="0.2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17655</v>
      </c>
      <c r="H11252" s="6">
        <f>IF('Раздел 2.13.3'!Q77&gt;='Раздел 2.13.3'!AD77,0,1)</f>
        <v>0</v>
      </c>
    </row>
    <row r="11253" spans="1:8" x14ac:dyDescent="0.2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17656</v>
      </c>
      <c r="H11253" s="6">
        <f>IF('Раздел 2.13.3'!Q78&gt;='Раздел 2.13.3'!AD78,0,1)</f>
        <v>0</v>
      </c>
    </row>
    <row r="11254" spans="1:8" x14ac:dyDescent="0.2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17657</v>
      </c>
      <c r="H11254" s="6">
        <f>IF('Раздел 2.13.3'!Q79&gt;='Раздел 2.13.3'!AD79,0,1)</f>
        <v>0</v>
      </c>
    </row>
    <row r="11255" spans="1:8" x14ac:dyDescent="0.2">
      <c r="A11255" s="6">
        <f t="shared" si="166"/>
        <v>609562</v>
      </c>
      <c r="B11255" s="6">
        <v>55</v>
      </c>
      <c r="C11255" s="109">
        <v>7</v>
      </c>
      <c r="D11255" s="109">
        <v>374</v>
      </c>
      <c r="E11255" s="109" t="s">
        <v>17658</v>
      </c>
      <c r="F11255" s="109"/>
      <c r="G11255" s="109"/>
      <c r="H11255" s="109">
        <f>IF('Раздел 2.13.3'!Q80&gt;='Раздел 2.13.3'!AD80,0,1)</f>
        <v>0</v>
      </c>
    </row>
    <row r="11256" spans="1:8" x14ac:dyDescent="0.2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16655</v>
      </c>
      <c r="H11256" s="6">
        <f>IF('Раздел 2.13.3'!Z21&gt;='Раздел 2.13.3'!AA21,0,1)</f>
        <v>0</v>
      </c>
    </row>
    <row r="11257" spans="1:8" x14ac:dyDescent="0.2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16656</v>
      </c>
      <c r="H11257" s="6">
        <f>IF('Раздел 2.13.3'!Z22&gt;='Раздел 2.13.3'!AA22,0,1)</f>
        <v>0</v>
      </c>
    </row>
    <row r="11258" spans="1:8" x14ac:dyDescent="0.2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16657</v>
      </c>
      <c r="H11258" s="6">
        <f>IF('Раздел 2.13.3'!Z23&gt;='Раздел 2.13.3'!AA23,0,1)</f>
        <v>0</v>
      </c>
    </row>
    <row r="11259" spans="1:8" x14ac:dyDescent="0.2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16658</v>
      </c>
      <c r="H11259" s="6">
        <f>IF('Раздел 2.13.3'!Z24&gt;='Раздел 2.13.3'!AA24,0,1)</f>
        <v>0</v>
      </c>
    </row>
    <row r="11260" spans="1:8" x14ac:dyDescent="0.2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16659</v>
      </c>
      <c r="H11260" s="6">
        <f>IF('Раздел 2.13.3'!Z25&gt;='Раздел 2.13.3'!AA25,0,1)</f>
        <v>0</v>
      </c>
    </row>
    <row r="11261" spans="1:8" x14ac:dyDescent="0.2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16660</v>
      </c>
      <c r="H11261" s="6">
        <f>IF('Раздел 2.13.3'!Z26&gt;='Раздел 2.13.3'!AA26,0,1)</f>
        <v>0</v>
      </c>
    </row>
    <row r="11262" spans="1:8" x14ac:dyDescent="0.2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16661</v>
      </c>
      <c r="H11262" s="6">
        <f>IF('Раздел 2.13.3'!Z27&gt;='Раздел 2.13.3'!AA27,0,1)</f>
        <v>0</v>
      </c>
    </row>
    <row r="11263" spans="1:8" x14ac:dyDescent="0.2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16662</v>
      </c>
      <c r="H11263" s="6">
        <f>IF('Раздел 2.13.3'!Z28&gt;='Раздел 2.13.3'!AA28,0,1)</f>
        <v>0</v>
      </c>
    </row>
    <row r="11264" spans="1:8" x14ac:dyDescent="0.2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16663</v>
      </c>
      <c r="H11264" s="6">
        <f>IF('Раздел 2.13.3'!Z29&gt;='Раздел 2.13.3'!AA29,0,1)</f>
        <v>0</v>
      </c>
    </row>
    <row r="11265" spans="1:8" x14ac:dyDescent="0.2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16664</v>
      </c>
      <c r="H11265" s="6">
        <f>IF('Раздел 2.13.3'!Z30&gt;='Раздел 2.13.3'!AA30,0,1)</f>
        <v>0</v>
      </c>
    </row>
    <row r="11266" spans="1:8" x14ac:dyDescent="0.2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18578</v>
      </c>
      <c r="H11266" s="6">
        <f>IF('Раздел 2.13.3'!Z31&gt;='Раздел 2.13.3'!AA31,0,1)</f>
        <v>0</v>
      </c>
    </row>
    <row r="11267" spans="1:8" x14ac:dyDescent="0.2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18579</v>
      </c>
      <c r="H11267" s="6">
        <f>IF('Раздел 2.13.3'!Z32&gt;='Раздел 2.13.3'!AA32,0,1)</f>
        <v>0</v>
      </c>
    </row>
    <row r="11268" spans="1:8" x14ac:dyDescent="0.2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18580</v>
      </c>
      <c r="H11268" s="6">
        <f>IF('Раздел 2.13.3'!Z33&gt;='Раздел 2.13.3'!AA33,0,1)</f>
        <v>0</v>
      </c>
    </row>
    <row r="11269" spans="1:8" x14ac:dyDescent="0.2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18581</v>
      </c>
      <c r="H11269" s="6">
        <f>IF('Раздел 2.13.3'!Z34&gt;='Раздел 2.13.3'!AA34,0,1)</f>
        <v>0</v>
      </c>
    </row>
    <row r="11270" spans="1:8" x14ac:dyDescent="0.2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17743</v>
      </c>
      <c r="H11270" s="6">
        <f>IF('Раздел 2.13.3'!Z35&gt;='Раздел 2.13.3'!AA35,0,1)</f>
        <v>0</v>
      </c>
    </row>
    <row r="11271" spans="1:8" x14ac:dyDescent="0.2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17744</v>
      </c>
      <c r="H11271" s="6">
        <f>IF('Раздел 2.13.3'!Z36&gt;='Раздел 2.13.3'!AA36,0,1)</f>
        <v>0</v>
      </c>
    </row>
    <row r="11272" spans="1:8" x14ac:dyDescent="0.2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17745</v>
      </c>
      <c r="H11272" s="6">
        <f>IF('Раздел 2.13.3'!Z37&gt;='Раздел 2.13.3'!AA37,0,1)</f>
        <v>0</v>
      </c>
    </row>
    <row r="11273" spans="1:8" x14ac:dyDescent="0.2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17746</v>
      </c>
      <c r="H11273" s="6">
        <f>IF('Раздел 2.13.3'!Z38&gt;='Раздел 2.13.3'!AA38,0,1)</f>
        <v>0</v>
      </c>
    </row>
    <row r="11274" spans="1:8" x14ac:dyDescent="0.2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17747</v>
      </c>
      <c r="H11274" s="6">
        <f>IF('Раздел 2.13.3'!Z39&gt;='Раздел 2.13.3'!AA39,0,1)</f>
        <v>0</v>
      </c>
    </row>
    <row r="11275" spans="1:8" x14ac:dyDescent="0.2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17748</v>
      </c>
      <c r="H11275" s="6">
        <f>IF('Раздел 2.13.3'!Z40&gt;='Раздел 2.13.3'!AA40,0,1)</f>
        <v>0</v>
      </c>
    </row>
    <row r="11276" spans="1:8" x14ac:dyDescent="0.2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17749</v>
      </c>
      <c r="H11276" s="6">
        <f>IF('Раздел 2.13.3'!Z41&gt;='Раздел 2.13.3'!AA41,0,1)</f>
        <v>0</v>
      </c>
    </row>
    <row r="11277" spans="1:8" x14ac:dyDescent="0.2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17750</v>
      </c>
      <c r="H11277" s="6">
        <f>IF('Раздел 2.13.3'!Z42&gt;='Раздел 2.13.3'!AA42,0,1)</f>
        <v>0</v>
      </c>
    </row>
    <row r="11278" spans="1:8" x14ac:dyDescent="0.2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17751</v>
      </c>
      <c r="H11278" s="6">
        <f>IF('Раздел 2.13.3'!Z43&gt;='Раздел 2.13.3'!AA43,0,1)</f>
        <v>0</v>
      </c>
    </row>
    <row r="11279" spans="1:8" x14ac:dyDescent="0.2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17752</v>
      </c>
      <c r="H11279" s="6">
        <f>IF('Раздел 2.13.3'!Z44&gt;='Раздел 2.13.3'!AA44,0,1)</f>
        <v>0</v>
      </c>
    </row>
    <row r="11280" spans="1:8" x14ac:dyDescent="0.2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17753</v>
      </c>
      <c r="H11280" s="6">
        <f>IF('Раздел 2.13.3'!Z45&gt;='Раздел 2.13.3'!AA45,0,1)</f>
        <v>0</v>
      </c>
    </row>
    <row r="11281" spans="1:8" x14ac:dyDescent="0.2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17754</v>
      </c>
      <c r="H11281" s="6">
        <f>IF('Раздел 2.13.3'!Z46&gt;='Раздел 2.13.3'!AA46,0,1)</f>
        <v>0</v>
      </c>
    </row>
    <row r="11282" spans="1:8" x14ac:dyDescent="0.2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17755</v>
      </c>
      <c r="H11282" s="6">
        <f>IF('Раздел 2.13.3'!Z47&gt;='Раздел 2.13.3'!AA47,0,1)</f>
        <v>0</v>
      </c>
    </row>
    <row r="11283" spans="1:8" x14ac:dyDescent="0.2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17756</v>
      </c>
      <c r="H11283" s="6">
        <f>IF('Раздел 2.13.3'!Z48&gt;='Раздел 2.13.3'!AA48,0,1)</f>
        <v>0</v>
      </c>
    </row>
    <row r="11284" spans="1:8" x14ac:dyDescent="0.2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17757</v>
      </c>
      <c r="H11284" s="6">
        <f>IF('Раздел 2.13.3'!Z49&gt;='Раздел 2.13.3'!AA49,0,1)</f>
        <v>0</v>
      </c>
    </row>
    <row r="11285" spans="1:8" x14ac:dyDescent="0.2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17758</v>
      </c>
      <c r="H11285" s="6">
        <f>IF('Раздел 2.13.3'!Z50&gt;='Раздел 2.13.3'!AA50,0,1)</f>
        <v>0</v>
      </c>
    </row>
    <row r="11286" spans="1:8" x14ac:dyDescent="0.2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17759</v>
      </c>
      <c r="H11286" s="6">
        <f>IF('Раздел 2.13.3'!Z51&gt;='Раздел 2.13.3'!AA51,0,1)</f>
        <v>0</v>
      </c>
    </row>
    <row r="11287" spans="1:8" x14ac:dyDescent="0.2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17760</v>
      </c>
      <c r="H11287" s="6">
        <f>IF('Раздел 2.13.3'!Z52&gt;='Раздел 2.13.3'!AA52,0,1)</f>
        <v>0</v>
      </c>
    </row>
    <row r="11288" spans="1:8" x14ac:dyDescent="0.2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17761</v>
      </c>
      <c r="H11288" s="6">
        <f>IF('Раздел 2.13.3'!Z53&gt;='Раздел 2.13.3'!AA53,0,1)</f>
        <v>0</v>
      </c>
    </row>
    <row r="11289" spans="1:8" x14ac:dyDescent="0.2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17762</v>
      </c>
      <c r="H11289" s="6">
        <f>IF('Раздел 2.13.3'!Z54&gt;='Раздел 2.13.3'!AA54,0,1)</f>
        <v>0</v>
      </c>
    </row>
    <row r="11290" spans="1:8" x14ac:dyDescent="0.2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17763</v>
      </c>
      <c r="H11290" s="6">
        <f>IF('Раздел 2.13.3'!Z55&gt;='Раздел 2.13.3'!AA55,0,1)</f>
        <v>0</v>
      </c>
    </row>
    <row r="11291" spans="1:8" x14ac:dyDescent="0.2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17764</v>
      </c>
      <c r="H11291" s="6">
        <f>IF('Раздел 2.13.3'!Z56&gt;='Раздел 2.13.3'!AA56,0,1)</f>
        <v>0</v>
      </c>
    </row>
    <row r="11292" spans="1:8" x14ac:dyDescent="0.2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16789</v>
      </c>
      <c r="H11292" s="6">
        <f>IF('Раздел 2.13.3'!Z57&gt;='Раздел 2.13.3'!AA57,0,1)</f>
        <v>0</v>
      </c>
    </row>
    <row r="11293" spans="1:8" x14ac:dyDescent="0.2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16790</v>
      </c>
      <c r="H11293" s="6">
        <f>IF('Раздел 2.13.3'!Z58&gt;='Раздел 2.13.3'!AA58,0,1)</f>
        <v>0</v>
      </c>
    </row>
    <row r="11294" spans="1:8" x14ac:dyDescent="0.2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16791</v>
      </c>
      <c r="H11294" s="6">
        <f>IF('Раздел 2.13.3'!Z59&gt;='Раздел 2.13.3'!AA59,0,1)</f>
        <v>0</v>
      </c>
    </row>
    <row r="11295" spans="1:8" x14ac:dyDescent="0.2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16792</v>
      </c>
      <c r="H11295" s="6">
        <f>IF('Раздел 2.13.3'!Z60&gt;='Раздел 2.13.3'!AA60,0,1)</f>
        <v>0</v>
      </c>
    </row>
    <row r="11296" spans="1:8" x14ac:dyDescent="0.2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16793</v>
      </c>
      <c r="H11296" s="6">
        <f>IF('Раздел 2.13.3'!Z61&gt;='Раздел 2.13.3'!AA61,0,1)</f>
        <v>0</v>
      </c>
    </row>
    <row r="11297" spans="1:8" x14ac:dyDescent="0.2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16794</v>
      </c>
      <c r="H11297" s="6">
        <f>IF('Раздел 2.13.3'!Z62&gt;='Раздел 2.13.3'!AA62,0,1)</f>
        <v>0</v>
      </c>
    </row>
    <row r="11298" spans="1:8" x14ac:dyDescent="0.2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16795</v>
      </c>
      <c r="H11298" s="6">
        <f>IF('Раздел 2.13.3'!Z63&gt;='Раздел 2.13.3'!AA63,0,1)</f>
        <v>0</v>
      </c>
    </row>
    <row r="11299" spans="1:8" x14ac:dyDescent="0.2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16796</v>
      </c>
      <c r="H11299" s="6">
        <f>IF('Раздел 2.13.3'!Z64&gt;='Раздел 2.13.3'!AA64,0,1)</f>
        <v>0</v>
      </c>
    </row>
    <row r="11300" spans="1:8" x14ac:dyDescent="0.2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16797</v>
      </c>
      <c r="H11300" s="6">
        <f>IF('Раздел 2.13.3'!Z65&gt;='Раздел 2.13.3'!AA65,0,1)</f>
        <v>0</v>
      </c>
    </row>
    <row r="11301" spans="1:8" x14ac:dyDescent="0.2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16798</v>
      </c>
      <c r="H11301" s="6">
        <f>IF('Раздел 2.13.3'!Z66&gt;='Раздел 2.13.3'!AA66,0,1)</f>
        <v>0</v>
      </c>
    </row>
    <row r="11302" spans="1:8" x14ac:dyDescent="0.2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16799</v>
      </c>
      <c r="H11302" s="6">
        <f>IF('Раздел 2.13.3'!Z67&gt;='Раздел 2.13.3'!AA67,0,1)</f>
        <v>0</v>
      </c>
    </row>
    <row r="11303" spans="1:8" x14ac:dyDescent="0.2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16800</v>
      </c>
      <c r="H11303" s="6">
        <f>IF('Раздел 2.13.3'!Z68&gt;='Раздел 2.13.3'!AA68,0,1)</f>
        <v>0</v>
      </c>
    </row>
    <row r="11304" spans="1:8" x14ac:dyDescent="0.2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16801</v>
      </c>
      <c r="H11304" s="6">
        <f>IF('Раздел 2.13.3'!Z69&gt;='Раздел 2.13.3'!AA69,0,1)</f>
        <v>0</v>
      </c>
    </row>
    <row r="11305" spans="1:8" x14ac:dyDescent="0.2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16802</v>
      </c>
      <c r="H11305" s="6">
        <f>IF('Раздел 2.13.3'!Z70&gt;='Раздел 2.13.3'!AA70,0,1)</f>
        <v>0</v>
      </c>
    </row>
    <row r="11306" spans="1:8" x14ac:dyDescent="0.2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16803</v>
      </c>
      <c r="H11306" s="6">
        <f>IF('Раздел 2.13.3'!Z71&gt;='Раздел 2.13.3'!AA71,0,1)</f>
        <v>0</v>
      </c>
    </row>
    <row r="11307" spans="1:8" x14ac:dyDescent="0.2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16804</v>
      </c>
      <c r="H11307" s="6">
        <f>IF('Раздел 2.13.3'!Z72&gt;='Раздел 2.13.3'!AA72,0,1)</f>
        <v>0</v>
      </c>
    </row>
    <row r="11308" spans="1:8" x14ac:dyDescent="0.2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16805</v>
      </c>
      <c r="H11308" s="6">
        <f>IF('Раздел 2.13.3'!Z73&gt;='Раздел 2.13.3'!AA73,0,1)</f>
        <v>0</v>
      </c>
    </row>
    <row r="11309" spans="1:8" x14ac:dyDescent="0.2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18522</v>
      </c>
      <c r="H11309" s="6">
        <f>IF('Раздел 2.13.3'!Z74&gt;='Раздел 2.13.3'!AA74,0,1)</f>
        <v>0</v>
      </c>
    </row>
    <row r="11310" spans="1:8" x14ac:dyDescent="0.2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18523</v>
      </c>
      <c r="H11310" s="6">
        <f>IF('Раздел 2.13.3'!Z75&gt;='Раздел 2.13.3'!AA75,0,1)</f>
        <v>0</v>
      </c>
    </row>
    <row r="11311" spans="1:8" x14ac:dyDescent="0.2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18524</v>
      </c>
      <c r="H11311" s="6">
        <f>IF('Раздел 2.13.3'!Z76&gt;='Раздел 2.13.3'!AA76,0,1)</f>
        <v>0</v>
      </c>
    </row>
    <row r="11312" spans="1:8" x14ac:dyDescent="0.2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18525</v>
      </c>
      <c r="H11312" s="6">
        <f>IF('Раздел 2.13.3'!Z77&gt;='Раздел 2.13.3'!AA77,0,1)</f>
        <v>0</v>
      </c>
    </row>
    <row r="11313" spans="1:8" x14ac:dyDescent="0.2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18526</v>
      </c>
      <c r="H11313" s="6">
        <f>IF('Раздел 2.13.3'!Z78&gt;='Раздел 2.13.3'!AA78,0,1)</f>
        <v>0</v>
      </c>
    </row>
    <row r="11314" spans="1:8" x14ac:dyDescent="0.2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18527</v>
      </c>
      <c r="H11314" s="6">
        <f>IF('Раздел 2.13.3'!Z79&gt;='Раздел 2.13.3'!AA79,0,1)</f>
        <v>0</v>
      </c>
    </row>
    <row r="11315" spans="1:8" x14ac:dyDescent="0.2">
      <c r="A11315" s="6">
        <f t="shared" si="167"/>
        <v>609562</v>
      </c>
      <c r="B11315" s="6">
        <v>55</v>
      </c>
      <c r="C11315" s="109">
        <v>8</v>
      </c>
      <c r="D11315" s="109">
        <v>434</v>
      </c>
      <c r="E11315" s="109" t="s">
        <v>18528</v>
      </c>
      <c r="F11315" s="109"/>
      <c r="G11315" s="109"/>
      <c r="H11315" s="109">
        <f>IF('Раздел 2.13.3'!Z80&gt;='Раздел 2.13.3'!AA80,0,1)</f>
        <v>0</v>
      </c>
    </row>
    <row r="11316" spans="1:8" x14ac:dyDescent="0.2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18529</v>
      </c>
      <c r="H11316" s="6">
        <f>IF('Раздел 2.13.3'!Z21&gt;='Раздел 2.13.3'!AB21,0,1)</f>
        <v>0</v>
      </c>
    </row>
    <row r="11317" spans="1:8" x14ac:dyDescent="0.2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18530</v>
      </c>
      <c r="H11317" s="6">
        <f>IF('Раздел 2.13.3'!Z22&gt;='Раздел 2.13.3'!AB22,0,1)</f>
        <v>0</v>
      </c>
    </row>
    <row r="11318" spans="1:8" x14ac:dyDescent="0.2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17704</v>
      </c>
      <c r="H11318" s="6">
        <f>IF('Раздел 2.13.3'!Z23&gt;='Раздел 2.13.3'!AB23,0,1)</f>
        <v>0</v>
      </c>
    </row>
    <row r="11319" spans="1:8" x14ac:dyDescent="0.2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17705</v>
      </c>
      <c r="H11319" s="6">
        <f>IF('Раздел 2.13.3'!Z24&gt;='Раздел 2.13.3'!AB24,0,1)</f>
        <v>0</v>
      </c>
    </row>
    <row r="11320" spans="1:8" x14ac:dyDescent="0.2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18554</v>
      </c>
      <c r="H11320" s="6">
        <f>IF('Раздел 2.13.3'!Z25&gt;='Раздел 2.13.3'!AB25,0,1)</f>
        <v>0</v>
      </c>
    </row>
    <row r="11321" spans="1:8" x14ac:dyDescent="0.2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18555</v>
      </c>
      <c r="H11321" s="6">
        <f>IF('Раздел 2.13.3'!Z26&gt;='Раздел 2.13.3'!AB26,0,1)</f>
        <v>0</v>
      </c>
    </row>
    <row r="11322" spans="1:8" x14ac:dyDescent="0.2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18556</v>
      </c>
      <c r="H11322" s="6">
        <f>IF('Раздел 2.13.3'!Z27&gt;='Раздел 2.13.3'!AB27,0,1)</f>
        <v>0</v>
      </c>
    </row>
    <row r="11323" spans="1:8" x14ac:dyDescent="0.2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18557</v>
      </c>
      <c r="H11323" s="6">
        <f>IF('Раздел 2.13.3'!Z28&gt;='Раздел 2.13.3'!AB28,0,1)</f>
        <v>0</v>
      </c>
    </row>
    <row r="11324" spans="1:8" x14ac:dyDescent="0.2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17738</v>
      </c>
      <c r="H11324" s="6">
        <f>IF('Раздел 2.13.3'!Z29&gt;='Раздел 2.13.3'!AB29,0,1)</f>
        <v>0</v>
      </c>
    </row>
    <row r="11325" spans="1:8" x14ac:dyDescent="0.2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17739</v>
      </c>
      <c r="H11325" s="6">
        <f>IF('Раздел 2.13.3'!Z30&gt;='Раздел 2.13.3'!AB30,0,1)</f>
        <v>0</v>
      </c>
    </row>
    <row r="11326" spans="1:8" x14ac:dyDescent="0.2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17740</v>
      </c>
      <c r="H11326" s="6">
        <f>IF('Раздел 2.13.3'!Z31&gt;='Раздел 2.13.3'!AB31,0,1)</f>
        <v>0</v>
      </c>
    </row>
    <row r="11327" spans="1:8" x14ac:dyDescent="0.2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17741</v>
      </c>
      <c r="H11327" s="6">
        <f>IF('Раздел 2.13.3'!Z32&gt;='Раздел 2.13.3'!AB32,0,1)</f>
        <v>0</v>
      </c>
    </row>
    <row r="11328" spans="1:8" x14ac:dyDescent="0.2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18566</v>
      </c>
      <c r="H11328" s="6">
        <f>IF('Раздел 2.13.3'!Z33&gt;='Раздел 2.13.3'!AB33,0,1)</f>
        <v>0</v>
      </c>
    </row>
    <row r="11329" spans="1:8" x14ac:dyDescent="0.2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19350</v>
      </c>
      <c r="H11329" s="6">
        <f>IF('Раздел 2.13.3'!Z34&gt;='Раздел 2.13.3'!AB34,0,1)</f>
        <v>0</v>
      </c>
    </row>
    <row r="11330" spans="1:8" x14ac:dyDescent="0.2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19351</v>
      </c>
      <c r="H11330" s="6">
        <f>IF('Раздел 2.13.3'!Z35&gt;='Раздел 2.13.3'!AB35,0,1)</f>
        <v>0</v>
      </c>
    </row>
    <row r="11331" spans="1:8" x14ac:dyDescent="0.2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19352</v>
      </c>
      <c r="H11331" s="6">
        <f>IF('Раздел 2.13.3'!Z36&gt;='Раздел 2.13.3'!AB36,0,1)</f>
        <v>0</v>
      </c>
    </row>
    <row r="11332" spans="1:8" x14ac:dyDescent="0.2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19353</v>
      </c>
      <c r="H11332" s="6">
        <f>IF('Раздел 2.13.3'!Z37&gt;='Раздел 2.13.3'!AB37,0,1)</f>
        <v>0</v>
      </c>
    </row>
    <row r="11333" spans="1:8" x14ac:dyDescent="0.2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19354</v>
      </c>
      <c r="H11333" s="6">
        <f>IF('Раздел 2.13.3'!Z38&gt;='Раздел 2.13.3'!AB38,0,1)</f>
        <v>0</v>
      </c>
    </row>
    <row r="11334" spans="1:8" x14ac:dyDescent="0.2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19355</v>
      </c>
      <c r="H11334" s="6">
        <f>IF('Раздел 2.13.3'!Z39&gt;='Раздел 2.13.3'!AB39,0,1)</f>
        <v>0</v>
      </c>
    </row>
    <row r="11335" spans="1:8" x14ac:dyDescent="0.2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19356</v>
      </c>
      <c r="H11335" s="6">
        <f>IF('Раздел 2.13.3'!Z40&gt;='Раздел 2.13.3'!AB40,0,1)</f>
        <v>0</v>
      </c>
    </row>
    <row r="11336" spans="1:8" x14ac:dyDescent="0.2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19357</v>
      </c>
      <c r="H11336" s="6">
        <f>IF('Раздел 2.13.3'!Z41&gt;='Раздел 2.13.3'!AB41,0,1)</f>
        <v>0</v>
      </c>
    </row>
    <row r="11337" spans="1:8" x14ac:dyDescent="0.2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19358</v>
      </c>
      <c r="H11337" s="6">
        <f>IF('Раздел 2.13.3'!Z42&gt;='Раздел 2.13.3'!AB42,0,1)</f>
        <v>0</v>
      </c>
    </row>
    <row r="11338" spans="1:8" x14ac:dyDescent="0.2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19359</v>
      </c>
      <c r="H11338" s="6">
        <f>IF('Раздел 2.13.3'!Z43&gt;='Раздел 2.13.3'!AB43,0,1)</f>
        <v>0</v>
      </c>
    </row>
    <row r="11339" spans="1:8" x14ac:dyDescent="0.2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19360</v>
      </c>
      <c r="H11339" s="6">
        <f>IF('Раздел 2.13.3'!Z44&gt;='Раздел 2.13.3'!AB44,0,1)</f>
        <v>0</v>
      </c>
    </row>
    <row r="11340" spans="1:8" x14ac:dyDescent="0.2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19361</v>
      </c>
      <c r="H11340" s="6">
        <f>IF('Раздел 2.13.3'!Z45&gt;='Раздел 2.13.3'!AB45,0,1)</f>
        <v>0</v>
      </c>
    </row>
    <row r="11341" spans="1:8" x14ac:dyDescent="0.2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19362</v>
      </c>
      <c r="H11341" s="6">
        <f>IF('Раздел 2.13.3'!Z46&gt;='Раздел 2.13.3'!AB46,0,1)</f>
        <v>0</v>
      </c>
    </row>
    <row r="11342" spans="1:8" x14ac:dyDescent="0.2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18582</v>
      </c>
      <c r="H11342" s="6">
        <f>IF('Раздел 2.13.3'!Z47&gt;='Раздел 2.13.3'!AB47,0,1)</f>
        <v>0</v>
      </c>
    </row>
    <row r="11343" spans="1:8" x14ac:dyDescent="0.2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18583</v>
      </c>
      <c r="H11343" s="6">
        <f>IF('Раздел 2.13.3'!Z48&gt;='Раздел 2.13.3'!AB48,0,1)</f>
        <v>0</v>
      </c>
    </row>
    <row r="11344" spans="1:8" x14ac:dyDescent="0.2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18584</v>
      </c>
      <c r="H11344" s="6">
        <f>IF('Раздел 2.13.3'!Z49&gt;='Раздел 2.13.3'!AB49,0,1)</f>
        <v>0</v>
      </c>
    </row>
    <row r="11345" spans="1:8" x14ac:dyDescent="0.2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18585</v>
      </c>
      <c r="H11345" s="6">
        <f>IF('Раздел 2.13.3'!Z50&gt;='Раздел 2.13.3'!AB50,0,1)</f>
        <v>0</v>
      </c>
    </row>
    <row r="11346" spans="1:8" x14ac:dyDescent="0.2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18586</v>
      </c>
      <c r="H11346" s="6">
        <f>IF('Раздел 2.13.3'!Z51&gt;='Раздел 2.13.3'!AB51,0,1)</f>
        <v>0</v>
      </c>
    </row>
    <row r="11347" spans="1:8" x14ac:dyDescent="0.2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18587</v>
      </c>
      <c r="H11347" s="6">
        <f>IF('Раздел 2.13.3'!Z52&gt;='Раздел 2.13.3'!AB52,0,1)</f>
        <v>0</v>
      </c>
    </row>
    <row r="11348" spans="1:8" x14ac:dyDescent="0.2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18588</v>
      </c>
      <c r="H11348" s="6">
        <f>IF('Раздел 2.13.3'!Z53&gt;='Раздел 2.13.3'!AB53,0,1)</f>
        <v>0</v>
      </c>
    </row>
    <row r="11349" spans="1:8" x14ac:dyDescent="0.2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18589</v>
      </c>
      <c r="H11349" s="6">
        <f>IF('Раздел 2.13.3'!Z54&gt;='Раздел 2.13.3'!AB54,0,1)</f>
        <v>0</v>
      </c>
    </row>
    <row r="11350" spans="1:8" x14ac:dyDescent="0.2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18590</v>
      </c>
      <c r="H11350" s="6">
        <f>IF('Раздел 2.13.3'!Z55&gt;='Раздел 2.13.3'!AB55,0,1)</f>
        <v>0</v>
      </c>
    </row>
    <row r="11351" spans="1:8" x14ac:dyDescent="0.2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18591</v>
      </c>
      <c r="H11351" s="6">
        <f>IF('Раздел 2.13.3'!Z56&gt;='Раздел 2.13.3'!AB56,0,1)</f>
        <v>0</v>
      </c>
    </row>
    <row r="11352" spans="1:8" x14ac:dyDescent="0.2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18592</v>
      </c>
      <c r="H11352" s="6">
        <f>IF('Раздел 2.13.3'!Z57&gt;='Раздел 2.13.3'!AB57,0,1)</f>
        <v>0</v>
      </c>
    </row>
    <row r="11353" spans="1:8" x14ac:dyDescent="0.2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18593</v>
      </c>
      <c r="H11353" s="6">
        <f>IF('Раздел 2.13.3'!Z58&gt;='Раздел 2.13.3'!AB58,0,1)</f>
        <v>0</v>
      </c>
    </row>
    <row r="11354" spans="1:8" x14ac:dyDescent="0.2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18594</v>
      </c>
      <c r="H11354" s="6">
        <f>IF('Раздел 2.13.3'!Z59&gt;='Раздел 2.13.3'!AB59,0,1)</f>
        <v>0</v>
      </c>
    </row>
    <row r="11355" spans="1:8" x14ac:dyDescent="0.2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18595</v>
      </c>
      <c r="H11355" s="6">
        <f>IF('Раздел 2.13.3'!Z60&gt;='Раздел 2.13.3'!AB60,0,1)</f>
        <v>0</v>
      </c>
    </row>
    <row r="11356" spans="1:8" x14ac:dyDescent="0.2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18596</v>
      </c>
      <c r="H11356" s="6">
        <f>IF('Раздел 2.13.3'!Z61&gt;='Раздел 2.13.3'!AB61,0,1)</f>
        <v>0</v>
      </c>
    </row>
    <row r="11357" spans="1:8" x14ac:dyDescent="0.2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18597</v>
      </c>
      <c r="H11357" s="6">
        <f>IF('Раздел 2.13.3'!Z62&gt;='Раздел 2.13.3'!AB62,0,1)</f>
        <v>0</v>
      </c>
    </row>
    <row r="11358" spans="1:8" x14ac:dyDescent="0.2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18598</v>
      </c>
      <c r="H11358" s="6">
        <f>IF('Раздел 2.13.3'!Z63&gt;='Раздел 2.13.3'!AB63,0,1)</f>
        <v>0</v>
      </c>
    </row>
    <row r="11359" spans="1:8" x14ac:dyDescent="0.2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17765</v>
      </c>
      <c r="H11359" s="6">
        <f>IF('Раздел 2.13.3'!Z64&gt;='Раздел 2.13.3'!AB64,0,1)</f>
        <v>0</v>
      </c>
    </row>
    <row r="11360" spans="1:8" x14ac:dyDescent="0.2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17766</v>
      </c>
      <c r="H11360" s="6">
        <f>IF('Раздел 2.13.3'!Z65&gt;='Раздел 2.13.3'!AB65,0,1)</f>
        <v>0</v>
      </c>
    </row>
    <row r="11361" spans="1:8" x14ac:dyDescent="0.2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17767</v>
      </c>
      <c r="H11361" s="6">
        <f>IF('Раздел 2.13.3'!Z66&gt;='Раздел 2.13.3'!AB66,0,1)</f>
        <v>0</v>
      </c>
    </row>
    <row r="11362" spans="1:8" x14ac:dyDescent="0.2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17768</v>
      </c>
      <c r="H11362" s="6">
        <f>IF('Раздел 2.13.3'!Z67&gt;='Раздел 2.13.3'!AB67,0,1)</f>
        <v>0</v>
      </c>
    </row>
    <row r="11363" spans="1:8" x14ac:dyDescent="0.2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17769</v>
      </c>
      <c r="H11363" s="6">
        <f>IF('Раздел 2.13.3'!Z68&gt;='Раздел 2.13.3'!AB68,0,1)</f>
        <v>0</v>
      </c>
    </row>
    <row r="11364" spans="1:8" x14ac:dyDescent="0.2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17770</v>
      </c>
      <c r="H11364" s="6">
        <f>IF('Раздел 2.13.3'!Z69&gt;='Раздел 2.13.3'!AB69,0,1)</f>
        <v>0</v>
      </c>
    </row>
    <row r="11365" spans="1:8" x14ac:dyDescent="0.2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17771</v>
      </c>
      <c r="H11365" s="6">
        <f>IF('Раздел 2.13.3'!Z70&gt;='Раздел 2.13.3'!AB70,0,1)</f>
        <v>0</v>
      </c>
    </row>
    <row r="11366" spans="1:8" x14ac:dyDescent="0.2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17772</v>
      </c>
      <c r="H11366" s="6">
        <f>IF('Раздел 2.13.3'!Z71&gt;='Раздел 2.13.3'!AB71,0,1)</f>
        <v>0</v>
      </c>
    </row>
    <row r="11367" spans="1:8" x14ac:dyDescent="0.2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17773</v>
      </c>
      <c r="H11367" s="6">
        <f>IF('Раздел 2.13.3'!Z72&gt;='Раздел 2.13.3'!AB72,0,1)</f>
        <v>0</v>
      </c>
    </row>
    <row r="11368" spans="1:8" x14ac:dyDescent="0.2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17774</v>
      </c>
      <c r="H11368" s="6">
        <f>IF('Раздел 2.13.3'!Z73&gt;='Раздел 2.13.3'!AB73,0,1)</f>
        <v>0</v>
      </c>
    </row>
    <row r="11369" spans="1:8" x14ac:dyDescent="0.2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19378</v>
      </c>
      <c r="H11369" s="6">
        <f>IF('Раздел 2.13.3'!Z74&gt;='Раздел 2.13.3'!AB74,0,1)</f>
        <v>0</v>
      </c>
    </row>
    <row r="11370" spans="1:8" x14ac:dyDescent="0.2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19379</v>
      </c>
      <c r="H11370" s="6">
        <f>IF('Раздел 2.13.3'!Z75&gt;='Раздел 2.13.3'!AB75,0,1)</f>
        <v>0</v>
      </c>
    </row>
    <row r="11371" spans="1:8" x14ac:dyDescent="0.2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19380</v>
      </c>
      <c r="H11371" s="6">
        <f>IF('Раздел 2.13.3'!Z76&gt;='Раздел 2.13.3'!AB76,0,1)</f>
        <v>0</v>
      </c>
    </row>
    <row r="11372" spans="1:8" x14ac:dyDescent="0.2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19381</v>
      </c>
      <c r="H11372" s="6">
        <f>IF('Раздел 2.13.3'!Z77&gt;='Раздел 2.13.3'!AB77,0,1)</f>
        <v>0</v>
      </c>
    </row>
    <row r="11373" spans="1:8" x14ac:dyDescent="0.2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19382</v>
      </c>
      <c r="H11373" s="6">
        <f>IF('Раздел 2.13.3'!Z78&gt;='Раздел 2.13.3'!AB78,0,1)</f>
        <v>0</v>
      </c>
    </row>
    <row r="11374" spans="1:8" x14ac:dyDescent="0.2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19383</v>
      </c>
      <c r="H11374" s="6">
        <f>IF('Раздел 2.13.3'!Z79&gt;='Раздел 2.13.3'!AB79,0,1)</f>
        <v>0</v>
      </c>
    </row>
    <row r="11375" spans="1:8" x14ac:dyDescent="0.2">
      <c r="A11375" s="6">
        <f t="shared" si="168"/>
        <v>609562</v>
      </c>
      <c r="B11375" s="109">
        <v>55</v>
      </c>
      <c r="C11375" s="109">
        <v>9</v>
      </c>
      <c r="D11375" s="109">
        <v>494</v>
      </c>
      <c r="E11375" s="109" t="s">
        <v>18599</v>
      </c>
      <c r="F11375" s="109"/>
      <c r="G11375" s="109"/>
      <c r="H11375" s="109">
        <f>IF('Раздел 2.13.3'!Z80&gt;='Раздел 2.13.3'!AB80,0,1)</f>
        <v>0</v>
      </c>
    </row>
    <row r="11376" spans="1:8" x14ac:dyDescent="0.2">
      <c r="A11376" s="122">
        <f t="shared" si="168"/>
        <v>609562</v>
      </c>
      <c r="B11376" s="122">
        <v>55</v>
      </c>
      <c r="C11376" s="123">
        <v>10</v>
      </c>
      <c r="D11376" s="123">
        <v>495</v>
      </c>
      <c r="E11376" s="122" t="s">
        <v>21670</v>
      </c>
      <c r="F11376" s="123"/>
      <c r="G11376" s="123"/>
      <c r="H11376" s="123">
        <f>IF('Раздел 2.13.3'!Q21&gt;=SUM('Раздел 2.13.3'!AA21:AD21),0,1)</f>
        <v>0</v>
      </c>
    </row>
    <row r="11377" spans="1:8" x14ac:dyDescent="0.2">
      <c r="A11377" s="122">
        <f t="shared" si="168"/>
        <v>609562</v>
      </c>
      <c r="B11377" s="122">
        <v>55</v>
      </c>
      <c r="C11377" s="123">
        <v>10</v>
      </c>
      <c r="D11377" s="123">
        <v>496</v>
      </c>
      <c r="E11377" s="122" t="s">
        <v>21671</v>
      </c>
      <c r="F11377" s="123"/>
      <c r="G11377" s="123"/>
      <c r="H11377" s="123">
        <f>IF('Раздел 2.13.3'!Q22&gt;=SUM('Раздел 2.13.3'!AA22:AD22),0,1)</f>
        <v>0</v>
      </c>
    </row>
    <row r="11378" spans="1:8" x14ac:dyDescent="0.2">
      <c r="A11378" s="122">
        <f t="shared" si="168"/>
        <v>609562</v>
      </c>
      <c r="B11378" s="122">
        <v>55</v>
      </c>
      <c r="C11378" s="123">
        <v>10</v>
      </c>
      <c r="D11378" s="123">
        <v>497</v>
      </c>
      <c r="E11378" s="122" t="s">
        <v>21672</v>
      </c>
      <c r="F11378" s="123"/>
      <c r="G11378" s="123"/>
      <c r="H11378" s="123">
        <f>IF('Раздел 2.13.3'!Q23&gt;=SUM('Раздел 2.13.3'!AA23:AD23),0,1)</f>
        <v>0</v>
      </c>
    </row>
    <row r="11379" spans="1:8" x14ac:dyDescent="0.2">
      <c r="A11379" s="122">
        <f t="shared" si="168"/>
        <v>609562</v>
      </c>
      <c r="B11379" s="122">
        <v>55</v>
      </c>
      <c r="C11379" s="123">
        <v>10</v>
      </c>
      <c r="D11379" s="123">
        <v>498</v>
      </c>
      <c r="E11379" s="122" t="s">
        <v>21185</v>
      </c>
      <c r="F11379" s="123"/>
      <c r="G11379" s="123"/>
      <c r="H11379" s="123">
        <f>IF('Раздел 2.13.3'!Q24&gt;=SUM('Раздел 2.13.3'!AA24:AD24),0,1)</f>
        <v>0</v>
      </c>
    </row>
    <row r="11380" spans="1:8" x14ac:dyDescent="0.2">
      <c r="A11380" s="122">
        <f t="shared" si="168"/>
        <v>609562</v>
      </c>
      <c r="B11380" s="122">
        <v>55</v>
      </c>
      <c r="C11380" s="123">
        <v>10</v>
      </c>
      <c r="D11380" s="123">
        <v>499</v>
      </c>
      <c r="E11380" s="122" t="s">
        <v>21186</v>
      </c>
      <c r="F11380" s="123"/>
      <c r="G11380" s="123"/>
      <c r="H11380" s="123">
        <f>IF('Раздел 2.13.3'!Q25&gt;=SUM('Раздел 2.13.3'!AA25:AD25),0,1)</f>
        <v>0</v>
      </c>
    </row>
    <row r="11381" spans="1:8" x14ac:dyDescent="0.2">
      <c r="A11381" s="122">
        <f t="shared" si="168"/>
        <v>609562</v>
      </c>
      <c r="B11381" s="122">
        <v>55</v>
      </c>
      <c r="C11381" s="123">
        <v>10</v>
      </c>
      <c r="D11381" s="123">
        <v>500</v>
      </c>
      <c r="E11381" s="122" t="s">
        <v>21187</v>
      </c>
      <c r="F11381" s="123"/>
      <c r="G11381" s="123"/>
      <c r="H11381" s="123">
        <f>IF('Раздел 2.13.3'!Q26&gt;=SUM('Раздел 2.13.3'!AA26:AD26),0,1)</f>
        <v>0</v>
      </c>
    </row>
    <row r="11382" spans="1:8" x14ac:dyDescent="0.2">
      <c r="A11382" s="122">
        <f t="shared" si="168"/>
        <v>609562</v>
      </c>
      <c r="B11382" s="122">
        <v>55</v>
      </c>
      <c r="C11382" s="123">
        <v>10</v>
      </c>
      <c r="D11382" s="123">
        <v>501</v>
      </c>
      <c r="E11382" s="122" t="s">
        <v>21188</v>
      </c>
      <c r="F11382" s="123"/>
      <c r="G11382" s="123"/>
      <c r="H11382" s="123">
        <f>IF('Раздел 2.13.3'!Q27&gt;=SUM('Раздел 2.13.3'!AA27:AD27),0,1)</f>
        <v>0</v>
      </c>
    </row>
    <row r="11383" spans="1:8" x14ac:dyDescent="0.2">
      <c r="A11383" s="122">
        <f t="shared" si="168"/>
        <v>609562</v>
      </c>
      <c r="B11383" s="122">
        <v>55</v>
      </c>
      <c r="C11383" s="123">
        <v>10</v>
      </c>
      <c r="D11383" s="123">
        <v>502</v>
      </c>
      <c r="E11383" s="122" t="s">
        <v>21189</v>
      </c>
      <c r="F11383" s="123"/>
      <c r="G11383" s="123"/>
      <c r="H11383" s="123">
        <f>IF('Раздел 2.13.3'!Q28&gt;=SUM('Раздел 2.13.3'!AA28:AD28),0,1)</f>
        <v>0</v>
      </c>
    </row>
    <row r="11384" spans="1:8" x14ac:dyDescent="0.2">
      <c r="A11384" s="122">
        <f t="shared" si="168"/>
        <v>609562</v>
      </c>
      <c r="B11384" s="122">
        <v>55</v>
      </c>
      <c r="C11384" s="123">
        <v>10</v>
      </c>
      <c r="D11384" s="123">
        <v>503</v>
      </c>
      <c r="E11384" s="122" t="s">
        <v>21190</v>
      </c>
      <c r="F11384" s="123"/>
      <c r="G11384" s="123"/>
      <c r="H11384" s="123">
        <f>IF('Раздел 2.13.3'!Q29&gt;=SUM('Раздел 2.13.3'!AA29:AD29),0,1)</f>
        <v>0</v>
      </c>
    </row>
    <row r="11385" spans="1:8" x14ac:dyDescent="0.2">
      <c r="A11385" s="122">
        <f t="shared" si="168"/>
        <v>609562</v>
      </c>
      <c r="B11385" s="122">
        <v>55</v>
      </c>
      <c r="C11385" s="123">
        <v>10</v>
      </c>
      <c r="D11385" s="123">
        <v>504</v>
      </c>
      <c r="E11385" s="122" t="s">
        <v>21191</v>
      </c>
      <c r="F11385" s="123"/>
      <c r="G11385" s="123"/>
      <c r="H11385" s="123">
        <f>IF('Раздел 2.13.3'!Q30&gt;=SUM('Раздел 2.13.3'!AA30:AD30),0,1)</f>
        <v>0</v>
      </c>
    </row>
    <row r="11386" spans="1:8" x14ac:dyDescent="0.2">
      <c r="A11386" s="122">
        <f t="shared" si="168"/>
        <v>609562</v>
      </c>
      <c r="B11386" s="122">
        <v>55</v>
      </c>
      <c r="C11386" s="123">
        <v>10</v>
      </c>
      <c r="D11386" s="123">
        <v>505</v>
      </c>
      <c r="E11386" s="122" t="s">
        <v>21192</v>
      </c>
      <c r="F11386" s="123"/>
      <c r="G11386" s="123"/>
      <c r="H11386" s="123">
        <f>IF('Раздел 2.13.3'!Q31&gt;=SUM('Раздел 2.13.3'!AA31:AD31),0,1)</f>
        <v>0</v>
      </c>
    </row>
    <row r="11387" spans="1:8" x14ac:dyDescent="0.2">
      <c r="A11387" s="122">
        <f t="shared" si="168"/>
        <v>609562</v>
      </c>
      <c r="B11387" s="122">
        <v>55</v>
      </c>
      <c r="C11387" s="123">
        <v>10</v>
      </c>
      <c r="D11387" s="123">
        <v>506</v>
      </c>
      <c r="E11387" s="122" t="s">
        <v>21193</v>
      </c>
      <c r="F11387" s="123"/>
      <c r="G11387" s="123"/>
      <c r="H11387" s="123">
        <f>IF('Раздел 2.13.3'!Q32&gt;=SUM('Раздел 2.13.3'!AA32:AD32),0,1)</f>
        <v>0</v>
      </c>
    </row>
    <row r="11388" spans="1:8" x14ac:dyDescent="0.2">
      <c r="A11388" s="122">
        <f t="shared" si="168"/>
        <v>609562</v>
      </c>
      <c r="B11388" s="122">
        <v>55</v>
      </c>
      <c r="C11388" s="123">
        <v>10</v>
      </c>
      <c r="D11388" s="123">
        <v>507</v>
      </c>
      <c r="E11388" s="122" t="s">
        <v>21194</v>
      </c>
      <c r="F11388" s="123"/>
      <c r="G11388" s="123"/>
      <c r="H11388" s="123">
        <f>IF('Раздел 2.13.3'!Q33&gt;=SUM('Раздел 2.13.3'!AA33:AD33),0,1)</f>
        <v>0</v>
      </c>
    </row>
    <row r="11389" spans="1:8" x14ac:dyDescent="0.2">
      <c r="A11389" s="122">
        <f t="shared" si="168"/>
        <v>609562</v>
      </c>
      <c r="B11389" s="122">
        <v>55</v>
      </c>
      <c r="C11389" s="123">
        <v>10</v>
      </c>
      <c r="D11389" s="123">
        <v>508</v>
      </c>
      <c r="E11389" s="122" t="s">
        <v>21195</v>
      </c>
      <c r="F11389" s="123"/>
      <c r="G11389" s="123"/>
      <c r="H11389" s="123">
        <f>IF('Раздел 2.13.3'!Q34&gt;=SUM('Раздел 2.13.3'!AA34:AD34),0,1)</f>
        <v>0</v>
      </c>
    </row>
    <row r="11390" spans="1:8" x14ac:dyDescent="0.2">
      <c r="A11390" s="122">
        <f t="shared" si="168"/>
        <v>609562</v>
      </c>
      <c r="B11390" s="122">
        <v>55</v>
      </c>
      <c r="C11390" s="123">
        <v>10</v>
      </c>
      <c r="D11390" s="123">
        <v>509</v>
      </c>
      <c r="E11390" s="122" t="s">
        <v>21196</v>
      </c>
      <c r="F11390" s="123"/>
      <c r="G11390" s="123"/>
      <c r="H11390" s="123">
        <f>IF('Раздел 2.13.3'!Q35&gt;=SUM('Раздел 2.13.3'!AA35:AD35),0,1)</f>
        <v>0</v>
      </c>
    </row>
    <row r="11391" spans="1:8" x14ac:dyDescent="0.2">
      <c r="A11391" s="122">
        <f t="shared" si="168"/>
        <v>609562</v>
      </c>
      <c r="B11391" s="122">
        <v>55</v>
      </c>
      <c r="C11391" s="123">
        <v>10</v>
      </c>
      <c r="D11391" s="123">
        <v>510</v>
      </c>
      <c r="E11391" s="122" t="s">
        <v>21197</v>
      </c>
      <c r="F11391" s="123"/>
      <c r="G11391" s="123"/>
      <c r="H11391" s="123">
        <f>IF('Раздел 2.13.3'!Q36&gt;=SUM('Раздел 2.13.3'!AA36:AD36),0,1)</f>
        <v>0</v>
      </c>
    </row>
    <row r="11392" spans="1:8" x14ac:dyDescent="0.2">
      <c r="A11392" s="122">
        <f t="shared" si="168"/>
        <v>609562</v>
      </c>
      <c r="B11392" s="122">
        <v>55</v>
      </c>
      <c r="C11392" s="123">
        <v>10</v>
      </c>
      <c r="D11392" s="123">
        <v>511</v>
      </c>
      <c r="E11392" s="122" t="s">
        <v>21198</v>
      </c>
      <c r="F11392" s="123"/>
      <c r="G11392" s="123"/>
      <c r="H11392" s="123">
        <f>IF('Раздел 2.13.3'!Q37&gt;=SUM('Раздел 2.13.3'!AA37:AD37),0,1)</f>
        <v>0</v>
      </c>
    </row>
    <row r="11393" spans="1:8" x14ac:dyDescent="0.2">
      <c r="A11393" s="122">
        <f t="shared" si="168"/>
        <v>609562</v>
      </c>
      <c r="B11393" s="122">
        <v>55</v>
      </c>
      <c r="C11393" s="123">
        <v>10</v>
      </c>
      <c r="D11393" s="123">
        <v>512</v>
      </c>
      <c r="E11393" s="122" t="s">
        <v>21693</v>
      </c>
      <c r="F11393" s="123"/>
      <c r="G11393" s="123"/>
      <c r="H11393" s="123">
        <f>IF('Раздел 2.13.3'!Q38&gt;=SUM('Раздел 2.13.3'!AA38:AD38),0,1)</f>
        <v>0</v>
      </c>
    </row>
    <row r="11394" spans="1:8" x14ac:dyDescent="0.2">
      <c r="A11394" s="122">
        <f t="shared" si="168"/>
        <v>609562</v>
      </c>
      <c r="B11394" s="122">
        <v>55</v>
      </c>
      <c r="C11394" s="123">
        <v>10</v>
      </c>
      <c r="D11394" s="123">
        <v>513</v>
      </c>
      <c r="E11394" s="122" t="s">
        <v>21694</v>
      </c>
      <c r="F11394" s="123"/>
      <c r="G11394" s="123"/>
      <c r="H11394" s="123">
        <f>IF('Раздел 2.13.3'!Q39&gt;=SUM('Раздел 2.13.3'!AA39:AD39),0,1)</f>
        <v>0</v>
      </c>
    </row>
    <row r="11395" spans="1:8" x14ac:dyDescent="0.2">
      <c r="A11395" s="122">
        <f t="shared" si="168"/>
        <v>609562</v>
      </c>
      <c r="B11395" s="122">
        <v>55</v>
      </c>
      <c r="C11395" s="123">
        <v>10</v>
      </c>
      <c r="D11395" s="123">
        <v>514</v>
      </c>
      <c r="E11395" s="122" t="s">
        <v>21695</v>
      </c>
      <c r="F11395" s="123"/>
      <c r="G11395" s="123"/>
      <c r="H11395" s="123">
        <f>IF('Раздел 2.13.3'!Q40&gt;=SUM('Раздел 2.13.3'!AA40:AD40),0,1)</f>
        <v>0</v>
      </c>
    </row>
    <row r="11396" spans="1:8" x14ac:dyDescent="0.2">
      <c r="A11396" s="122">
        <f t="shared" si="168"/>
        <v>609562</v>
      </c>
      <c r="B11396" s="122">
        <v>55</v>
      </c>
      <c r="C11396" s="123">
        <v>10</v>
      </c>
      <c r="D11396" s="123">
        <v>515</v>
      </c>
      <c r="E11396" s="122" t="s">
        <v>21696</v>
      </c>
      <c r="F11396" s="123"/>
      <c r="G11396" s="123"/>
      <c r="H11396" s="123">
        <f>IF('Раздел 2.13.3'!Q41&gt;=SUM('Раздел 2.13.3'!AA41:AD41),0,1)</f>
        <v>0</v>
      </c>
    </row>
    <row r="11397" spans="1:8" x14ac:dyDescent="0.2">
      <c r="A11397" s="122">
        <f t="shared" si="168"/>
        <v>609562</v>
      </c>
      <c r="B11397" s="122">
        <v>55</v>
      </c>
      <c r="C11397" s="123">
        <v>10</v>
      </c>
      <c r="D11397" s="123">
        <v>516</v>
      </c>
      <c r="E11397" s="122" t="s">
        <v>21697</v>
      </c>
      <c r="F11397" s="123"/>
      <c r="G11397" s="123"/>
      <c r="H11397" s="123">
        <f>IF('Раздел 2.13.3'!Q42&gt;=SUM('Раздел 2.13.3'!AA42:AD42),0,1)</f>
        <v>0</v>
      </c>
    </row>
    <row r="11398" spans="1:8" x14ac:dyDescent="0.2">
      <c r="A11398" s="122">
        <f t="shared" si="168"/>
        <v>609562</v>
      </c>
      <c r="B11398" s="122">
        <v>55</v>
      </c>
      <c r="C11398" s="123">
        <v>10</v>
      </c>
      <c r="D11398" s="123">
        <v>517</v>
      </c>
      <c r="E11398" s="122" t="s">
        <v>20942</v>
      </c>
      <c r="F11398" s="123"/>
      <c r="G11398" s="123"/>
      <c r="H11398" s="123">
        <f>IF('Раздел 2.13.3'!Q43&gt;=SUM('Раздел 2.13.3'!AA43:AD43),0,1)</f>
        <v>0</v>
      </c>
    </row>
    <row r="11399" spans="1:8" x14ac:dyDescent="0.2">
      <c r="A11399" s="122">
        <f t="shared" si="168"/>
        <v>609562</v>
      </c>
      <c r="B11399" s="122">
        <v>55</v>
      </c>
      <c r="C11399" s="123">
        <v>10</v>
      </c>
      <c r="D11399" s="123">
        <v>518</v>
      </c>
      <c r="E11399" s="122" t="s">
        <v>20943</v>
      </c>
      <c r="F11399" s="123"/>
      <c r="G11399" s="123"/>
      <c r="H11399" s="123">
        <f>IF('Раздел 2.13.3'!Q44&gt;=SUM('Раздел 2.13.3'!AA44:AD44),0,1)</f>
        <v>0</v>
      </c>
    </row>
    <row r="11400" spans="1:8" x14ac:dyDescent="0.2">
      <c r="A11400" s="122">
        <f t="shared" si="168"/>
        <v>609562</v>
      </c>
      <c r="B11400" s="122">
        <v>55</v>
      </c>
      <c r="C11400" s="123">
        <v>10</v>
      </c>
      <c r="D11400" s="123">
        <v>519</v>
      </c>
      <c r="E11400" s="122" t="s">
        <v>20944</v>
      </c>
      <c r="F11400" s="123"/>
      <c r="G11400" s="123"/>
      <c r="H11400" s="123">
        <f>IF('Раздел 2.13.3'!Q45&gt;=SUM('Раздел 2.13.3'!AA45:AD45),0,1)</f>
        <v>0</v>
      </c>
    </row>
    <row r="11401" spans="1:8" x14ac:dyDescent="0.2">
      <c r="A11401" s="122">
        <f t="shared" si="168"/>
        <v>609562</v>
      </c>
      <c r="B11401" s="122">
        <v>55</v>
      </c>
      <c r="C11401" s="123">
        <v>10</v>
      </c>
      <c r="D11401" s="123">
        <v>520</v>
      </c>
      <c r="E11401" s="122" t="s">
        <v>20945</v>
      </c>
      <c r="F11401" s="123"/>
      <c r="G11401" s="123"/>
      <c r="H11401" s="123">
        <f>IF('Раздел 2.13.3'!Q46&gt;=SUM('Раздел 2.13.3'!AA46:AD46),0,1)</f>
        <v>0</v>
      </c>
    </row>
    <row r="11402" spans="1:8" x14ac:dyDescent="0.2">
      <c r="A11402" s="122">
        <f t="shared" si="168"/>
        <v>609562</v>
      </c>
      <c r="B11402" s="122">
        <v>55</v>
      </c>
      <c r="C11402" s="123">
        <v>10</v>
      </c>
      <c r="D11402" s="123">
        <v>521</v>
      </c>
      <c r="E11402" s="122" t="s">
        <v>20946</v>
      </c>
      <c r="F11402" s="123"/>
      <c r="G11402" s="123"/>
      <c r="H11402" s="123">
        <f>IF('Раздел 2.13.3'!Q47&gt;=SUM('Раздел 2.13.3'!AA47:AD47),0,1)</f>
        <v>0</v>
      </c>
    </row>
    <row r="11403" spans="1:8" x14ac:dyDescent="0.2">
      <c r="A11403" s="122">
        <f t="shared" si="168"/>
        <v>609562</v>
      </c>
      <c r="B11403" s="122">
        <v>55</v>
      </c>
      <c r="C11403" s="123">
        <v>10</v>
      </c>
      <c r="D11403" s="123">
        <v>522</v>
      </c>
      <c r="E11403" s="122" t="s">
        <v>20947</v>
      </c>
      <c r="F11403" s="123"/>
      <c r="G11403" s="123"/>
      <c r="H11403" s="123">
        <f>IF('Раздел 2.13.3'!Q48&gt;=SUM('Раздел 2.13.3'!AA48:AD48),0,1)</f>
        <v>0</v>
      </c>
    </row>
    <row r="11404" spans="1:8" x14ac:dyDescent="0.2">
      <c r="A11404" s="122">
        <f t="shared" si="168"/>
        <v>609562</v>
      </c>
      <c r="B11404" s="122">
        <v>55</v>
      </c>
      <c r="C11404" s="123">
        <v>10</v>
      </c>
      <c r="D11404" s="123">
        <v>523</v>
      </c>
      <c r="E11404" s="122" t="s">
        <v>20948</v>
      </c>
      <c r="F11404" s="123"/>
      <c r="G11404" s="123"/>
      <c r="H11404" s="123">
        <f>IF('Раздел 2.13.3'!Q49&gt;=SUM('Раздел 2.13.3'!AA49:AD49),0,1)</f>
        <v>0</v>
      </c>
    </row>
    <row r="11405" spans="1:8" x14ac:dyDescent="0.2">
      <c r="A11405" s="122">
        <f t="shared" si="168"/>
        <v>609562</v>
      </c>
      <c r="B11405" s="122">
        <v>55</v>
      </c>
      <c r="C11405" s="123">
        <v>10</v>
      </c>
      <c r="D11405" s="123">
        <v>524</v>
      </c>
      <c r="E11405" s="122" t="s">
        <v>20949</v>
      </c>
      <c r="F11405" s="123"/>
      <c r="G11405" s="123"/>
      <c r="H11405" s="123">
        <f>IF('Раздел 2.13.3'!Q50&gt;=SUM('Раздел 2.13.3'!AA50:AD50),0,1)</f>
        <v>0</v>
      </c>
    </row>
    <row r="11406" spans="1:8" x14ac:dyDescent="0.2">
      <c r="A11406" s="122">
        <f t="shared" si="168"/>
        <v>609562</v>
      </c>
      <c r="B11406" s="122">
        <v>55</v>
      </c>
      <c r="C11406" s="123">
        <v>10</v>
      </c>
      <c r="D11406" s="123">
        <v>525</v>
      </c>
      <c r="E11406" s="122" t="s">
        <v>20950</v>
      </c>
      <c r="F11406" s="123"/>
      <c r="G11406" s="123"/>
      <c r="H11406" s="123">
        <f>IF('Раздел 2.13.3'!Q51&gt;=SUM('Раздел 2.13.3'!AA51:AD51),0,1)</f>
        <v>0</v>
      </c>
    </row>
    <row r="11407" spans="1:8" x14ac:dyDescent="0.2">
      <c r="A11407" s="122">
        <f t="shared" si="168"/>
        <v>609562</v>
      </c>
      <c r="B11407" s="122">
        <v>55</v>
      </c>
      <c r="C11407" s="123">
        <v>10</v>
      </c>
      <c r="D11407" s="123">
        <v>526</v>
      </c>
      <c r="E11407" s="122" t="s">
        <v>21435</v>
      </c>
      <c r="F11407" s="123"/>
      <c r="G11407" s="123"/>
      <c r="H11407" s="123">
        <f>IF('Раздел 2.13.3'!Q52&gt;=SUM('Раздел 2.13.3'!AA52:AD52),0,1)</f>
        <v>0</v>
      </c>
    </row>
    <row r="11408" spans="1:8" x14ac:dyDescent="0.2">
      <c r="A11408" s="122">
        <f t="shared" si="168"/>
        <v>609562</v>
      </c>
      <c r="B11408" s="122">
        <v>55</v>
      </c>
      <c r="C11408" s="123">
        <v>10</v>
      </c>
      <c r="D11408" s="123">
        <v>527</v>
      </c>
      <c r="E11408" s="122" t="s">
        <v>21436</v>
      </c>
      <c r="F11408" s="123"/>
      <c r="G11408" s="123"/>
      <c r="H11408" s="123">
        <f>IF('Раздел 2.13.3'!Q53&gt;=SUM('Раздел 2.13.3'!AA53:AD53),0,1)</f>
        <v>0</v>
      </c>
    </row>
    <row r="11409" spans="1:8" x14ac:dyDescent="0.2">
      <c r="A11409" s="122">
        <f t="shared" si="168"/>
        <v>609562</v>
      </c>
      <c r="B11409" s="122">
        <v>55</v>
      </c>
      <c r="C11409" s="123">
        <v>10</v>
      </c>
      <c r="D11409" s="123">
        <v>528</v>
      </c>
      <c r="E11409" s="122" t="s">
        <v>21437</v>
      </c>
      <c r="F11409" s="123"/>
      <c r="G11409" s="123"/>
      <c r="H11409" s="123">
        <f>IF('Раздел 2.13.3'!Q54&gt;=SUM('Раздел 2.13.3'!AA54:AD54),0,1)</f>
        <v>0</v>
      </c>
    </row>
    <row r="11410" spans="1:8" x14ac:dyDescent="0.2">
      <c r="A11410" s="122">
        <f t="shared" si="168"/>
        <v>609562</v>
      </c>
      <c r="B11410" s="122">
        <v>55</v>
      </c>
      <c r="C11410" s="123">
        <v>10</v>
      </c>
      <c r="D11410" s="123">
        <v>529</v>
      </c>
      <c r="E11410" s="122" t="s">
        <v>21438</v>
      </c>
      <c r="F11410" s="123"/>
      <c r="G11410" s="123"/>
      <c r="H11410" s="123">
        <f>IF('Раздел 2.13.3'!Q55&gt;=SUM('Раздел 2.13.3'!AA55:AD55),0,1)</f>
        <v>0</v>
      </c>
    </row>
    <row r="11411" spans="1:8" x14ac:dyDescent="0.2">
      <c r="A11411" s="122">
        <f t="shared" si="168"/>
        <v>609562</v>
      </c>
      <c r="B11411" s="122">
        <v>55</v>
      </c>
      <c r="C11411" s="123">
        <v>10</v>
      </c>
      <c r="D11411" s="123">
        <v>530</v>
      </c>
      <c r="E11411" s="122" t="s">
        <v>21439</v>
      </c>
      <c r="F11411" s="123"/>
      <c r="G11411" s="123"/>
      <c r="H11411" s="123">
        <f>IF('Раздел 2.13.3'!Q56&gt;=SUM('Раздел 2.13.3'!AA56:AD56),0,1)</f>
        <v>0</v>
      </c>
    </row>
    <row r="11412" spans="1:8" x14ac:dyDescent="0.2">
      <c r="A11412" s="122">
        <f t="shared" si="168"/>
        <v>609562</v>
      </c>
      <c r="B11412" s="122">
        <v>55</v>
      </c>
      <c r="C11412" s="123">
        <v>10</v>
      </c>
      <c r="D11412" s="123">
        <v>531</v>
      </c>
      <c r="E11412" s="122" t="s">
        <v>21440</v>
      </c>
      <c r="F11412" s="123"/>
      <c r="G11412" s="123"/>
      <c r="H11412" s="123">
        <f>IF('Раздел 2.13.3'!Q57&gt;=SUM('Раздел 2.13.3'!AA57:AD57),0,1)</f>
        <v>0</v>
      </c>
    </row>
    <row r="11413" spans="1:8" x14ac:dyDescent="0.2">
      <c r="A11413" s="122">
        <f t="shared" si="168"/>
        <v>609562</v>
      </c>
      <c r="B11413" s="122">
        <v>55</v>
      </c>
      <c r="C11413" s="123">
        <v>10</v>
      </c>
      <c r="D11413" s="123">
        <v>532</v>
      </c>
      <c r="E11413" s="122" t="s">
        <v>21441</v>
      </c>
      <c r="F11413" s="123"/>
      <c r="G11413" s="123"/>
      <c r="H11413" s="123">
        <f>IF('Раздел 2.13.3'!Q58&gt;=SUM('Раздел 2.13.3'!AA58:AD58),0,1)</f>
        <v>0</v>
      </c>
    </row>
    <row r="11414" spans="1:8" x14ac:dyDescent="0.2">
      <c r="A11414" s="122">
        <f t="shared" si="168"/>
        <v>609562</v>
      </c>
      <c r="B11414" s="122">
        <v>55</v>
      </c>
      <c r="C11414" s="123">
        <v>10</v>
      </c>
      <c r="D11414" s="123">
        <v>533</v>
      </c>
      <c r="E11414" s="122" t="s">
        <v>21442</v>
      </c>
      <c r="F11414" s="123"/>
      <c r="G11414" s="123"/>
      <c r="H11414" s="123">
        <f>IF('Раздел 2.13.3'!Q59&gt;=SUM('Раздел 2.13.3'!AA59:AD59),0,1)</f>
        <v>0</v>
      </c>
    </row>
    <row r="11415" spans="1:8" x14ac:dyDescent="0.2">
      <c r="A11415" s="122">
        <f t="shared" si="168"/>
        <v>609562</v>
      </c>
      <c r="B11415" s="122">
        <v>55</v>
      </c>
      <c r="C11415" s="123">
        <v>10</v>
      </c>
      <c r="D11415" s="123">
        <v>534</v>
      </c>
      <c r="E11415" s="122" t="s">
        <v>21443</v>
      </c>
      <c r="F11415" s="123"/>
      <c r="G11415" s="123"/>
      <c r="H11415" s="123">
        <f>IF('Раздел 2.13.3'!Q60&gt;=SUM('Раздел 2.13.3'!AA60:AD60),0,1)</f>
        <v>0</v>
      </c>
    </row>
    <row r="11416" spans="1:8" x14ac:dyDescent="0.2">
      <c r="A11416" s="122">
        <f t="shared" si="168"/>
        <v>609562</v>
      </c>
      <c r="B11416" s="122">
        <v>55</v>
      </c>
      <c r="C11416" s="123">
        <v>10</v>
      </c>
      <c r="D11416" s="123">
        <v>535</v>
      </c>
      <c r="E11416" s="122" t="s">
        <v>21444</v>
      </c>
      <c r="F11416" s="123"/>
      <c r="G11416" s="123"/>
      <c r="H11416" s="123">
        <f>IF('Раздел 2.13.3'!Q61&gt;=SUM('Раздел 2.13.3'!AA61:AD61),0,1)</f>
        <v>0</v>
      </c>
    </row>
    <row r="11417" spans="1:8" x14ac:dyDescent="0.2">
      <c r="A11417" s="122">
        <f t="shared" si="168"/>
        <v>609562</v>
      </c>
      <c r="B11417" s="122">
        <v>55</v>
      </c>
      <c r="C11417" s="123">
        <v>10</v>
      </c>
      <c r="D11417" s="123">
        <v>536</v>
      </c>
      <c r="E11417" s="122" t="s">
        <v>21445</v>
      </c>
      <c r="F11417" s="123"/>
      <c r="G11417" s="123"/>
      <c r="H11417" s="123">
        <f>IF('Раздел 2.13.3'!Q62&gt;=SUM('Раздел 2.13.3'!AA62:AD62),0,1)</f>
        <v>0</v>
      </c>
    </row>
    <row r="11418" spans="1:8" x14ac:dyDescent="0.2">
      <c r="A11418" s="122">
        <f t="shared" si="168"/>
        <v>609562</v>
      </c>
      <c r="B11418" s="122">
        <v>55</v>
      </c>
      <c r="C11418" s="123">
        <v>10</v>
      </c>
      <c r="D11418" s="123">
        <v>537</v>
      </c>
      <c r="E11418" s="122" t="s">
        <v>21446</v>
      </c>
      <c r="F11418" s="123"/>
      <c r="G11418" s="123"/>
      <c r="H11418" s="123">
        <f>IF('Раздел 2.13.3'!Q63&gt;=SUM('Раздел 2.13.3'!AA63:AD63),0,1)</f>
        <v>0</v>
      </c>
    </row>
    <row r="11419" spans="1:8" x14ac:dyDescent="0.2">
      <c r="A11419" s="122">
        <f t="shared" si="168"/>
        <v>609562</v>
      </c>
      <c r="B11419" s="122">
        <v>55</v>
      </c>
      <c r="C11419" s="123">
        <v>10</v>
      </c>
      <c r="D11419" s="123">
        <v>538</v>
      </c>
      <c r="E11419" s="122" t="s">
        <v>21447</v>
      </c>
      <c r="F11419" s="123"/>
      <c r="G11419" s="123"/>
      <c r="H11419" s="123">
        <f>IF('Раздел 2.13.3'!Q64&gt;=SUM('Раздел 2.13.3'!AA64:AD64),0,1)</f>
        <v>0</v>
      </c>
    </row>
    <row r="11420" spans="1:8" x14ac:dyDescent="0.2">
      <c r="A11420" s="122">
        <f t="shared" si="168"/>
        <v>609562</v>
      </c>
      <c r="B11420" s="122">
        <v>55</v>
      </c>
      <c r="C11420" s="123">
        <v>10</v>
      </c>
      <c r="D11420" s="123">
        <v>539</v>
      </c>
      <c r="E11420" s="122" t="s">
        <v>21448</v>
      </c>
      <c r="F11420" s="123"/>
      <c r="G11420" s="123"/>
      <c r="H11420" s="123">
        <f>IF('Раздел 2.13.3'!Q65&gt;=SUM('Раздел 2.13.3'!AA65:AD65),0,1)</f>
        <v>0</v>
      </c>
    </row>
    <row r="11421" spans="1:8" x14ac:dyDescent="0.2">
      <c r="A11421" s="122">
        <f t="shared" si="168"/>
        <v>609562</v>
      </c>
      <c r="B11421" s="122">
        <v>55</v>
      </c>
      <c r="C11421" s="123">
        <v>10</v>
      </c>
      <c r="D11421" s="123">
        <v>540</v>
      </c>
      <c r="E11421" s="122" t="s">
        <v>21449</v>
      </c>
      <c r="F11421" s="123"/>
      <c r="G11421" s="123"/>
      <c r="H11421" s="123">
        <f>IF('Раздел 2.13.3'!Q66&gt;=SUM('Раздел 2.13.3'!AA66:AD66),0,1)</f>
        <v>0</v>
      </c>
    </row>
    <row r="11422" spans="1:8" x14ac:dyDescent="0.2">
      <c r="A11422" s="122">
        <f t="shared" si="168"/>
        <v>609562</v>
      </c>
      <c r="B11422" s="122">
        <v>55</v>
      </c>
      <c r="C11422" s="123">
        <v>10</v>
      </c>
      <c r="D11422" s="123">
        <v>541</v>
      </c>
      <c r="E11422" s="122" t="s">
        <v>21450</v>
      </c>
      <c r="F11422" s="123"/>
      <c r="G11422" s="123"/>
      <c r="H11422" s="123">
        <f>IF('Раздел 2.13.3'!Q67&gt;=SUM('Раздел 2.13.3'!AA67:AD67),0,1)</f>
        <v>0</v>
      </c>
    </row>
    <row r="11423" spans="1:8" x14ac:dyDescent="0.2">
      <c r="A11423" s="122">
        <f t="shared" si="168"/>
        <v>609562</v>
      </c>
      <c r="B11423" s="122">
        <v>55</v>
      </c>
      <c r="C11423" s="123">
        <v>10</v>
      </c>
      <c r="D11423" s="123">
        <v>542</v>
      </c>
      <c r="E11423" s="122" t="s">
        <v>20691</v>
      </c>
      <c r="F11423" s="123"/>
      <c r="G11423" s="123"/>
      <c r="H11423" s="123">
        <f>IF('Раздел 2.13.3'!Q68&gt;=SUM('Раздел 2.13.3'!AA68:AD68),0,1)</f>
        <v>0</v>
      </c>
    </row>
    <row r="11424" spans="1:8" x14ac:dyDescent="0.2">
      <c r="A11424" s="122">
        <f t="shared" si="168"/>
        <v>609562</v>
      </c>
      <c r="B11424" s="122">
        <v>55</v>
      </c>
      <c r="C11424" s="123">
        <v>10</v>
      </c>
      <c r="D11424" s="123">
        <v>543</v>
      </c>
      <c r="E11424" s="122" t="s">
        <v>20692</v>
      </c>
      <c r="F11424" s="123"/>
      <c r="G11424" s="123"/>
      <c r="H11424" s="123">
        <f>IF('Раздел 2.13.3'!Q69&gt;=SUM('Раздел 2.13.3'!AA69:AD69),0,1)</f>
        <v>0</v>
      </c>
    </row>
    <row r="11425" spans="1:8" x14ac:dyDescent="0.2">
      <c r="A11425" s="122">
        <f t="shared" si="168"/>
        <v>609562</v>
      </c>
      <c r="B11425" s="122">
        <v>55</v>
      </c>
      <c r="C11425" s="123">
        <v>10</v>
      </c>
      <c r="D11425" s="123">
        <v>544</v>
      </c>
      <c r="E11425" s="122" t="s">
        <v>20693</v>
      </c>
      <c r="F11425" s="123"/>
      <c r="G11425" s="123"/>
      <c r="H11425" s="123">
        <f>IF('Раздел 2.13.3'!Q70&gt;=SUM('Раздел 2.13.3'!AA70:AD70),0,1)</f>
        <v>0</v>
      </c>
    </row>
    <row r="11426" spans="1:8" x14ac:dyDescent="0.2">
      <c r="A11426" s="122">
        <f t="shared" si="168"/>
        <v>609562</v>
      </c>
      <c r="B11426" s="122">
        <v>55</v>
      </c>
      <c r="C11426" s="123">
        <v>10</v>
      </c>
      <c r="D11426" s="123">
        <v>545</v>
      </c>
      <c r="E11426" s="122" t="s">
        <v>20694</v>
      </c>
      <c r="F11426" s="123"/>
      <c r="G11426" s="123"/>
      <c r="H11426" s="123">
        <f>IF('Раздел 2.13.3'!Q71&gt;=SUM('Раздел 2.13.3'!AA71:AD71),0,1)</f>
        <v>0</v>
      </c>
    </row>
    <row r="11427" spans="1:8" x14ac:dyDescent="0.2">
      <c r="A11427" s="122">
        <f t="shared" si="168"/>
        <v>609562</v>
      </c>
      <c r="B11427" s="122">
        <v>55</v>
      </c>
      <c r="C11427" s="123">
        <v>10</v>
      </c>
      <c r="D11427" s="123">
        <v>546</v>
      </c>
      <c r="E11427" s="122" t="s">
        <v>20695</v>
      </c>
      <c r="F11427" s="123"/>
      <c r="G11427" s="123"/>
      <c r="H11427" s="123">
        <f>IF('Раздел 2.13.3'!Q72&gt;=SUM('Раздел 2.13.3'!AA72:AD72),0,1)</f>
        <v>0</v>
      </c>
    </row>
    <row r="11428" spans="1:8" x14ac:dyDescent="0.2">
      <c r="A11428" s="122">
        <f t="shared" si="168"/>
        <v>609562</v>
      </c>
      <c r="B11428" s="122">
        <v>55</v>
      </c>
      <c r="C11428" s="123">
        <v>10</v>
      </c>
      <c r="D11428" s="123">
        <v>547</v>
      </c>
      <c r="E11428" s="122" t="s">
        <v>20696</v>
      </c>
      <c r="F11428" s="123"/>
      <c r="G11428" s="123"/>
      <c r="H11428" s="123">
        <f>IF('Раздел 2.13.3'!Q73&gt;=SUM('Раздел 2.13.3'!AA73:AD73),0,1)</f>
        <v>0</v>
      </c>
    </row>
    <row r="11429" spans="1:8" x14ac:dyDescent="0.2">
      <c r="A11429" s="122">
        <f t="shared" si="168"/>
        <v>609562</v>
      </c>
      <c r="B11429" s="122">
        <v>55</v>
      </c>
      <c r="C11429" s="123">
        <v>10</v>
      </c>
      <c r="D11429" s="123">
        <v>548</v>
      </c>
      <c r="E11429" s="122" t="s">
        <v>20697</v>
      </c>
      <c r="F11429" s="123"/>
      <c r="G11429" s="123"/>
      <c r="H11429" s="123">
        <f>IF('Раздел 2.13.3'!Q74&gt;=SUM('Раздел 2.13.3'!AA74:AD74),0,1)</f>
        <v>0</v>
      </c>
    </row>
    <row r="11430" spans="1:8" x14ac:dyDescent="0.2">
      <c r="A11430" s="122">
        <f t="shared" si="168"/>
        <v>609562</v>
      </c>
      <c r="B11430" s="122">
        <v>55</v>
      </c>
      <c r="C11430" s="123">
        <v>10</v>
      </c>
      <c r="D11430" s="123">
        <v>549</v>
      </c>
      <c r="E11430" s="122" t="s">
        <v>20698</v>
      </c>
      <c r="F11430" s="123"/>
      <c r="G11430" s="123"/>
      <c r="H11430" s="123">
        <f>IF('Раздел 2.13.3'!Q75&gt;=SUM('Раздел 2.13.3'!AA75:AD75),0,1)</f>
        <v>0</v>
      </c>
    </row>
    <row r="11431" spans="1:8" x14ac:dyDescent="0.2">
      <c r="A11431" s="122">
        <f t="shared" si="168"/>
        <v>609562</v>
      </c>
      <c r="B11431" s="122">
        <v>55</v>
      </c>
      <c r="C11431" s="123">
        <v>10</v>
      </c>
      <c r="D11431" s="123">
        <v>550</v>
      </c>
      <c r="E11431" s="122" t="s">
        <v>20699</v>
      </c>
      <c r="F11431" s="123"/>
      <c r="G11431" s="123"/>
      <c r="H11431" s="123">
        <f>IF('Раздел 2.13.3'!Q76&gt;=SUM('Раздел 2.13.3'!AA76:AD76),0,1)</f>
        <v>0</v>
      </c>
    </row>
    <row r="11432" spans="1:8" x14ac:dyDescent="0.2">
      <c r="A11432" s="122">
        <f t="shared" si="168"/>
        <v>609562</v>
      </c>
      <c r="B11432" s="122">
        <v>55</v>
      </c>
      <c r="C11432" s="123">
        <v>10</v>
      </c>
      <c r="D11432" s="123">
        <v>551</v>
      </c>
      <c r="E11432" s="122" t="s">
        <v>20700</v>
      </c>
      <c r="F11432" s="123"/>
      <c r="G11432" s="123"/>
      <c r="H11432" s="123">
        <f>IF('Раздел 2.13.3'!Q77&gt;=SUM('Раздел 2.13.3'!AA77:AD77),0,1)</f>
        <v>0</v>
      </c>
    </row>
    <row r="11433" spans="1:8" x14ac:dyDescent="0.2">
      <c r="A11433" s="122">
        <f t="shared" si="168"/>
        <v>609562</v>
      </c>
      <c r="B11433" s="122">
        <v>55</v>
      </c>
      <c r="C11433" s="123">
        <v>10</v>
      </c>
      <c r="D11433" s="123">
        <v>552</v>
      </c>
      <c r="E11433" s="122" t="s">
        <v>20701</v>
      </c>
      <c r="F11433" s="123"/>
      <c r="G11433" s="123"/>
      <c r="H11433" s="123">
        <f>IF('Раздел 2.13.3'!Q78&gt;=SUM('Раздел 2.13.3'!AA78:AD78),0,1)</f>
        <v>0</v>
      </c>
    </row>
    <row r="11434" spans="1:8" x14ac:dyDescent="0.2">
      <c r="A11434" s="122">
        <f t="shared" si="168"/>
        <v>609562</v>
      </c>
      <c r="B11434" s="122">
        <v>55</v>
      </c>
      <c r="C11434" s="123">
        <v>10</v>
      </c>
      <c r="D11434" s="123">
        <v>553</v>
      </c>
      <c r="E11434" s="122" t="s">
        <v>20702</v>
      </c>
      <c r="F11434" s="123"/>
      <c r="G11434" s="123"/>
      <c r="H11434" s="123">
        <f>IF('Раздел 2.13.3'!Q79&gt;=SUM('Раздел 2.13.3'!AA79:AD79),0,1)</f>
        <v>0</v>
      </c>
    </row>
    <row r="11435" spans="1:8" x14ac:dyDescent="0.2">
      <c r="A11435" s="122">
        <f t="shared" si="168"/>
        <v>609562</v>
      </c>
      <c r="B11435" s="122">
        <v>55</v>
      </c>
      <c r="C11435" s="124">
        <v>10</v>
      </c>
      <c r="D11435" s="124">
        <v>554</v>
      </c>
      <c r="E11435" s="124" t="s">
        <v>19939</v>
      </c>
      <c r="F11435" s="124"/>
      <c r="G11435" s="124"/>
      <c r="H11435" s="124">
        <f>IF('Раздел 2.13.3'!Q80&gt;=SUM('Раздел 2.13.3'!AA80:AD80),0,1)</f>
        <v>0</v>
      </c>
    </row>
    <row r="11436" spans="1:8" x14ac:dyDescent="0.2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19940</v>
      </c>
      <c r="F11436" s="7"/>
      <c r="G11436" s="7"/>
      <c r="H11436" s="7">
        <f>IF('Раздел 2.13.3'!Z21&gt;=SUM('Раздел 2.13.3'!AA21:AB21),0,1)</f>
        <v>0</v>
      </c>
    </row>
    <row r="11437" spans="1:8" x14ac:dyDescent="0.2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19941</v>
      </c>
      <c r="F11437" s="7"/>
      <c r="G11437" s="7"/>
      <c r="H11437" s="7">
        <f>IF('Раздел 2.13.3'!Z22&gt;=SUM('Раздел 2.13.3'!AA22:AB22),0,1)</f>
        <v>0</v>
      </c>
    </row>
    <row r="11438" spans="1:8" x14ac:dyDescent="0.2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20709</v>
      </c>
      <c r="F11438" s="7"/>
      <c r="G11438" s="7"/>
      <c r="H11438" s="7">
        <f>IF('Раздел 2.13.3'!Z23&gt;=SUM('Раздел 2.13.3'!AA23:AB23),0,1)</f>
        <v>0</v>
      </c>
    </row>
    <row r="11439" spans="1:8" x14ac:dyDescent="0.2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20710</v>
      </c>
      <c r="F11439" s="7"/>
      <c r="G11439" s="7"/>
      <c r="H11439" s="7">
        <f>IF('Раздел 2.13.3'!Z24&gt;=SUM('Раздел 2.13.3'!AA24:AB24),0,1)</f>
        <v>0</v>
      </c>
    </row>
    <row r="11440" spans="1:8" x14ac:dyDescent="0.2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20711</v>
      </c>
      <c r="F11440" s="7"/>
      <c r="G11440" s="7"/>
      <c r="H11440" s="7">
        <f>IF('Раздел 2.13.3'!Z25&gt;=SUM('Раздел 2.13.3'!AA25:AB25),0,1)</f>
        <v>0</v>
      </c>
    </row>
    <row r="11441" spans="1:8" x14ac:dyDescent="0.2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20712</v>
      </c>
      <c r="F11441" s="7"/>
      <c r="G11441" s="7"/>
      <c r="H11441" s="7">
        <f>IF('Раздел 2.13.3'!Z26&gt;=SUM('Раздел 2.13.3'!AA26:AB26),0,1)</f>
        <v>0</v>
      </c>
    </row>
    <row r="11442" spans="1:8" x14ac:dyDescent="0.2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20713</v>
      </c>
      <c r="F11442" s="7"/>
      <c r="G11442" s="7"/>
      <c r="H11442" s="7">
        <f>IF('Раздел 2.13.3'!Z27&gt;=SUM('Раздел 2.13.3'!AA27:AB27),0,1)</f>
        <v>0</v>
      </c>
    </row>
    <row r="11443" spans="1:8" x14ac:dyDescent="0.2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20714</v>
      </c>
      <c r="F11443" s="7"/>
      <c r="G11443" s="7"/>
      <c r="H11443" s="7">
        <f>IF('Раздел 2.13.3'!Z28&gt;=SUM('Раздел 2.13.3'!AA28:AB28),0,1)</f>
        <v>0</v>
      </c>
    </row>
    <row r="11444" spans="1:8" x14ac:dyDescent="0.2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20715</v>
      </c>
      <c r="F11444" s="7"/>
      <c r="G11444" s="7"/>
      <c r="H11444" s="7">
        <f>IF('Раздел 2.13.3'!Z29&gt;=SUM('Раздел 2.13.3'!AA29:AB29),0,1)</f>
        <v>0</v>
      </c>
    </row>
    <row r="11445" spans="1:8" x14ac:dyDescent="0.2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20716</v>
      </c>
      <c r="F11445" s="7"/>
      <c r="G11445" s="7"/>
      <c r="H11445" s="7">
        <f>IF('Раздел 2.13.3'!Z30&gt;=SUM('Раздел 2.13.3'!AA30:AB30),0,1)</f>
        <v>0</v>
      </c>
    </row>
    <row r="11446" spans="1:8" x14ac:dyDescent="0.2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20717</v>
      </c>
      <c r="F11446" s="7"/>
      <c r="G11446" s="7"/>
      <c r="H11446" s="7">
        <f>IF('Раздел 2.13.3'!Z31&gt;=SUM('Раздел 2.13.3'!AA31:AB31),0,1)</f>
        <v>0</v>
      </c>
    </row>
    <row r="11447" spans="1:8" x14ac:dyDescent="0.2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20718</v>
      </c>
      <c r="F11447" s="7"/>
      <c r="G11447" s="7"/>
      <c r="H11447" s="7">
        <f>IF('Раздел 2.13.3'!Z32&gt;=SUM('Раздел 2.13.3'!AA32:AB32),0,1)</f>
        <v>0</v>
      </c>
    </row>
    <row r="11448" spans="1:8" x14ac:dyDescent="0.2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20719</v>
      </c>
      <c r="F11448" s="7"/>
      <c r="G11448" s="7"/>
      <c r="H11448" s="7">
        <f>IF('Раздел 2.13.3'!Z33&gt;=SUM('Раздел 2.13.3'!AA33:AB33),0,1)</f>
        <v>0</v>
      </c>
    </row>
    <row r="11449" spans="1:8" x14ac:dyDescent="0.2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20720</v>
      </c>
      <c r="F11449" s="7"/>
      <c r="G11449" s="7"/>
      <c r="H11449" s="7">
        <f>IF('Раздел 2.13.3'!Z34&gt;=SUM('Раздел 2.13.3'!AA34:AB34),0,1)</f>
        <v>0</v>
      </c>
    </row>
    <row r="11450" spans="1:8" x14ac:dyDescent="0.2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20721</v>
      </c>
      <c r="F11450" s="7"/>
      <c r="G11450" s="7"/>
      <c r="H11450" s="7">
        <f>IF('Раздел 2.13.3'!Z35&gt;=SUM('Раздел 2.13.3'!AA35:AB35),0,1)</f>
        <v>0</v>
      </c>
    </row>
    <row r="11451" spans="1:8" x14ac:dyDescent="0.2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20722</v>
      </c>
      <c r="F11451" s="7"/>
      <c r="G11451" s="7"/>
      <c r="H11451" s="7">
        <f>IF('Раздел 2.13.3'!Z36&gt;=SUM('Раздел 2.13.3'!AA36:AB36),0,1)</f>
        <v>0</v>
      </c>
    </row>
    <row r="11452" spans="1:8" x14ac:dyDescent="0.2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20723</v>
      </c>
      <c r="F11452" s="7"/>
      <c r="G11452" s="7"/>
      <c r="H11452" s="7">
        <f>IF('Раздел 2.13.3'!Z37&gt;=SUM('Раздел 2.13.3'!AA37:AB37),0,1)</f>
        <v>0</v>
      </c>
    </row>
    <row r="11453" spans="1:8" x14ac:dyDescent="0.2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20724</v>
      </c>
      <c r="F11453" s="7"/>
      <c r="G11453" s="7"/>
      <c r="H11453" s="7">
        <f>IF('Раздел 2.13.3'!Z38&gt;=SUM('Раздел 2.13.3'!AA38:AB38),0,1)</f>
        <v>0</v>
      </c>
    </row>
    <row r="11454" spans="1:8" x14ac:dyDescent="0.2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20725</v>
      </c>
      <c r="F11454" s="7"/>
      <c r="G11454" s="7"/>
      <c r="H11454" s="7">
        <f>IF('Раздел 2.13.3'!Z39&gt;=SUM('Раздел 2.13.3'!AA39:AB39),0,1)</f>
        <v>0</v>
      </c>
    </row>
    <row r="11455" spans="1:8" x14ac:dyDescent="0.2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20726</v>
      </c>
      <c r="F11455" s="7"/>
      <c r="G11455" s="7"/>
      <c r="H11455" s="7">
        <f>IF('Раздел 2.13.3'!Z40&gt;=SUM('Раздел 2.13.3'!AA40:AB40),0,1)</f>
        <v>0</v>
      </c>
    </row>
    <row r="11456" spans="1:8" x14ac:dyDescent="0.2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20727</v>
      </c>
      <c r="F11456" s="7"/>
      <c r="G11456" s="7"/>
      <c r="H11456" s="7">
        <f>IF('Раздел 2.13.3'!Z41&gt;=SUM('Раздел 2.13.3'!AA41:AB41),0,1)</f>
        <v>0</v>
      </c>
    </row>
    <row r="11457" spans="1:8" x14ac:dyDescent="0.2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20728</v>
      </c>
      <c r="F11457" s="7"/>
      <c r="G11457" s="7"/>
      <c r="H11457" s="7">
        <f>IF('Раздел 2.13.3'!Z42&gt;=SUM('Раздел 2.13.3'!AA42:AB42),0,1)</f>
        <v>0</v>
      </c>
    </row>
    <row r="11458" spans="1:8" x14ac:dyDescent="0.2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20729</v>
      </c>
      <c r="F11458" s="7"/>
      <c r="G11458" s="7"/>
      <c r="H11458" s="7">
        <f>IF('Раздел 2.13.3'!Z43&gt;=SUM('Раздел 2.13.3'!AA43:AB43),0,1)</f>
        <v>0</v>
      </c>
    </row>
    <row r="11459" spans="1:8" x14ac:dyDescent="0.2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20730</v>
      </c>
      <c r="F11459" s="7"/>
      <c r="G11459" s="7"/>
      <c r="H11459" s="7">
        <f>IF('Раздел 2.13.3'!Z44&gt;=SUM('Раздел 2.13.3'!AA44:AB44),0,1)</f>
        <v>0</v>
      </c>
    </row>
    <row r="11460" spans="1:8" x14ac:dyDescent="0.2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20731</v>
      </c>
      <c r="F11460" s="7"/>
      <c r="G11460" s="7"/>
      <c r="H11460" s="7">
        <f>IF('Раздел 2.13.3'!Z45&gt;=SUM('Раздел 2.13.3'!AA45:AB45),0,1)</f>
        <v>0</v>
      </c>
    </row>
    <row r="11461" spans="1:8" x14ac:dyDescent="0.2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20732</v>
      </c>
      <c r="F11461" s="7"/>
      <c r="G11461" s="7"/>
      <c r="H11461" s="7">
        <f>IF('Раздел 2.13.3'!Z46&gt;=SUM('Раздел 2.13.3'!AA46:AB46),0,1)</f>
        <v>0</v>
      </c>
    </row>
    <row r="11462" spans="1:8" x14ac:dyDescent="0.2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20733</v>
      </c>
      <c r="F11462" s="7"/>
      <c r="G11462" s="7"/>
      <c r="H11462" s="7">
        <f>IF('Раздел 2.13.3'!Z47&gt;=SUM('Раздел 2.13.3'!AA47:AB47),0,1)</f>
        <v>0</v>
      </c>
    </row>
    <row r="11463" spans="1:8" x14ac:dyDescent="0.2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19964</v>
      </c>
      <c r="F11463" s="7"/>
      <c r="G11463" s="7"/>
      <c r="H11463" s="7">
        <f>IF('Раздел 2.13.3'!Z48&gt;=SUM('Раздел 2.13.3'!AA48:AB48),0,1)</f>
        <v>0</v>
      </c>
    </row>
    <row r="11464" spans="1:8" x14ac:dyDescent="0.2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19965</v>
      </c>
      <c r="F11464" s="7"/>
      <c r="G11464" s="7"/>
      <c r="H11464" s="7">
        <f>IF('Раздел 2.13.3'!Z49&gt;=SUM('Раздел 2.13.3'!AA49:AB49),0,1)</f>
        <v>0</v>
      </c>
    </row>
    <row r="11465" spans="1:8" x14ac:dyDescent="0.2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19966</v>
      </c>
      <c r="F11465" s="7"/>
      <c r="G11465" s="7"/>
      <c r="H11465" s="7">
        <f>IF('Раздел 2.13.3'!Z50&gt;=SUM('Раздел 2.13.3'!AA50:AB50),0,1)</f>
        <v>0</v>
      </c>
    </row>
    <row r="11466" spans="1:8" x14ac:dyDescent="0.2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19967</v>
      </c>
      <c r="F11466" s="7"/>
      <c r="G11466" s="7"/>
      <c r="H11466" s="7">
        <f>IF('Раздел 2.13.3'!Z51&gt;=SUM('Раздел 2.13.3'!AA51:AB51),0,1)</f>
        <v>0</v>
      </c>
    </row>
    <row r="11467" spans="1:8" x14ac:dyDescent="0.2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19968</v>
      </c>
      <c r="F11467" s="7"/>
      <c r="G11467" s="7"/>
      <c r="H11467" s="7">
        <f>IF('Раздел 2.13.3'!Z52&gt;=SUM('Раздел 2.13.3'!AA52:AB52),0,1)</f>
        <v>0</v>
      </c>
    </row>
    <row r="11468" spans="1:8" x14ac:dyDescent="0.2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19969</v>
      </c>
      <c r="F11468" s="7"/>
      <c r="G11468" s="7"/>
      <c r="H11468" s="7">
        <f>IF('Раздел 2.13.3'!Z53&gt;=SUM('Раздел 2.13.3'!AA53:AB53),0,1)</f>
        <v>0</v>
      </c>
    </row>
    <row r="11469" spans="1:8" x14ac:dyDescent="0.2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19970</v>
      </c>
      <c r="F11469" s="7"/>
      <c r="G11469" s="7"/>
      <c r="H11469" s="7">
        <f>IF('Раздел 2.13.3'!Z54&gt;=SUM('Раздел 2.13.3'!AA54:AB54),0,1)</f>
        <v>0</v>
      </c>
    </row>
    <row r="11470" spans="1:8" x14ac:dyDescent="0.2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19971</v>
      </c>
      <c r="F11470" s="7"/>
      <c r="G11470" s="7"/>
      <c r="H11470" s="7">
        <f>IF('Раздел 2.13.3'!Z55&gt;=SUM('Раздел 2.13.3'!AA55:AB55),0,1)</f>
        <v>0</v>
      </c>
    </row>
    <row r="11471" spans="1:8" x14ac:dyDescent="0.2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20744</v>
      </c>
      <c r="F11471" s="7"/>
      <c r="G11471" s="7"/>
      <c r="H11471" s="7">
        <f>IF('Раздел 2.13.3'!Z56&gt;=SUM('Раздел 2.13.3'!AA56:AB56),0,1)</f>
        <v>0</v>
      </c>
    </row>
    <row r="11472" spans="1:8" x14ac:dyDescent="0.2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20745</v>
      </c>
      <c r="F11472" s="7"/>
      <c r="G11472" s="7"/>
      <c r="H11472" s="7">
        <f>IF('Раздел 2.13.3'!Z57&gt;=SUM('Раздел 2.13.3'!AA57:AB57),0,1)</f>
        <v>0</v>
      </c>
    </row>
    <row r="11473" spans="1:8" x14ac:dyDescent="0.2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20746</v>
      </c>
      <c r="F11473" s="7"/>
      <c r="G11473" s="7"/>
      <c r="H11473" s="7">
        <f>IF('Раздел 2.13.3'!Z58&gt;=SUM('Раздел 2.13.3'!AA58:AB58),0,1)</f>
        <v>0</v>
      </c>
    </row>
    <row r="11474" spans="1:8" x14ac:dyDescent="0.2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20747</v>
      </c>
      <c r="F11474" s="7"/>
      <c r="G11474" s="7"/>
      <c r="H11474" s="7">
        <f>IF('Раздел 2.13.3'!Z59&gt;=SUM('Раздел 2.13.3'!AA59:AB59),0,1)</f>
        <v>0</v>
      </c>
    </row>
    <row r="11475" spans="1:8" x14ac:dyDescent="0.2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20748</v>
      </c>
      <c r="F11475" s="7"/>
      <c r="G11475" s="7"/>
      <c r="H11475" s="7">
        <f>IF('Раздел 2.13.3'!Z60&gt;=SUM('Раздел 2.13.3'!AA60:AB60),0,1)</f>
        <v>0</v>
      </c>
    </row>
    <row r="11476" spans="1:8" x14ac:dyDescent="0.2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20749</v>
      </c>
      <c r="F11476" s="7"/>
      <c r="G11476" s="7"/>
      <c r="H11476" s="7">
        <f>IF('Раздел 2.13.3'!Z61&gt;=SUM('Раздел 2.13.3'!AA61:AB61),0,1)</f>
        <v>0</v>
      </c>
    </row>
    <row r="11477" spans="1:8" x14ac:dyDescent="0.2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20750</v>
      </c>
      <c r="F11477" s="7"/>
      <c r="G11477" s="7"/>
      <c r="H11477" s="7">
        <f>IF('Раздел 2.13.3'!Z62&gt;=SUM('Раздел 2.13.3'!AA62:AB62),0,1)</f>
        <v>0</v>
      </c>
    </row>
    <row r="11478" spans="1:8" x14ac:dyDescent="0.2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20751</v>
      </c>
      <c r="F11478" s="7"/>
      <c r="G11478" s="7"/>
      <c r="H11478" s="7">
        <f>IF('Раздел 2.13.3'!Z63&gt;=SUM('Раздел 2.13.3'!AA63:AB63),0,1)</f>
        <v>0</v>
      </c>
    </row>
    <row r="11479" spans="1:8" x14ac:dyDescent="0.2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20752</v>
      </c>
      <c r="F11479" s="7"/>
      <c r="G11479" s="7"/>
      <c r="H11479" s="7">
        <f>IF('Раздел 2.13.3'!Z64&gt;=SUM('Раздел 2.13.3'!AA64:AB64),0,1)</f>
        <v>0</v>
      </c>
    </row>
    <row r="11480" spans="1:8" x14ac:dyDescent="0.2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20753</v>
      </c>
      <c r="F11480" s="7"/>
      <c r="G11480" s="7"/>
      <c r="H11480" s="7">
        <f>IF('Раздел 2.13.3'!Z65&gt;=SUM('Раздел 2.13.3'!AA65:AB65),0,1)</f>
        <v>0</v>
      </c>
    </row>
    <row r="11481" spans="1:8" x14ac:dyDescent="0.2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20754</v>
      </c>
      <c r="F11481" s="7"/>
      <c r="G11481" s="7"/>
      <c r="H11481" s="7">
        <f>IF('Раздел 2.13.3'!Z66&gt;=SUM('Раздел 2.13.3'!AA66:AB66),0,1)</f>
        <v>0</v>
      </c>
    </row>
    <row r="11482" spans="1:8" x14ac:dyDescent="0.2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20755</v>
      </c>
      <c r="F11482" s="7"/>
      <c r="G11482" s="7"/>
      <c r="H11482" s="7">
        <f>IF('Раздел 2.13.3'!Z67&gt;=SUM('Раздел 2.13.3'!AA67:AB67),0,1)</f>
        <v>0</v>
      </c>
    </row>
    <row r="11483" spans="1:8" x14ac:dyDescent="0.2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20756</v>
      </c>
      <c r="F11483" s="7"/>
      <c r="G11483" s="7"/>
      <c r="H11483" s="7">
        <f>IF('Раздел 2.13.3'!Z68&gt;=SUM('Раздел 2.13.3'!AA68:AB68),0,1)</f>
        <v>0</v>
      </c>
    </row>
    <row r="11484" spans="1:8" x14ac:dyDescent="0.2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20757</v>
      </c>
      <c r="F11484" s="7"/>
      <c r="G11484" s="7"/>
      <c r="H11484" s="7">
        <f>IF('Раздел 2.13.3'!Z69&gt;=SUM('Раздел 2.13.3'!AA69:AB69),0,1)</f>
        <v>0</v>
      </c>
    </row>
    <row r="11485" spans="1:8" x14ac:dyDescent="0.2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21290</v>
      </c>
      <c r="F11485" s="7"/>
      <c r="G11485" s="7"/>
      <c r="H11485" s="7">
        <f>IF('Раздел 2.13.3'!Z70&gt;=SUM('Раздел 2.13.3'!AA70:AB70),0,1)</f>
        <v>0</v>
      </c>
    </row>
    <row r="11486" spans="1:8" x14ac:dyDescent="0.2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21291</v>
      </c>
      <c r="F11486" s="7"/>
      <c r="G11486" s="7"/>
      <c r="H11486" s="7">
        <f>IF('Раздел 2.13.3'!Z71&gt;=SUM('Раздел 2.13.3'!AA71:AB71),0,1)</f>
        <v>0</v>
      </c>
    </row>
    <row r="11487" spans="1:8" x14ac:dyDescent="0.2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21292</v>
      </c>
      <c r="F11487" s="7"/>
      <c r="G11487" s="7"/>
      <c r="H11487" s="7">
        <f>IF('Раздел 2.13.3'!Z72&gt;=SUM('Раздел 2.13.3'!AA72:AB72),0,1)</f>
        <v>0</v>
      </c>
    </row>
    <row r="11488" spans="1:8" x14ac:dyDescent="0.2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21293</v>
      </c>
      <c r="F11488" s="7"/>
      <c r="G11488" s="7"/>
      <c r="H11488" s="7">
        <f>IF('Раздел 2.13.3'!Z73&gt;=SUM('Раздел 2.13.3'!AA73:AB73),0,1)</f>
        <v>0</v>
      </c>
    </row>
    <row r="11489" spans="1:8" x14ac:dyDescent="0.2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21294</v>
      </c>
      <c r="F11489" s="7"/>
      <c r="G11489" s="7"/>
      <c r="H11489" s="7">
        <f>IF('Раздел 2.13.3'!Z74&gt;=SUM('Раздел 2.13.3'!AA74:AB74),0,1)</f>
        <v>0</v>
      </c>
    </row>
    <row r="11490" spans="1:8" x14ac:dyDescent="0.2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21295</v>
      </c>
      <c r="F11490" s="7"/>
      <c r="G11490" s="7"/>
      <c r="H11490" s="7">
        <f>IF('Раздел 2.13.3'!Z75&gt;=SUM('Раздел 2.13.3'!AA75:AB75),0,1)</f>
        <v>0</v>
      </c>
    </row>
    <row r="11491" spans="1:8" x14ac:dyDescent="0.2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21296</v>
      </c>
      <c r="F11491" s="7"/>
      <c r="G11491" s="7"/>
      <c r="H11491" s="7">
        <f>IF('Раздел 2.13.3'!Z76&gt;=SUM('Раздел 2.13.3'!AA76:AB76),0,1)</f>
        <v>0</v>
      </c>
    </row>
    <row r="11492" spans="1:8" x14ac:dyDescent="0.2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21297</v>
      </c>
      <c r="F11492" s="7"/>
      <c r="G11492" s="7"/>
      <c r="H11492" s="7">
        <f>IF('Раздел 2.13.3'!Z77&gt;=SUM('Раздел 2.13.3'!AA77:AB77),0,1)</f>
        <v>0</v>
      </c>
    </row>
    <row r="11493" spans="1:8" x14ac:dyDescent="0.2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21298</v>
      </c>
      <c r="F11493" s="7"/>
      <c r="G11493" s="7"/>
      <c r="H11493" s="7">
        <f>IF('Раздел 2.13.3'!Z78&gt;=SUM('Раздел 2.13.3'!AA78:AB78),0,1)</f>
        <v>0</v>
      </c>
    </row>
    <row r="11494" spans="1:8" x14ac:dyDescent="0.2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21299</v>
      </c>
      <c r="F11494" s="7"/>
      <c r="G11494" s="7"/>
      <c r="H11494" s="7">
        <f>IF('Раздел 2.13.3'!Z79&gt;=SUM('Раздел 2.13.3'!AA79:AB79),0,1)</f>
        <v>0</v>
      </c>
    </row>
    <row r="11495" spans="1:8" x14ac:dyDescent="0.2">
      <c r="A11495" s="6">
        <f t="shared" si="168"/>
        <v>609562</v>
      </c>
      <c r="B11495" s="109">
        <v>55</v>
      </c>
      <c r="C11495" s="109">
        <v>11</v>
      </c>
      <c r="D11495" s="109">
        <v>614</v>
      </c>
      <c r="E11495" s="109" t="s">
        <v>21300</v>
      </c>
      <c r="F11495" s="109"/>
      <c r="G11495" s="109"/>
      <c r="H11495" s="109">
        <f>IF('Раздел 2.13.3'!Z80&gt;=SUM('Раздел 2.13.3'!AA80:AB80),0,1)</f>
        <v>0</v>
      </c>
    </row>
    <row r="11496" spans="1:8" x14ac:dyDescent="0.2">
      <c r="A11496" s="107">
        <f t="shared" si="168"/>
        <v>609562</v>
      </c>
      <c r="B11496" s="107">
        <v>56</v>
      </c>
      <c r="C11496" s="107">
        <v>0</v>
      </c>
      <c r="D11496" s="107">
        <v>0</v>
      </c>
      <c r="E11496" s="107" t="str">
        <f>CONCATENATE("Количество ошибок в разделе 2.14.1.1: ",H11496)</f>
        <v>Количество ошибок в разделе 2.14.1.1: 0</v>
      </c>
      <c r="F11496" s="107"/>
      <c r="G11496" s="107"/>
      <c r="H11496" s="107">
        <f>SUM(H11497:H11679)</f>
        <v>0</v>
      </c>
    </row>
    <row r="11497" spans="1:8" x14ac:dyDescent="0.2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18127</v>
      </c>
      <c r="H11497" s="6">
        <f>IF('Раздел 2.14.1.1'!P21=SUM('Раздел 2.14.1.1'!P22:P49),0,1)</f>
        <v>0</v>
      </c>
    </row>
    <row r="11498" spans="1:8" x14ac:dyDescent="0.2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18128</v>
      </c>
      <c r="H11498" s="6">
        <f>IF('Раздел 2.14.1.1'!Q21=SUM('Раздел 2.14.1.1'!Q22:Q49),0,1)</f>
        <v>0</v>
      </c>
    </row>
    <row r="11499" spans="1:8" x14ac:dyDescent="0.2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18129</v>
      </c>
      <c r="H11499" s="6">
        <f>IF('Раздел 2.14.1.1'!R21=SUM('Раздел 2.14.1.1'!R22:R49),0,1)</f>
        <v>0</v>
      </c>
    </row>
    <row r="11500" spans="1:8" x14ac:dyDescent="0.2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18130</v>
      </c>
      <c r="H11500" s="6">
        <f>IF('Раздел 2.14.1.1'!S21=SUM('Раздел 2.14.1.1'!S22:S49),0,1)</f>
        <v>0</v>
      </c>
    </row>
    <row r="11501" spans="1:8" x14ac:dyDescent="0.2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18131</v>
      </c>
      <c r="H11501" s="6">
        <f>IF('Раздел 2.14.1.1'!T21=SUM('Раздел 2.14.1.1'!T22:T49),0,1)</f>
        <v>0</v>
      </c>
    </row>
    <row r="11502" spans="1:8" x14ac:dyDescent="0.2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18132</v>
      </c>
      <c r="H11502" s="6">
        <f>IF('Раздел 2.14.1.1'!U21=SUM('Раздел 2.14.1.1'!U22:U49),0,1)</f>
        <v>0</v>
      </c>
    </row>
    <row r="11503" spans="1:8" x14ac:dyDescent="0.2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18133</v>
      </c>
      <c r="H11503" s="6">
        <f>IF('Раздел 2.14.1.1'!V21=SUM('Раздел 2.14.1.1'!V22:V49),0,1)</f>
        <v>0</v>
      </c>
    </row>
    <row r="11504" spans="1:8" x14ac:dyDescent="0.2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18134</v>
      </c>
      <c r="H11504" s="6">
        <f>IF('Раздел 2.14.1.1'!W21=SUM('Раздел 2.14.1.1'!W22:W49),0,1)</f>
        <v>0</v>
      </c>
    </row>
    <row r="11505" spans="1:8" x14ac:dyDescent="0.2">
      <c r="A11505" s="6">
        <f t="shared" si="168"/>
        <v>609562</v>
      </c>
      <c r="B11505" s="6">
        <v>56</v>
      </c>
      <c r="C11505" s="109">
        <v>1</v>
      </c>
      <c r="D11505" s="109">
        <v>9</v>
      </c>
      <c r="E11505" s="109" t="s">
        <v>18135</v>
      </c>
      <c r="F11505" s="109"/>
      <c r="G11505" s="109"/>
      <c r="H11505" s="109">
        <f>IF('Раздел 2.14.1.1'!X21=SUM('Раздел 2.14.1.1'!X22:X49),0,1)</f>
        <v>0</v>
      </c>
    </row>
    <row r="11506" spans="1:8" x14ac:dyDescent="0.2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18136</v>
      </c>
      <c r="H11506" s="6">
        <f>IF('Раздел 2.14.1.1'!P21&gt;='Раздел 2.14.1.1'!Q21,0,1)</f>
        <v>0</v>
      </c>
    </row>
    <row r="11507" spans="1:8" x14ac:dyDescent="0.2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18137</v>
      </c>
      <c r="H11507" s="6">
        <f>IF('Раздел 2.14.1.1'!P22&gt;='Раздел 2.14.1.1'!Q22,0,1)</f>
        <v>0</v>
      </c>
    </row>
    <row r="11508" spans="1:8" x14ac:dyDescent="0.2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18138</v>
      </c>
      <c r="H11508" s="6">
        <f>IF('Раздел 2.14.1.1'!P23&gt;='Раздел 2.14.1.1'!Q23,0,1)</f>
        <v>0</v>
      </c>
    </row>
    <row r="11509" spans="1:8" x14ac:dyDescent="0.2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18139</v>
      </c>
      <c r="H11509" s="6">
        <f>IF('Раздел 2.14.1.1'!P24&gt;='Раздел 2.14.1.1'!Q24,0,1)</f>
        <v>0</v>
      </c>
    </row>
    <row r="11510" spans="1:8" x14ac:dyDescent="0.2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18153</v>
      </c>
      <c r="H11510" s="6">
        <f>IF('Раздел 2.14.1.1'!P25&gt;='Раздел 2.14.1.1'!Q25,0,1)</f>
        <v>0</v>
      </c>
    </row>
    <row r="11511" spans="1:8" x14ac:dyDescent="0.2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18154</v>
      </c>
      <c r="H11511" s="6">
        <f>IF('Раздел 2.14.1.1'!P26&gt;='Раздел 2.14.1.1'!Q26,0,1)</f>
        <v>0</v>
      </c>
    </row>
    <row r="11512" spans="1:8" x14ac:dyDescent="0.2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18155</v>
      </c>
      <c r="H11512" s="6">
        <f>IF('Раздел 2.14.1.1'!P27&gt;='Раздел 2.14.1.1'!Q27,0,1)</f>
        <v>0</v>
      </c>
    </row>
    <row r="11513" spans="1:8" x14ac:dyDescent="0.2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18156</v>
      </c>
      <c r="H11513" s="6">
        <f>IF('Раздел 2.14.1.1'!P28&gt;='Раздел 2.14.1.1'!Q28,0,1)</f>
        <v>0</v>
      </c>
    </row>
    <row r="11514" spans="1:8" x14ac:dyDescent="0.2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18157</v>
      </c>
      <c r="H11514" s="6">
        <f>IF('Раздел 2.14.1.1'!P29&gt;='Раздел 2.14.1.1'!Q29,0,1)</f>
        <v>0</v>
      </c>
    </row>
    <row r="11515" spans="1:8" x14ac:dyDescent="0.2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18158</v>
      </c>
      <c r="H11515" s="6">
        <f>IF('Раздел 2.14.1.1'!P30&gt;='Раздел 2.14.1.1'!Q30,0,1)</f>
        <v>0</v>
      </c>
    </row>
    <row r="11516" spans="1:8" x14ac:dyDescent="0.2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18159</v>
      </c>
      <c r="H11516" s="6">
        <f>IF('Раздел 2.14.1.1'!P31&gt;='Раздел 2.14.1.1'!Q31,0,1)</f>
        <v>0</v>
      </c>
    </row>
    <row r="11517" spans="1:8" x14ac:dyDescent="0.2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18968</v>
      </c>
      <c r="H11517" s="6">
        <f>IF('Раздел 2.14.1.1'!P32&gt;='Раздел 2.14.1.1'!Q32,0,1)</f>
        <v>0</v>
      </c>
    </row>
    <row r="11518" spans="1:8" x14ac:dyDescent="0.2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18969</v>
      </c>
      <c r="H11518" s="6">
        <f>IF('Раздел 2.14.1.1'!P33&gt;='Раздел 2.14.1.1'!Q33,0,1)</f>
        <v>0</v>
      </c>
    </row>
    <row r="11519" spans="1:8" x14ac:dyDescent="0.2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18965</v>
      </c>
      <c r="H11519" s="6">
        <f>IF('Раздел 2.14.1.1'!P34&gt;='Раздел 2.14.1.1'!Q34,0,1)</f>
        <v>0</v>
      </c>
    </row>
    <row r="11520" spans="1:8" x14ac:dyDescent="0.2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18966</v>
      </c>
      <c r="H11520" s="6">
        <f>IF('Раздел 2.14.1.1'!P35&gt;='Раздел 2.14.1.1'!Q35,0,1)</f>
        <v>0</v>
      </c>
    </row>
    <row r="11521" spans="1:8" x14ac:dyDescent="0.2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18967</v>
      </c>
      <c r="H11521" s="6">
        <f>IF('Раздел 2.14.1.1'!P36&gt;='Раздел 2.14.1.1'!Q36,0,1)</f>
        <v>0</v>
      </c>
    </row>
    <row r="11522" spans="1:8" x14ac:dyDescent="0.2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19729</v>
      </c>
      <c r="H11522" s="6">
        <f>IF('Раздел 2.14.1.1'!P37&gt;='Раздел 2.14.1.1'!Q37,0,1)</f>
        <v>0</v>
      </c>
    </row>
    <row r="11523" spans="1:8" x14ac:dyDescent="0.2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19730</v>
      </c>
      <c r="H11523" s="6">
        <f>IF('Раздел 2.14.1.1'!P38&gt;='Раздел 2.14.1.1'!Q38,0,1)</f>
        <v>0</v>
      </c>
    </row>
    <row r="11524" spans="1:8" x14ac:dyDescent="0.2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19731</v>
      </c>
      <c r="H11524" s="6">
        <f>IF('Раздел 2.14.1.1'!P39&gt;='Раздел 2.14.1.1'!Q39,0,1)</f>
        <v>0</v>
      </c>
    </row>
    <row r="11525" spans="1:8" x14ac:dyDescent="0.2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19732</v>
      </c>
      <c r="H11525" s="6">
        <f>IF('Раздел 2.14.1.1'!P40&gt;='Раздел 2.14.1.1'!Q40,0,1)</f>
        <v>0</v>
      </c>
    </row>
    <row r="11526" spans="1:8" x14ac:dyDescent="0.2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19733</v>
      </c>
      <c r="H11526" s="6">
        <f>IF('Раздел 2.14.1.1'!P41&gt;='Раздел 2.14.1.1'!Q41,0,1)</f>
        <v>0</v>
      </c>
    </row>
    <row r="11527" spans="1:8" x14ac:dyDescent="0.2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19734</v>
      </c>
      <c r="H11527" s="6">
        <f>IF('Раздел 2.14.1.1'!P42&gt;='Раздел 2.14.1.1'!Q42,0,1)</f>
        <v>0</v>
      </c>
    </row>
    <row r="11528" spans="1:8" x14ac:dyDescent="0.2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19735</v>
      </c>
      <c r="H11528" s="6">
        <f>IF('Раздел 2.14.1.1'!P43&gt;='Раздел 2.14.1.1'!Q43,0,1)</f>
        <v>0</v>
      </c>
    </row>
    <row r="11529" spans="1:8" x14ac:dyDescent="0.2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19736</v>
      </c>
      <c r="H11529" s="6">
        <f>IF('Раздел 2.14.1.1'!P44&gt;='Раздел 2.14.1.1'!Q44,0,1)</f>
        <v>0</v>
      </c>
    </row>
    <row r="11530" spans="1:8" x14ac:dyDescent="0.2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19737</v>
      </c>
      <c r="H11530" s="6">
        <f>IF('Раздел 2.14.1.1'!P45&gt;='Раздел 2.14.1.1'!Q45,0,1)</f>
        <v>0</v>
      </c>
    </row>
    <row r="11531" spans="1:8" x14ac:dyDescent="0.2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19738</v>
      </c>
      <c r="H11531" s="6">
        <f>IF('Раздел 2.14.1.1'!P46&gt;='Раздел 2.14.1.1'!Q46,0,1)</f>
        <v>0</v>
      </c>
    </row>
    <row r="11532" spans="1:8" x14ac:dyDescent="0.2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19739</v>
      </c>
      <c r="H11532" s="6">
        <f>IF('Раздел 2.14.1.1'!P47&gt;='Раздел 2.14.1.1'!Q47,0,1)</f>
        <v>0</v>
      </c>
    </row>
    <row r="11533" spans="1:8" x14ac:dyDescent="0.2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19740</v>
      </c>
      <c r="H11533" s="6">
        <f>IF('Раздел 2.14.1.1'!P48&gt;='Раздел 2.14.1.1'!Q48,0,1)</f>
        <v>0</v>
      </c>
    </row>
    <row r="11534" spans="1:8" x14ac:dyDescent="0.2">
      <c r="A11534" s="6">
        <f t="shared" si="169"/>
        <v>609562</v>
      </c>
      <c r="B11534" s="6">
        <v>56</v>
      </c>
      <c r="C11534" s="109">
        <v>2</v>
      </c>
      <c r="D11534" s="109">
        <v>38</v>
      </c>
      <c r="E11534" s="109" t="s">
        <v>19741</v>
      </c>
      <c r="F11534" s="109"/>
      <c r="G11534" s="109"/>
      <c r="H11534" s="109">
        <f>IF('Раздел 2.14.1.1'!P49&gt;='Раздел 2.14.1.1'!Q49,0,1)</f>
        <v>0</v>
      </c>
    </row>
    <row r="11535" spans="1:8" x14ac:dyDescent="0.2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18984</v>
      </c>
      <c r="H11535" s="115">
        <f>IF('Раздел 2.14.1.1'!P21&gt;='Раздел 2.14.1.1'!R21,0,1)</f>
        <v>0</v>
      </c>
    </row>
    <row r="11536" spans="1:8" x14ac:dyDescent="0.2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18985</v>
      </c>
      <c r="H11536" s="7">
        <f>IF('Раздел 2.14.1.1'!P22&gt;='Раздел 2.14.1.1'!R22,0,1)</f>
        <v>0</v>
      </c>
    </row>
    <row r="11537" spans="1:8" x14ac:dyDescent="0.2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18986</v>
      </c>
      <c r="H11537" s="7">
        <f>IF('Раздел 2.14.1.1'!P23&gt;='Раздел 2.14.1.1'!R23,0,1)</f>
        <v>0</v>
      </c>
    </row>
    <row r="11538" spans="1:8" x14ac:dyDescent="0.2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18987</v>
      </c>
      <c r="H11538" s="7">
        <f>IF('Раздел 2.14.1.1'!P24&gt;='Раздел 2.14.1.1'!R24,0,1)</f>
        <v>0</v>
      </c>
    </row>
    <row r="11539" spans="1:8" x14ac:dyDescent="0.2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18988</v>
      </c>
      <c r="H11539" s="7">
        <f>IF('Раздел 2.14.1.1'!P25&gt;='Раздел 2.14.1.1'!R25,0,1)</f>
        <v>0</v>
      </c>
    </row>
    <row r="11540" spans="1:8" x14ac:dyDescent="0.2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18989</v>
      </c>
      <c r="H11540" s="7">
        <f>IF('Раздел 2.14.1.1'!P26&gt;='Раздел 2.14.1.1'!R26,0,1)</f>
        <v>0</v>
      </c>
    </row>
    <row r="11541" spans="1:8" x14ac:dyDescent="0.2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18990</v>
      </c>
      <c r="H11541" s="7">
        <f>IF('Раздел 2.14.1.1'!P27&gt;='Раздел 2.14.1.1'!R27,0,1)</f>
        <v>0</v>
      </c>
    </row>
    <row r="11542" spans="1:8" x14ac:dyDescent="0.2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18991</v>
      </c>
      <c r="H11542" s="7">
        <f>IF('Раздел 2.14.1.1'!P28&gt;='Раздел 2.14.1.1'!R28,0,1)</f>
        <v>0</v>
      </c>
    </row>
    <row r="11543" spans="1:8" x14ac:dyDescent="0.2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18992</v>
      </c>
      <c r="H11543" s="7">
        <f>IF('Раздел 2.14.1.1'!P29&gt;='Раздел 2.14.1.1'!R29,0,1)</f>
        <v>0</v>
      </c>
    </row>
    <row r="11544" spans="1:8" x14ac:dyDescent="0.2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18993</v>
      </c>
      <c r="H11544" s="7">
        <f>IF('Раздел 2.14.1.1'!P30&gt;='Раздел 2.14.1.1'!R30,0,1)</f>
        <v>0</v>
      </c>
    </row>
    <row r="11545" spans="1:8" x14ac:dyDescent="0.2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18994</v>
      </c>
      <c r="H11545" s="7">
        <f>IF('Раздел 2.14.1.1'!P31&gt;='Раздел 2.14.1.1'!R31,0,1)</f>
        <v>0</v>
      </c>
    </row>
    <row r="11546" spans="1:8" x14ac:dyDescent="0.2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18995</v>
      </c>
      <c r="H11546" s="7">
        <f>IF('Раздел 2.14.1.1'!P32&gt;='Раздел 2.14.1.1'!R32,0,1)</f>
        <v>0</v>
      </c>
    </row>
    <row r="11547" spans="1:8" x14ac:dyDescent="0.2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18996</v>
      </c>
      <c r="H11547" s="7">
        <f>IF('Раздел 2.14.1.1'!P33&gt;='Раздел 2.14.1.1'!R33,0,1)</f>
        <v>0</v>
      </c>
    </row>
    <row r="11548" spans="1:8" x14ac:dyDescent="0.2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19749</v>
      </c>
      <c r="H11548" s="7">
        <f>IF('Раздел 2.14.1.1'!P34&gt;='Раздел 2.14.1.1'!R34,0,1)</f>
        <v>0</v>
      </c>
    </row>
    <row r="11549" spans="1:8" x14ac:dyDescent="0.2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19750</v>
      </c>
      <c r="H11549" s="7">
        <f>IF('Раздел 2.14.1.1'!P35&gt;='Раздел 2.14.1.1'!R35,0,1)</f>
        <v>0</v>
      </c>
    </row>
    <row r="11550" spans="1:8" x14ac:dyDescent="0.2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19751</v>
      </c>
      <c r="H11550" s="7">
        <f>IF('Раздел 2.14.1.1'!P36&gt;='Раздел 2.14.1.1'!R36,0,1)</f>
        <v>0</v>
      </c>
    </row>
    <row r="11551" spans="1:8" x14ac:dyDescent="0.2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19752</v>
      </c>
      <c r="H11551" s="7">
        <f>IF('Раздел 2.14.1.1'!P37&gt;='Раздел 2.14.1.1'!R37,0,1)</f>
        <v>0</v>
      </c>
    </row>
    <row r="11552" spans="1:8" x14ac:dyDescent="0.2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19753</v>
      </c>
      <c r="H11552" s="7">
        <f>IF('Раздел 2.14.1.1'!P38&gt;='Раздел 2.14.1.1'!R38,0,1)</f>
        <v>0</v>
      </c>
    </row>
    <row r="11553" spans="1:8" x14ac:dyDescent="0.2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19754</v>
      </c>
      <c r="H11553" s="7">
        <f>IF('Раздел 2.14.1.1'!P39&gt;='Раздел 2.14.1.1'!R39,0,1)</f>
        <v>0</v>
      </c>
    </row>
    <row r="11554" spans="1:8" x14ac:dyDescent="0.2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19755</v>
      </c>
      <c r="H11554" s="7">
        <f>IF('Раздел 2.14.1.1'!P40&gt;='Раздел 2.14.1.1'!R40,0,1)</f>
        <v>0</v>
      </c>
    </row>
    <row r="11555" spans="1:8" x14ac:dyDescent="0.2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19756</v>
      </c>
      <c r="H11555" s="7">
        <f>IF('Раздел 2.14.1.1'!P41&gt;='Раздел 2.14.1.1'!R41,0,1)</f>
        <v>0</v>
      </c>
    </row>
    <row r="11556" spans="1:8" x14ac:dyDescent="0.2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19757</v>
      </c>
      <c r="H11556" s="7">
        <f>IF('Раздел 2.14.1.1'!P42&gt;='Раздел 2.14.1.1'!R42,0,1)</f>
        <v>0</v>
      </c>
    </row>
    <row r="11557" spans="1:8" x14ac:dyDescent="0.2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19758</v>
      </c>
      <c r="H11557" s="7">
        <f>IF('Раздел 2.14.1.1'!P43&gt;='Раздел 2.14.1.1'!R43,0,1)</f>
        <v>0</v>
      </c>
    </row>
    <row r="11558" spans="1:8" x14ac:dyDescent="0.2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19759</v>
      </c>
      <c r="H11558" s="7">
        <f>IF('Раздел 2.14.1.1'!P44&gt;='Раздел 2.14.1.1'!R44,0,1)</f>
        <v>0</v>
      </c>
    </row>
    <row r="11559" spans="1:8" x14ac:dyDescent="0.2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19760</v>
      </c>
      <c r="H11559" s="7">
        <f>IF('Раздел 2.14.1.1'!P45&gt;='Раздел 2.14.1.1'!R45,0,1)</f>
        <v>0</v>
      </c>
    </row>
    <row r="11560" spans="1:8" x14ac:dyDescent="0.2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19761</v>
      </c>
      <c r="H11560" s="7">
        <f>IF('Раздел 2.14.1.1'!P46&gt;='Раздел 2.14.1.1'!R46,0,1)</f>
        <v>0</v>
      </c>
    </row>
    <row r="11561" spans="1:8" x14ac:dyDescent="0.2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19762</v>
      </c>
      <c r="H11561" s="7">
        <f>IF('Раздел 2.14.1.1'!P47&gt;='Раздел 2.14.1.1'!R47,0,1)</f>
        <v>0</v>
      </c>
    </row>
    <row r="11562" spans="1:8" x14ac:dyDescent="0.2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19706</v>
      </c>
      <c r="H11562" s="7">
        <f>IF('Раздел 2.14.1.1'!P48&gt;='Раздел 2.14.1.1'!R48,0,1)</f>
        <v>0</v>
      </c>
    </row>
    <row r="11563" spans="1:8" x14ac:dyDescent="0.2">
      <c r="A11563" s="6">
        <f t="shared" si="169"/>
        <v>609562</v>
      </c>
      <c r="B11563" s="6">
        <v>56</v>
      </c>
      <c r="C11563" s="109">
        <v>3</v>
      </c>
      <c r="D11563" s="109">
        <v>67</v>
      </c>
      <c r="E11563" s="109" t="s">
        <v>19707</v>
      </c>
      <c r="F11563" s="109"/>
      <c r="G11563" s="109"/>
      <c r="H11563" s="109">
        <f>IF('Раздел 2.14.1.1'!P49&gt;='Раздел 2.14.1.1'!R49,0,1)</f>
        <v>0</v>
      </c>
    </row>
    <row r="11564" spans="1:8" x14ac:dyDescent="0.2">
      <c r="A11564" s="6">
        <f t="shared" si="169"/>
        <v>609562</v>
      </c>
      <c r="B11564" s="6">
        <v>56</v>
      </c>
      <c r="C11564" s="115">
        <v>4</v>
      </c>
      <c r="D11564" s="115">
        <v>68</v>
      </c>
      <c r="E11564" s="6" t="s">
        <v>19708</v>
      </c>
      <c r="H11564" s="6">
        <f>IF('Раздел 2.14.1.1'!S21&gt;='Раздел 2.14.1.1'!T21,0,1)</f>
        <v>0</v>
      </c>
    </row>
    <row r="11565" spans="1:8" x14ac:dyDescent="0.2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19709</v>
      </c>
      <c r="H11565" s="6">
        <f>IF('Раздел 2.14.1.1'!S22&gt;='Раздел 2.14.1.1'!T22,0,1)</f>
        <v>0</v>
      </c>
    </row>
    <row r="11566" spans="1:8" x14ac:dyDescent="0.2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19710</v>
      </c>
      <c r="H11566" s="6">
        <f>IF('Раздел 2.14.1.1'!S23&gt;='Раздел 2.14.1.1'!T23,0,1)</f>
        <v>0</v>
      </c>
    </row>
    <row r="11567" spans="1:8" x14ac:dyDescent="0.2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19711</v>
      </c>
      <c r="H11567" s="6">
        <f>IF('Раздел 2.14.1.1'!S24&gt;='Раздел 2.14.1.1'!T24,0,1)</f>
        <v>0</v>
      </c>
    </row>
    <row r="11568" spans="1:8" x14ac:dyDescent="0.2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19712</v>
      </c>
      <c r="H11568" s="6">
        <f>IF('Раздел 2.14.1.1'!S25&gt;='Раздел 2.14.1.1'!T25,0,1)</f>
        <v>0</v>
      </c>
    </row>
    <row r="11569" spans="1:8" x14ac:dyDescent="0.2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19713</v>
      </c>
      <c r="H11569" s="6">
        <f>IF('Раздел 2.14.1.1'!S26&gt;='Раздел 2.14.1.1'!T26,0,1)</f>
        <v>0</v>
      </c>
    </row>
    <row r="11570" spans="1:8" x14ac:dyDescent="0.2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19714</v>
      </c>
      <c r="H11570" s="6">
        <f>IF('Раздел 2.14.1.1'!S27&gt;='Раздел 2.14.1.1'!T27,0,1)</f>
        <v>0</v>
      </c>
    </row>
    <row r="11571" spans="1:8" x14ac:dyDescent="0.2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19715</v>
      </c>
      <c r="H11571" s="6">
        <f>IF('Раздел 2.14.1.1'!S28&gt;='Раздел 2.14.1.1'!T28,0,1)</f>
        <v>0</v>
      </c>
    </row>
    <row r="11572" spans="1:8" x14ac:dyDescent="0.2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19716</v>
      </c>
      <c r="H11572" s="6">
        <f>IF('Раздел 2.14.1.1'!S29&gt;='Раздел 2.14.1.1'!T29,0,1)</f>
        <v>0</v>
      </c>
    </row>
    <row r="11573" spans="1:8" x14ac:dyDescent="0.2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19717</v>
      </c>
      <c r="H11573" s="6">
        <f>IF('Раздел 2.14.1.1'!S30&gt;='Раздел 2.14.1.1'!T30,0,1)</f>
        <v>0</v>
      </c>
    </row>
    <row r="11574" spans="1:8" x14ac:dyDescent="0.2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19718</v>
      </c>
      <c r="H11574" s="6">
        <f>IF('Раздел 2.14.1.1'!S31&gt;='Раздел 2.14.1.1'!T31,0,1)</f>
        <v>0</v>
      </c>
    </row>
    <row r="11575" spans="1:8" x14ac:dyDescent="0.2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20484</v>
      </c>
      <c r="H11575" s="6">
        <f>IF('Раздел 2.14.1.1'!S32&gt;='Раздел 2.14.1.1'!T32,0,1)</f>
        <v>0</v>
      </c>
    </row>
    <row r="11576" spans="1:8" x14ac:dyDescent="0.2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20485</v>
      </c>
      <c r="H11576" s="6">
        <f>IF('Раздел 2.14.1.1'!S33&gt;='Раздел 2.14.1.1'!T33,0,1)</f>
        <v>0</v>
      </c>
    </row>
    <row r="11577" spans="1:8" x14ac:dyDescent="0.2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20486</v>
      </c>
      <c r="H11577" s="6">
        <f>IF('Раздел 2.14.1.1'!S34&gt;='Раздел 2.14.1.1'!T34,0,1)</f>
        <v>0</v>
      </c>
    </row>
    <row r="11578" spans="1:8" x14ac:dyDescent="0.2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20487</v>
      </c>
      <c r="H11578" s="6">
        <f>IF('Раздел 2.14.1.1'!S35&gt;='Раздел 2.14.1.1'!T35,0,1)</f>
        <v>0</v>
      </c>
    </row>
    <row r="11579" spans="1:8" x14ac:dyDescent="0.2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20488</v>
      </c>
      <c r="H11579" s="6">
        <f>IF('Раздел 2.14.1.1'!S36&gt;='Раздел 2.14.1.1'!T36,0,1)</f>
        <v>0</v>
      </c>
    </row>
    <row r="11580" spans="1:8" x14ac:dyDescent="0.2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20489</v>
      </c>
      <c r="H11580" s="6">
        <f>IF('Раздел 2.14.1.1'!S37&gt;='Раздел 2.14.1.1'!T37,0,1)</f>
        <v>0</v>
      </c>
    </row>
    <row r="11581" spans="1:8" x14ac:dyDescent="0.2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19721</v>
      </c>
      <c r="H11581" s="6">
        <f>IF('Раздел 2.14.1.1'!S38&gt;='Раздел 2.14.1.1'!T38,0,1)</f>
        <v>0</v>
      </c>
    </row>
    <row r="11582" spans="1:8" x14ac:dyDescent="0.2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21250</v>
      </c>
      <c r="H11582" s="6">
        <f>IF('Раздел 2.14.1.1'!S39&gt;='Раздел 2.14.1.1'!T39,0,1)</f>
        <v>0</v>
      </c>
    </row>
    <row r="11583" spans="1:8" x14ac:dyDescent="0.2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21251</v>
      </c>
      <c r="H11583" s="6">
        <f>IF('Раздел 2.14.1.1'!S40&gt;='Раздел 2.14.1.1'!T40,0,1)</f>
        <v>0</v>
      </c>
    </row>
    <row r="11584" spans="1:8" x14ac:dyDescent="0.2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21252</v>
      </c>
      <c r="H11584" s="6">
        <f>IF('Раздел 2.14.1.1'!S41&gt;='Раздел 2.14.1.1'!T41,0,1)</f>
        <v>0</v>
      </c>
    </row>
    <row r="11585" spans="1:8" x14ac:dyDescent="0.2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21484</v>
      </c>
      <c r="H11585" s="6">
        <f>IF('Раздел 2.14.1.1'!S42&gt;='Раздел 2.14.1.1'!T42,0,1)</f>
        <v>0</v>
      </c>
    </row>
    <row r="11586" spans="1:8" x14ac:dyDescent="0.2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21485</v>
      </c>
      <c r="H11586" s="6">
        <f>IF('Раздел 2.14.1.1'!S43&gt;='Раздел 2.14.1.1'!T43,0,1)</f>
        <v>0</v>
      </c>
    </row>
    <row r="11587" spans="1:8" x14ac:dyDescent="0.2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21486</v>
      </c>
      <c r="H11587" s="6">
        <f>IF('Раздел 2.14.1.1'!S44&gt;='Раздел 2.14.1.1'!T44,0,1)</f>
        <v>0</v>
      </c>
    </row>
    <row r="11588" spans="1:8" x14ac:dyDescent="0.2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21487</v>
      </c>
      <c r="H11588" s="6">
        <f>IF('Раздел 2.14.1.1'!S45&gt;='Раздел 2.14.1.1'!T45,0,1)</f>
        <v>0</v>
      </c>
    </row>
    <row r="11589" spans="1:8" x14ac:dyDescent="0.2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21488</v>
      </c>
      <c r="H11589" s="6">
        <f>IF('Раздел 2.14.1.1'!S46&gt;='Раздел 2.14.1.1'!T46,0,1)</f>
        <v>0</v>
      </c>
    </row>
    <row r="11590" spans="1:8" x14ac:dyDescent="0.2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21489</v>
      </c>
      <c r="H11590" s="6">
        <f>IF('Раздел 2.14.1.1'!S47&gt;='Раздел 2.14.1.1'!T47,0,1)</f>
        <v>0</v>
      </c>
    </row>
    <row r="11591" spans="1:8" x14ac:dyDescent="0.2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21490</v>
      </c>
      <c r="H11591" s="6">
        <f>IF('Раздел 2.14.1.1'!S48&gt;='Раздел 2.14.1.1'!T48,0,1)</f>
        <v>0</v>
      </c>
    </row>
    <row r="11592" spans="1:8" x14ac:dyDescent="0.2">
      <c r="A11592" s="6">
        <f t="shared" si="169"/>
        <v>609562</v>
      </c>
      <c r="B11592" s="6">
        <v>56</v>
      </c>
      <c r="C11592" s="109">
        <v>4</v>
      </c>
      <c r="D11592" s="109">
        <v>96</v>
      </c>
      <c r="E11592" s="109" t="s">
        <v>19020</v>
      </c>
      <c r="F11592" s="109"/>
      <c r="G11592" s="109"/>
      <c r="H11592" s="109">
        <f>IF('Раздел 2.14.1.1'!S49&gt;='Раздел 2.14.1.1'!T49,0,1)</f>
        <v>0</v>
      </c>
    </row>
    <row r="11593" spans="1:8" x14ac:dyDescent="0.2">
      <c r="A11593" s="6">
        <f t="shared" si="169"/>
        <v>609562</v>
      </c>
      <c r="B11593" s="6">
        <v>56</v>
      </c>
      <c r="C11593" s="115">
        <v>5</v>
      </c>
      <c r="D11593" s="115">
        <v>97</v>
      </c>
      <c r="E11593" s="6" t="s">
        <v>19021</v>
      </c>
      <c r="H11593" s="6">
        <f>IF('Раздел 2.14.1.1'!S21&gt;='Раздел 2.14.1.1'!U21,0,1)</f>
        <v>0</v>
      </c>
    </row>
    <row r="11594" spans="1:8" x14ac:dyDescent="0.2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19022</v>
      </c>
      <c r="H11594" s="6">
        <f>IF('Раздел 2.14.1.1'!S22&gt;='Раздел 2.14.1.1'!U22,0,1)</f>
        <v>0</v>
      </c>
    </row>
    <row r="11595" spans="1:8" x14ac:dyDescent="0.2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19784</v>
      </c>
      <c r="H11595" s="6">
        <f>IF('Раздел 2.14.1.1'!S23&gt;='Раздел 2.14.1.1'!U23,0,1)</f>
        <v>0</v>
      </c>
    </row>
    <row r="11596" spans="1:8" x14ac:dyDescent="0.2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20551</v>
      </c>
      <c r="H11596" s="6">
        <f>IF('Раздел 2.14.1.1'!S24&gt;='Раздел 2.14.1.1'!U24,0,1)</f>
        <v>0</v>
      </c>
    </row>
    <row r="11597" spans="1:8" x14ac:dyDescent="0.2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20552</v>
      </c>
      <c r="H11597" s="6">
        <f>IF('Раздел 2.14.1.1'!S25&gt;='Раздел 2.14.1.1'!U25,0,1)</f>
        <v>0</v>
      </c>
    </row>
    <row r="11598" spans="1:8" x14ac:dyDescent="0.2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20553</v>
      </c>
      <c r="H11598" s="6">
        <f>IF('Раздел 2.14.1.1'!S26&gt;='Раздел 2.14.1.1'!U26,0,1)</f>
        <v>0</v>
      </c>
    </row>
    <row r="11599" spans="1:8" x14ac:dyDescent="0.2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20554</v>
      </c>
      <c r="H11599" s="6">
        <f>IF('Раздел 2.14.1.1'!S27&gt;='Раздел 2.14.1.1'!U27,0,1)</f>
        <v>0</v>
      </c>
    </row>
    <row r="11600" spans="1:8" x14ac:dyDescent="0.2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20555</v>
      </c>
      <c r="H11600" s="6">
        <f>IF('Раздел 2.14.1.1'!S28&gt;='Раздел 2.14.1.1'!U28,0,1)</f>
        <v>0</v>
      </c>
    </row>
    <row r="11601" spans="1:8" x14ac:dyDescent="0.2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19788</v>
      </c>
      <c r="H11601" s="6">
        <f>IF('Раздел 2.14.1.1'!S29&gt;='Раздел 2.14.1.1'!U29,0,1)</f>
        <v>0</v>
      </c>
    </row>
    <row r="11602" spans="1:8" x14ac:dyDescent="0.2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19789</v>
      </c>
      <c r="H11602" s="6">
        <f>IF('Раздел 2.14.1.1'!S30&gt;='Раздел 2.14.1.1'!U30,0,1)</f>
        <v>0</v>
      </c>
    </row>
    <row r="11603" spans="1:8" x14ac:dyDescent="0.2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19790</v>
      </c>
      <c r="H11603" s="6">
        <f>IF('Раздел 2.14.1.1'!S31&gt;='Раздел 2.14.1.1'!U31,0,1)</f>
        <v>0</v>
      </c>
    </row>
    <row r="11604" spans="1:8" x14ac:dyDescent="0.2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19791</v>
      </c>
      <c r="H11604" s="6">
        <f>IF('Раздел 2.14.1.1'!S32&gt;='Раздел 2.14.1.1'!U32,0,1)</f>
        <v>0</v>
      </c>
    </row>
    <row r="11605" spans="1:8" x14ac:dyDescent="0.2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19792</v>
      </c>
      <c r="H11605" s="6">
        <f>IF('Раздел 2.14.1.1'!S33&gt;='Раздел 2.14.1.1'!U33,0,1)</f>
        <v>0</v>
      </c>
    </row>
    <row r="11606" spans="1:8" x14ac:dyDescent="0.2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19793</v>
      </c>
      <c r="H11606" s="6">
        <f>IF('Раздел 2.14.1.1'!S34&gt;='Раздел 2.14.1.1'!U34,0,1)</f>
        <v>0</v>
      </c>
    </row>
    <row r="11607" spans="1:8" x14ac:dyDescent="0.2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19794</v>
      </c>
      <c r="H11607" s="6">
        <f>IF('Раздел 2.14.1.1'!S35&gt;='Раздел 2.14.1.1'!U35,0,1)</f>
        <v>0</v>
      </c>
    </row>
    <row r="11608" spans="1:8" x14ac:dyDescent="0.2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19795</v>
      </c>
      <c r="H11608" s="6">
        <f>IF('Раздел 2.14.1.1'!S36&gt;='Раздел 2.14.1.1'!U36,0,1)</f>
        <v>0</v>
      </c>
    </row>
    <row r="11609" spans="1:8" x14ac:dyDescent="0.2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19796</v>
      </c>
      <c r="H11609" s="6">
        <f>IF('Раздел 2.14.1.1'!S37&gt;='Раздел 2.14.1.1'!U37,0,1)</f>
        <v>0</v>
      </c>
    </row>
    <row r="11610" spans="1:8" x14ac:dyDescent="0.2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19797</v>
      </c>
      <c r="H11610" s="6">
        <f>IF('Раздел 2.14.1.1'!S38&gt;='Раздел 2.14.1.1'!U38,0,1)</f>
        <v>0</v>
      </c>
    </row>
    <row r="11611" spans="1:8" x14ac:dyDescent="0.2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19798</v>
      </c>
      <c r="H11611" s="6">
        <f>IF('Раздел 2.14.1.1'!S39&gt;='Раздел 2.14.1.1'!U39,0,1)</f>
        <v>0</v>
      </c>
    </row>
    <row r="11612" spans="1:8" x14ac:dyDescent="0.2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19799</v>
      </c>
      <c r="H11612" s="6">
        <f>IF('Раздел 2.14.1.1'!S40&gt;='Раздел 2.14.1.1'!U40,0,1)</f>
        <v>0</v>
      </c>
    </row>
    <row r="11613" spans="1:8" x14ac:dyDescent="0.2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19800</v>
      </c>
      <c r="H11613" s="6">
        <f>IF('Раздел 2.14.1.1'!S41&gt;='Раздел 2.14.1.1'!U41,0,1)</f>
        <v>0</v>
      </c>
    </row>
    <row r="11614" spans="1:8" x14ac:dyDescent="0.2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19037</v>
      </c>
      <c r="H11614" s="6">
        <f>IF('Раздел 2.14.1.1'!S42&gt;='Раздел 2.14.1.1'!U42,0,1)</f>
        <v>0</v>
      </c>
    </row>
    <row r="11615" spans="1:8" x14ac:dyDescent="0.2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19038</v>
      </c>
      <c r="H11615" s="6">
        <f>IF('Раздел 2.14.1.1'!S43&gt;='Раздел 2.14.1.1'!U43,0,1)</f>
        <v>0</v>
      </c>
    </row>
    <row r="11616" spans="1:8" x14ac:dyDescent="0.2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19039</v>
      </c>
      <c r="H11616" s="6">
        <f>IF('Раздел 2.14.1.1'!S44&gt;='Раздел 2.14.1.1'!U44,0,1)</f>
        <v>0</v>
      </c>
    </row>
    <row r="11617" spans="1:8" x14ac:dyDescent="0.2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19807</v>
      </c>
      <c r="H11617" s="6">
        <f>IF('Раздел 2.14.1.1'!S45&gt;='Раздел 2.14.1.1'!U45,0,1)</f>
        <v>0</v>
      </c>
    </row>
    <row r="11618" spans="1:8" x14ac:dyDescent="0.2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19808</v>
      </c>
      <c r="H11618" s="6">
        <f>IF('Раздел 2.14.1.1'!S46&gt;='Раздел 2.14.1.1'!U46,0,1)</f>
        <v>0</v>
      </c>
    </row>
    <row r="11619" spans="1:8" x14ac:dyDescent="0.2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19809</v>
      </c>
      <c r="H11619" s="6">
        <f>IF('Раздел 2.14.1.1'!S47&gt;='Раздел 2.14.1.1'!U47,0,1)</f>
        <v>0</v>
      </c>
    </row>
    <row r="11620" spans="1:8" x14ac:dyDescent="0.2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19810</v>
      </c>
      <c r="H11620" s="6">
        <f>IF('Раздел 2.14.1.1'!S48&gt;='Раздел 2.14.1.1'!U48,0,1)</f>
        <v>0</v>
      </c>
    </row>
    <row r="11621" spans="1:8" x14ac:dyDescent="0.2">
      <c r="A11621" s="6">
        <f t="shared" si="170"/>
        <v>609562</v>
      </c>
      <c r="B11621" s="6">
        <v>56</v>
      </c>
      <c r="C11621" s="109">
        <v>5</v>
      </c>
      <c r="D11621" s="109">
        <v>125</v>
      </c>
      <c r="E11621" s="109" t="s">
        <v>19811</v>
      </c>
      <c r="F11621" s="109"/>
      <c r="G11621" s="109"/>
      <c r="H11621" s="109">
        <f>IF('Раздел 2.14.1.1'!S49&gt;='Раздел 2.14.1.1'!U49,0,1)</f>
        <v>0</v>
      </c>
    </row>
    <row r="11622" spans="1:8" x14ac:dyDescent="0.2">
      <c r="A11622" s="6">
        <f t="shared" si="170"/>
        <v>609562</v>
      </c>
      <c r="B11622" s="6">
        <v>56</v>
      </c>
      <c r="C11622" s="115">
        <v>6</v>
      </c>
      <c r="D11622" s="115">
        <v>126</v>
      </c>
      <c r="E11622" s="6" t="s">
        <v>19812</v>
      </c>
      <c r="F11622" s="115"/>
      <c r="G11622" s="115"/>
      <c r="H11622" s="115">
        <f>IF('Раздел 2.14.1.1'!V21&gt;='Раздел 2.14.1.1'!W21,0,1)</f>
        <v>0</v>
      </c>
    </row>
    <row r="11623" spans="1:8" x14ac:dyDescent="0.2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19813</v>
      </c>
      <c r="F11623" s="7"/>
      <c r="G11623" s="7"/>
      <c r="H11623" s="7">
        <f>IF('Раздел 2.14.1.1'!V22&gt;='Раздел 2.14.1.1'!W22,0,1)</f>
        <v>0</v>
      </c>
    </row>
    <row r="11624" spans="1:8" x14ac:dyDescent="0.2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19814</v>
      </c>
      <c r="F11624" s="7"/>
      <c r="G11624" s="7"/>
      <c r="H11624" s="7">
        <f>IF('Раздел 2.14.1.1'!V23&gt;='Раздел 2.14.1.1'!W23,0,1)</f>
        <v>0</v>
      </c>
    </row>
    <row r="11625" spans="1:8" x14ac:dyDescent="0.2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19815</v>
      </c>
      <c r="F11625" s="7"/>
      <c r="G11625" s="7"/>
      <c r="H11625" s="7">
        <f>IF('Раздел 2.14.1.1'!V24&gt;='Раздел 2.14.1.1'!W24,0,1)</f>
        <v>0</v>
      </c>
    </row>
    <row r="11626" spans="1:8" x14ac:dyDescent="0.2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19816</v>
      </c>
      <c r="F11626" s="7"/>
      <c r="G11626" s="7"/>
      <c r="H11626" s="7">
        <f>IF('Раздел 2.14.1.1'!V25&gt;='Раздел 2.14.1.1'!W25,0,1)</f>
        <v>0</v>
      </c>
    </row>
    <row r="11627" spans="1:8" x14ac:dyDescent="0.2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19817</v>
      </c>
      <c r="F11627" s="7"/>
      <c r="G11627" s="7"/>
      <c r="H11627" s="7">
        <f>IF('Раздел 2.14.1.1'!V26&gt;='Раздел 2.14.1.1'!W26,0,1)</f>
        <v>0</v>
      </c>
    </row>
    <row r="11628" spans="1:8" x14ac:dyDescent="0.2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19818</v>
      </c>
      <c r="F11628" s="7"/>
      <c r="G11628" s="7"/>
      <c r="H11628" s="7">
        <f>IF('Раздел 2.14.1.1'!V27&gt;='Раздел 2.14.1.1'!W27,0,1)</f>
        <v>0</v>
      </c>
    </row>
    <row r="11629" spans="1:8" x14ac:dyDescent="0.2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19053</v>
      </c>
      <c r="F11629" s="7"/>
      <c r="G11629" s="7"/>
      <c r="H11629" s="7">
        <f>IF('Раздел 2.14.1.1'!V28&gt;='Раздел 2.14.1.1'!W28,0,1)</f>
        <v>0</v>
      </c>
    </row>
    <row r="11630" spans="1:8" x14ac:dyDescent="0.2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19054</v>
      </c>
      <c r="F11630" s="7"/>
      <c r="G11630" s="7"/>
      <c r="H11630" s="7">
        <f>IF('Раздел 2.14.1.1'!V29&gt;='Раздел 2.14.1.1'!W29,0,1)</f>
        <v>0</v>
      </c>
    </row>
    <row r="11631" spans="1:8" x14ac:dyDescent="0.2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19055</v>
      </c>
      <c r="F11631" s="7"/>
      <c r="G11631" s="7"/>
      <c r="H11631" s="7">
        <f>IF('Раздел 2.14.1.1'!V30&gt;='Раздел 2.14.1.1'!W30,0,1)</f>
        <v>0</v>
      </c>
    </row>
    <row r="11632" spans="1:8" x14ac:dyDescent="0.2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19056</v>
      </c>
      <c r="F11632" s="7"/>
      <c r="G11632" s="7"/>
      <c r="H11632" s="7">
        <f>IF('Раздел 2.14.1.1'!V31&gt;='Раздел 2.14.1.1'!W31,0,1)</f>
        <v>0</v>
      </c>
    </row>
    <row r="11633" spans="1:8" x14ac:dyDescent="0.2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19057</v>
      </c>
      <c r="F11633" s="7"/>
      <c r="G11633" s="7"/>
      <c r="H11633" s="7">
        <f>IF('Раздел 2.14.1.1'!V32&gt;='Раздел 2.14.1.1'!W32,0,1)</f>
        <v>0</v>
      </c>
    </row>
    <row r="11634" spans="1:8" x14ac:dyDescent="0.2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19058</v>
      </c>
      <c r="F11634" s="7"/>
      <c r="G11634" s="7"/>
      <c r="H11634" s="7">
        <f>IF('Раздел 2.14.1.1'!V33&gt;='Раздел 2.14.1.1'!W33,0,1)</f>
        <v>0</v>
      </c>
    </row>
    <row r="11635" spans="1:8" x14ac:dyDescent="0.2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19059</v>
      </c>
      <c r="F11635" s="7"/>
      <c r="G11635" s="7"/>
      <c r="H11635" s="7">
        <f>IF('Раздел 2.14.1.1'!V34&gt;='Раздел 2.14.1.1'!W34,0,1)</f>
        <v>0</v>
      </c>
    </row>
    <row r="11636" spans="1:8" x14ac:dyDescent="0.2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19060</v>
      </c>
      <c r="F11636" s="7"/>
      <c r="G11636" s="7"/>
      <c r="H11636" s="7">
        <f>IF('Раздел 2.14.1.1'!V35&gt;='Раздел 2.14.1.1'!W35,0,1)</f>
        <v>0</v>
      </c>
    </row>
    <row r="11637" spans="1:8" x14ac:dyDescent="0.2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19061</v>
      </c>
      <c r="F11637" s="7"/>
      <c r="G11637" s="7"/>
      <c r="H11637" s="7">
        <f>IF('Раздел 2.14.1.1'!V36&gt;='Раздел 2.14.1.1'!W36,0,1)</f>
        <v>0</v>
      </c>
    </row>
    <row r="11638" spans="1:8" x14ac:dyDescent="0.2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18267</v>
      </c>
      <c r="F11638" s="7"/>
      <c r="G11638" s="7"/>
      <c r="H11638" s="7">
        <f>IF('Раздел 2.14.1.1'!V37&gt;='Раздел 2.14.1.1'!W37,0,1)</f>
        <v>0</v>
      </c>
    </row>
    <row r="11639" spans="1:8" x14ac:dyDescent="0.2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18268</v>
      </c>
      <c r="F11639" s="7"/>
      <c r="G11639" s="7"/>
      <c r="H11639" s="7">
        <f>IF('Раздел 2.14.1.1'!V38&gt;='Раздел 2.14.1.1'!W38,0,1)</f>
        <v>0</v>
      </c>
    </row>
    <row r="11640" spans="1:8" x14ac:dyDescent="0.2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18269</v>
      </c>
      <c r="F11640" s="7"/>
      <c r="G11640" s="7"/>
      <c r="H11640" s="7">
        <f>IF('Раздел 2.14.1.1'!V39&gt;='Раздел 2.14.1.1'!W39,0,1)</f>
        <v>0</v>
      </c>
    </row>
    <row r="11641" spans="1:8" x14ac:dyDescent="0.2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18270</v>
      </c>
      <c r="F11641" s="7"/>
      <c r="G11641" s="7"/>
      <c r="H11641" s="7">
        <f>IF('Раздел 2.14.1.1'!V40&gt;='Раздел 2.14.1.1'!W40,0,1)</f>
        <v>0</v>
      </c>
    </row>
    <row r="11642" spans="1:8" x14ac:dyDescent="0.2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18271</v>
      </c>
      <c r="F11642" s="7"/>
      <c r="G11642" s="7"/>
      <c r="H11642" s="7">
        <f>IF('Раздел 2.14.1.1'!V41&gt;='Раздел 2.14.1.1'!W41,0,1)</f>
        <v>0</v>
      </c>
    </row>
    <row r="11643" spans="1:8" x14ac:dyDescent="0.2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19831</v>
      </c>
      <c r="F11643" s="7"/>
      <c r="G11643" s="7"/>
      <c r="H11643" s="7">
        <f>IF('Раздел 2.14.1.1'!V42&gt;='Раздел 2.14.1.1'!W42,0,1)</f>
        <v>0</v>
      </c>
    </row>
    <row r="11644" spans="1:8" x14ac:dyDescent="0.2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19832</v>
      </c>
      <c r="F11644" s="7"/>
      <c r="G11644" s="7"/>
      <c r="H11644" s="7">
        <f>IF('Раздел 2.14.1.1'!V43&gt;='Раздел 2.14.1.1'!W43,0,1)</f>
        <v>0</v>
      </c>
    </row>
    <row r="11645" spans="1:8" x14ac:dyDescent="0.2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19062</v>
      </c>
      <c r="F11645" s="7"/>
      <c r="G11645" s="7"/>
      <c r="H11645" s="7">
        <f>IF('Раздел 2.14.1.1'!V44&gt;='Раздел 2.14.1.1'!W44,0,1)</f>
        <v>0</v>
      </c>
    </row>
    <row r="11646" spans="1:8" x14ac:dyDescent="0.2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19063</v>
      </c>
      <c r="F11646" s="7"/>
      <c r="G11646" s="7"/>
      <c r="H11646" s="7">
        <f>IF('Раздел 2.14.1.1'!V45&gt;='Раздел 2.14.1.1'!W45,0,1)</f>
        <v>0</v>
      </c>
    </row>
    <row r="11647" spans="1:8" x14ac:dyDescent="0.2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19064</v>
      </c>
      <c r="F11647" s="7"/>
      <c r="G11647" s="7"/>
      <c r="H11647" s="7">
        <f>IF('Раздел 2.14.1.1'!V46&gt;='Раздел 2.14.1.1'!W46,0,1)</f>
        <v>0</v>
      </c>
    </row>
    <row r="11648" spans="1:8" x14ac:dyDescent="0.2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19065</v>
      </c>
      <c r="F11648" s="7"/>
      <c r="G11648" s="7"/>
      <c r="H11648" s="7">
        <f>IF('Раздел 2.14.1.1'!V47&gt;='Раздел 2.14.1.1'!W47,0,1)</f>
        <v>0</v>
      </c>
    </row>
    <row r="11649" spans="1:8" x14ac:dyDescent="0.2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19066</v>
      </c>
      <c r="F11649" s="7"/>
      <c r="G11649" s="7"/>
      <c r="H11649" s="7">
        <f>IF('Раздел 2.14.1.1'!V48&gt;='Раздел 2.14.1.1'!W48,0,1)</f>
        <v>0</v>
      </c>
    </row>
    <row r="11650" spans="1:8" x14ac:dyDescent="0.2">
      <c r="A11650" s="6">
        <f t="shared" si="170"/>
        <v>609562</v>
      </c>
      <c r="B11650" s="6">
        <v>56</v>
      </c>
      <c r="C11650" s="109">
        <v>6</v>
      </c>
      <c r="D11650" s="109">
        <v>154</v>
      </c>
      <c r="E11650" s="109" t="s">
        <v>19067</v>
      </c>
      <c r="F11650" s="109"/>
      <c r="G11650" s="109"/>
      <c r="H11650" s="109">
        <f>IF('Раздел 2.14.1.1'!V49&gt;='Раздел 2.14.1.1'!W49,0,1)</f>
        <v>0</v>
      </c>
    </row>
    <row r="11651" spans="1:8" x14ac:dyDescent="0.2">
      <c r="A11651" s="6">
        <f t="shared" si="170"/>
        <v>609562</v>
      </c>
      <c r="B11651" s="6">
        <v>56</v>
      </c>
      <c r="C11651" s="115">
        <v>7</v>
      </c>
      <c r="D11651" s="115">
        <v>155</v>
      </c>
      <c r="E11651" s="6" t="s">
        <v>19068</v>
      </c>
      <c r="H11651" s="6">
        <f>IF('Раздел 2.14.1.1'!V21&gt;='Раздел 2.14.1.1'!X21,0,1)</f>
        <v>0</v>
      </c>
    </row>
    <row r="11652" spans="1:8" x14ac:dyDescent="0.2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19069</v>
      </c>
      <c r="H11652" s="6">
        <f>IF('Раздел 2.14.1.1'!V22&gt;='Раздел 2.14.1.1'!X22,0,1)</f>
        <v>0</v>
      </c>
    </row>
    <row r="11653" spans="1:8" x14ac:dyDescent="0.2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18291</v>
      </c>
      <c r="H11653" s="6">
        <f>IF('Раздел 2.14.1.1'!V23&gt;='Раздел 2.14.1.1'!X23,0,1)</f>
        <v>0</v>
      </c>
    </row>
    <row r="11654" spans="1:8" x14ac:dyDescent="0.2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18292</v>
      </c>
      <c r="H11654" s="6">
        <f>IF('Раздел 2.14.1.1'!V24&gt;='Раздел 2.14.1.1'!X24,0,1)</f>
        <v>0</v>
      </c>
    </row>
    <row r="11655" spans="1:8" x14ac:dyDescent="0.2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18293</v>
      </c>
      <c r="H11655" s="6">
        <f>IF('Раздел 2.14.1.1'!V25&gt;='Раздел 2.14.1.1'!X25,0,1)</f>
        <v>0</v>
      </c>
    </row>
    <row r="11656" spans="1:8" x14ac:dyDescent="0.2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18294</v>
      </c>
      <c r="H11656" s="6">
        <f>IF('Раздел 2.14.1.1'!V26&gt;='Раздел 2.14.1.1'!X26,0,1)</f>
        <v>0</v>
      </c>
    </row>
    <row r="11657" spans="1:8" x14ac:dyDescent="0.2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18295</v>
      </c>
      <c r="H11657" s="6">
        <f>IF('Раздел 2.14.1.1'!V27&gt;='Раздел 2.14.1.1'!X27,0,1)</f>
        <v>0</v>
      </c>
    </row>
    <row r="11658" spans="1:8" x14ac:dyDescent="0.2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18296</v>
      </c>
      <c r="H11658" s="6">
        <f>IF('Раздел 2.14.1.1'!V28&gt;='Раздел 2.14.1.1'!X28,0,1)</f>
        <v>0</v>
      </c>
    </row>
    <row r="11659" spans="1:8" x14ac:dyDescent="0.2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18297</v>
      </c>
      <c r="H11659" s="6">
        <f>IF('Раздел 2.14.1.1'!V29&gt;='Раздел 2.14.1.1'!X29,0,1)</f>
        <v>0</v>
      </c>
    </row>
    <row r="11660" spans="1:8" x14ac:dyDescent="0.2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18298</v>
      </c>
      <c r="H11660" s="6">
        <f>IF('Раздел 2.14.1.1'!V30&gt;='Раздел 2.14.1.1'!X30,0,1)</f>
        <v>0</v>
      </c>
    </row>
    <row r="11661" spans="1:8" x14ac:dyDescent="0.2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18299</v>
      </c>
      <c r="H11661" s="6">
        <f>IF('Раздел 2.14.1.1'!V31&gt;='Раздел 2.14.1.1'!X31,0,1)</f>
        <v>0</v>
      </c>
    </row>
    <row r="11662" spans="1:8" x14ac:dyDescent="0.2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18300</v>
      </c>
      <c r="H11662" s="6">
        <f>IF('Раздел 2.14.1.1'!V32&gt;='Раздел 2.14.1.1'!X32,0,1)</f>
        <v>0</v>
      </c>
    </row>
    <row r="11663" spans="1:8" x14ac:dyDescent="0.2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18301</v>
      </c>
      <c r="H11663" s="6">
        <f>IF('Раздел 2.14.1.1'!V33&gt;='Раздел 2.14.1.1'!X33,0,1)</f>
        <v>0</v>
      </c>
    </row>
    <row r="11664" spans="1:8" x14ac:dyDescent="0.2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18302</v>
      </c>
      <c r="H11664" s="6">
        <f>IF('Раздел 2.14.1.1'!V34&gt;='Раздел 2.14.1.1'!X34,0,1)</f>
        <v>0</v>
      </c>
    </row>
    <row r="11665" spans="1:8" x14ac:dyDescent="0.2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18303</v>
      </c>
      <c r="H11665" s="6">
        <f>IF('Раздел 2.14.1.1'!V35&gt;='Раздел 2.14.1.1'!X35,0,1)</f>
        <v>0</v>
      </c>
    </row>
    <row r="11666" spans="1:8" x14ac:dyDescent="0.2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18304</v>
      </c>
      <c r="H11666" s="6">
        <f>IF('Раздел 2.14.1.1'!V36&gt;='Раздел 2.14.1.1'!X36,0,1)</f>
        <v>0</v>
      </c>
    </row>
    <row r="11667" spans="1:8" x14ac:dyDescent="0.2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18305</v>
      </c>
      <c r="H11667" s="6">
        <f>IF('Раздел 2.14.1.1'!V37&gt;='Раздел 2.14.1.1'!X37,0,1)</f>
        <v>0</v>
      </c>
    </row>
    <row r="11668" spans="1:8" x14ac:dyDescent="0.2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18306</v>
      </c>
      <c r="H11668" s="6">
        <f>IF('Раздел 2.14.1.1'!V38&gt;='Раздел 2.14.1.1'!X38,0,1)</f>
        <v>0</v>
      </c>
    </row>
    <row r="11669" spans="1:8" x14ac:dyDescent="0.2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19859</v>
      </c>
      <c r="H11669" s="6">
        <f>IF('Раздел 2.14.1.1'!V39&gt;='Раздел 2.14.1.1'!X39,0,1)</f>
        <v>0</v>
      </c>
    </row>
    <row r="11670" spans="1:8" x14ac:dyDescent="0.2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19860</v>
      </c>
      <c r="H11670" s="6">
        <f>IF('Раздел 2.14.1.1'!V40&gt;='Раздел 2.14.1.1'!X40,0,1)</f>
        <v>0</v>
      </c>
    </row>
    <row r="11671" spans="1:8" x14ac:dyDescent="0.2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19096</v>
      </c>
      <c r="H11671" s="6">
        <f>IF('Раздел 2.14.1.1'!V41&gt;='Раздел 2.14.1.1'!X41,0,1)</f>
        <v>0</v>
      </c>
    </row>
    <row r="11672" spans="1:8" x14ac:dyDescent="0.2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19097</v>
      </c>
      <c r="H11672" s="6">
        <f>IF('Раздел 2.14.1.1'!V42&gt;='Раздел 2.14.1.1'!X42,0,1)</f>
        <v>0</v>
      </c>
    </row>
    <row r="11673" spans="1:8" x14ac:dyDescent="0.2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19098</v>
      </c>
      <c r="H11673" s="6">
        <f>IF('Раздел 2.14.1.1'!V43&gt;='Раздел 2.14.1.1'!X43,0,1)</f>
        <v>0</v>
      </c>
    </row>
    <row r="11674" spans="1:8" x14ac:dyDescent="0.2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19099</v>
      </c>
      <c r="H11674" s="6">
        <f>IF('Раздел 2.14.1.1'!V44&gt;='Раздел 2.14.1.1'!X44,0,1)</f>
        <v>0</v>
      </c>
    </row>
    <row r="11675" spans="1:8" x14ac:dyDescent="0.2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19100</v>
      </c>
      <c r="H11675" s="6">
        <f>IF('Раздел 2.14.1.1'!V45&gt;='Раздел 2.14.1.1'!X45,0,1)</f>
        <v>0</v>
      </c>
    </row>
    <row r="11676" spans="1:8" x14ac:dyDescent="0.2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19101</v>
      </c>
      <c r="H11676" s="6">
        <f>IF('Раздел 2.14.1.1'!V46&gt;='Раздел 2.14.1.1'!X46,0,1)</f>
        <v>0</v>
      </c>
    </row>
    <row r="11677" spans="1:8" x14ac:dyDescent="0.2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19851</v>
      </c>
      <c r="H11677" s="6">
        <f>IF('Раздел 2.14.1.1'!V47&gt;='Раздел 2.14.1.1'!X47,0,1)</f>
        <v>0</v>
      </c>
    </row>
    <row r="11678" spans="1:8" x14ac:dyDescent="0.2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19105</v>
      </c>
      <c r="H11678" s="6">
        <f>IF('Раздел 2.14.1.1'!V48&gt;='Раздел 2.14.1.1'!X48,0,1)</f>
        <v>0</v>
      </c>
    </row>
    <row r="11679" spans="1:8" x14ac:dyDescent="0.2">
      <c r="A11679" s="6">
        <f t="shared" si="171"/>
        <v>609562</v>
      </c>
      <c r="B11679" s="109">
        <v>56</v>
      </c>
      <c r="C11679" s="109">
        <v>7</v>
      </c>
      <c r="D11679" s="109">
        <v>183</v>
      </c>
      <c r="E11679" s="109" t="s">
        <v>19106</v>
      </c>
      <c r="F11679" s="109"/>
      <c r="G11679" s="109"/>
      <c r="H11679" s="109">
        <f>IF('Раздел 2.14.1.1'!V49&gt;='Раздел 2.14.1.1'!X49,0,1)</f>
        <v>0</v>
      </c>
    </row>
    <row r="11680" spans="1:8" x14ac:dyDescent="0.2">
      <c r="A11680" s="107">
        <f t="shared" si="171"/>
        <v>609562</v>
      </c>
      <c r="B11680" s="107">
        <v>57</v>
      </c>
      <c r="C11680" s="107">
        <v>0</v>
      </c>
      <c r="D11680" s="107">
        <v>0</v>
      </c>
      <c r="E11680" s="107" t="str">
        <f>CONCATENATE("Количество ошибок в разделе 2.14.1.2: ",H11680)</f>
        <v>Количество ошибок в разделе 2.14.1.2: 0</v>
      </c>
      <c r="F11680" s="107"/>
      <c r="G11680" s="107"/>
      <c r="H11680" s="107">
        <f>SUM(H11681:H11863)</f>
        <v>0</v>
      </c>
    </row>
    <row r="11681" spans="1:8" x14ac:dyDescent="0.2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19107</v>
      </c>
      <c r="H11681" s="6">
        <f>IF('Раздел 2.14.1.2'!P21=SUM('Раздел 2.14.1.2'!P22:P49),0,1)</f>
        <v>0</v>
      </c>
    </row>
    <row r="11682" spans="1:8" x14ac:dyDescent="0.2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19108</v>
      </c>
      <c r="H11682" s="6">
        <f>IF('Раздел 2.14.1.2'!Q21=SUM('Раздел 2.14.1.2'!Q22:Q49),0,1)</f>
        <v>0</v>
      </c>
    </row>
    <row r="11683" spans="1:8" x14ac:dyDescent="0.2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19109</v>
      </c>
      <c r="H11683" s="6">
        <f>IF('Раздел 2.14.1.2'!R21=SUM('Раздел 2.14.1.2'!R22:R49),0,1)</f>
        <v>0</v>
      </c>
    </row>
    <row r="11684" spans="1:8" x14ac:dyDescent="0.2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19110</v>
      </c>
      <c r="H11684" s="6">
        <f>IF('Раздел 2.14.1.2'!S21=SUM('Раздел 2.14.1.2'!S22:S49),0,1)</f>
        <v>0</v>
      </c>
    </row>
    <row r="11685" spans="1:8" x14ac:dyDescent="0.2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19111</v>
      </c>
      <c r="H11685" s="6">
        <f>IF('Раздел 2.14.1.2'!T21=SUM('Раздел 2.14.1.2'!T22:T49),0,1)</f>
        <v>0</v>
      </c>
    </row>
    <row r="11686" spans="1:8" x14ac:dyDescent="0.2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19112</v>
      </c>
      <c r="H11686" s="6">
        <f>IF('Раздел 2.14.1.2'!U21=SUM('Раздел 2.14.1.2'!U22:U49),0,1)</f>
        <v>0</v>
      </c>
    </row>
    <row r="11687" spans="1:8" x14ac:dyDescent="0.2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19113</v>
      </c>
      <c r="H11687" s="6">
        <f>IF('Раздел 2.14.1.2'!V21=SUM('Раздел 2.14.1.2'!V22:V49),0,1)</f>
        <v>0</v>
      </c>
    </row>
    <row r="11688" spans="1:8" x14ac:dyDescent="0.2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19114</v>
      </c>
      <c r="H11688" s="6">
        <f>IF('Раздел 2.14.1.2'!W21=SUM('Раздел 2.14.1.2'!W22:W49),0,1)</f>
        <v>0</v>
      </c>
    </row>
    <row r="11689" spans="1:8" x14ac:dyDescent="0.2">
      <c r="A11689" s="6">
        <f t="shared" si="171"/>
        <v>609562</v>
      </c>
      <c r="B11689" s="6">
        <v>57</v>
      </c>
      <c r="C11689" s="109">
        <v>1</v>
      </c>
      <c r="D11689" s="109">
        <v>9</v>
      </c>
      <c r="E11689" s="109" t="s">
        <v>19115</v>
      </c>
      <c r="F11689" s="109"/>
      <c r="G11689" s="109"/>
      <c r="H11689" s="109">
        <f>IF('Раздел 2.14.1.2'!X21=SUM('Раздел 2.14.1.2'!X22:X49),0,1)</f>
        <v>0</v>
      </c>
    </row>
    <row r="11690" spans="1:8" x14ac:dyDescent="0.2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19879</v>
      </c>
      <c r="H11690" s="6">
        <f>IF('Раздел 2.14.1.2'!P21&gt;='Раздел 2.14.1.2'!Q21,0,1)</f>
        <v>0</v>
      </c>
    </row>
    <row r="11691" spans="1:8" x14ac:dyDescent="0.2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19880</v>
      </c>
      <c r="H11691" s="6">
        <f>IF('Раздел 2.14.1.2'!P22&gt;='Раздел 2.14.1.2'!Q22,0,1)</f>
        <v>0</v>
      </c>
    </row>
    <row r="11692" spans="1:8" x14ac:dyDescent="0.2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19881</v>
      </c>
      <c r="H11692" s="6">
        <f>IF('Раздел 2.14.1.2'!P23&gt;='Раздел 2.14.1.2'!Q23,0,1)</f>
        <v>0</v>
      </c>
    </row>
    <row r="11693" spans="1:8" x14ac:dyDescent="0.2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19882</v>
      </c>
      <c r="H11693" s="6">
        <f>IF('Раздел 2.14.1.2'!P24&gt;='Раздел 2.14.1.2'!Q24,0,1)</f>
        <v>0</v>
      </c>
    </row>
    <row r="11694" spans="1:8" x14ac:dyDescent="0.2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19883</v>
      </c>
      <c r="H11694" s="6">
        <f>IF('Раздел 2.14.1.2'!P25&gt;='Раздел 2.14.1.2'!Q25,0,1)</f>
        <v>0</v>
      </c>
    </row>
    <row r="11695" spans="1:8" x14ac:dyDescent="0.2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19884</v>
      </c>
      <c r="H11695" s="6">
        <f>IF('Раздел 2.14.1.2'!P26&gt;='Раздел 2.14.1.2'!Q26,0,1)</f>
        <v>0</v>
      </c>
    </row>
    <row r="11696" spans="1:8" x14ac:dyDescent="0.2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19885</v>
      </c>
      <c r="H11696" s="6">
        <f>IF('Раздел 2.14.1.2'!P27&gt;='Раздел 2.14.1.2'!Q27,0,1)</f>
        <v>0</v>
      </c>
    </row>
    <row r="11697" spans="1:8" x14ac:dyDescent="0.2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19886</v>
      </c>
      <c r="H11697" s="6">
        <f>IF('Раздел 2.14.1.2'!P28&gt;='Раздел 2.14.1.2'!Q28,0,1)</f>
        <v>0</v>
      </c>
    </row>
    <row r="11698" spans="1:8" x14ac:dyDescent="0.2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19887</v>
      </c>
      <c r="H11698" s="6">
        <f>IF('Раздел 2.14.1.2'!P29&gt;='Раздел 2.14.1.2'!Q29,0,1)</f>
        <v>0</v>
      </c>
    </row>
    <row r="11699" spans="1:8" x14ac:dyDescent="0.2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19888</v>
      </c>
      <c r="H11699" s="6">
        <f>IF('Раздел 2.14.1.2'!P30&gt;='Раздел 2.14.1.2'!Q30,0,1)</f>
        <v>0</v>
      </c>
    </row>
    <row r="11700" spans="1:8" x14ac:dyDescent="0.2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19889</v>
      </c>
      <c r="H11700" s="6">
        <f>IF('Раздел 2.14.1.2'!P31&gt;='Раздел 2.14.1.2'!Q31,0,1)</f>
        <v>0</v>
      </c>
    </row>
    <row r="11701" spans="1:8" x14ac:dyDescent="0.2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19890</v>
      </c>
      <c r="H11701" s="6">
        <f>IF('Раздел 2.14.1.2'!P32&gt;='Раздел 2.14.1.2'!Q32,0,1)</f>
        <v>0</v>
      </c>
    </row>
    <row r="11702" spans="1:8" x14ac:dyDescent="0.2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19891</v>
      </c>
      <c r="H11702" s="6">
        <f>IF('Раздел 2.14.1.2'!P33&gt;='Раздел 2.14.1.2'!Q33,0,1)</f>
        <v>0</v>
      </c>
    </row>
    <row r="11703" spans="1:8" x14ac:dyDescent="0.2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19892</v>
      </c>
      <c r="H11703" s="6">
        <f>IF('Раздел 2.14.1.2'!P34&gt;='Раздел 2.14.1.2'!Q34,0,1)</f>
        <v>0</v>
      </c>
    </row>
    <row r="11704" spans="1:8" x14ac:dyDescent="0.2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19893</v>
      </c>
      <c r="H11704" s="6">
        <f>IF('Раздел 2.14.1.2'!P35&gt;='Раздел 2.14.1.2'!Q35,0,1)</f>
        <v>0</v>
      </c>
    </row>
    <row r="11705" spans="1:8" x14ac:dyDescent="0.2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19894</v>
      </c>
      <c r="H11705" s="6">
        <f>IF('Раздел 2.14.1.2'!P36&gt;='Раздел 2.14.1.2'!Q36,0,1)</f>
        <v>0</v>
      </c>
    </row>
    <row r="11706" spans="1:8" x14ac:dyDescent="0.2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19895</v>
      </c>
      <c r="H11706" s="6">
        <f>IF('Раздел 2.14.1.2'!P37&gt;='Раздел 2.14.1.2'!Q37,0,1)</f>
        <v>0</v>
      </c>
    </row>
    <row r="11707" spans="1:8" x14ac:dyDescent="0.2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19896</v>
      </c>
      <c r="H11707" s="6">
        <f>IF('Раздел 2.14.1.2'!P38&gt;='Раздел 2.14.1.2'!Q38,0,1)</f>
        <v>0</v>
      </c>
    </row>
    <row r="11708" spans="1:8" x14ac:dyDescent="0.2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19897</v>
      </c>
      <c r="H11708" s="6">
        <f>IF('Раздел 2.14.1.2'!P39&gt;='Раздел 2.14.1.2'!Q39,0,1)</f>
        <v>0</v>
      </c>
    </row>
    <row r="11709" spans="1:8" x14ac:dyDescent="0.2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19898</v>
      </c>
      <c r="H11709" s="6">
        <f>IF('Раздел 2.14.1.2'!P40&gt;='Раздел 2.14.1.2'!Q40,0,1)</f>
        <v>0</v>
      </c>
    </row>
    <row r="11710" spans="1:8" x14ac:dyDescent="0.2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19899</v>
      </c>
      <c r="H11710" s="6">
        <f>IF('Раздел 2.14.1.2'!P41&gt;='Раздел 2.14.1.2'!Q41,0,1)</f>
        <v>0</v>
      </c>
    </row>
    <row r="11711" spans="1:8" x14ac:dyDescent="0.2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19900</v>
      </c>
      <c r="H11711" s="6">
        <f>IF('Раздел 2.14.1.2'!P42&gt;='Раздел 2.14.1.2'!Q42,0,1)</f>
        <v>0</v>
      </c>
    </row>
    <row r="11712" spans="1:8" x14ac:dyDescent="0.2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19901</v>
      </c>
      <c r="H11712" s="6">
        <f>IF('Раздел 2.14.1.2'!P43&gt;='Раздел 2.14.1.2'!Q43,0,1)</f>
        <v>0</v>
      </c>
    </row>
    <row r="11713" spans="1:8" x14ac:dyDescent="0.2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19902</v>
      </c>
      <c r="H11713" s="6">
        <f>IF('Раздел 2.14.1.2'!P44&gt;='Раздел 2.14.1.2'!Q44,0,1)</f>
        <v>0</v>
      </c>
    </row>
    <row r="11714" spans="1:8" x14ac:dyDescent="0.2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19903</v>
      </c>
      <c r="H11714" s="6">
        <f>IF('Раздел 2.14.1.2'!P45&gt;='Раздел 2.14.1.2'!Q45,0,1)</f>
        <v>0</v>
      </c>
    </row>
    <row r="11715" spans="1:8" x14ac:dyDescent="0.2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20666</v>
      </c>
      <c r="H11715" s="6">
        <f>IF('Раздел 2.14.1.2'!P46&gt;='Раздел 2.14.1.2'!Q46,0,1)</f>
        <v>0</v>
      </c>
    </row>
    <row r="11716" spans="1:8" x14ac:dyDescent="0.2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20667</v>
      </c>
      <c r="H11716" s="6">
        <f>IF('Раздел 2.14.1.2'!P47&gt;='Раздел 2.14.1.2'!Q47,0,1)</f>
        <v>0</v>
      </c>
    </row>
    <row r="11717" spans="1:8" x14ac:dyDescent="0.2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20668</v>
      </c>
      <c r="H11717" s="6">
        <f>IF('Раздел 2.14.1.2'!P48&gt;='Раздел 2.14.1.2'!Q48,0,1)</f>
        <v>0</v>
      </c>
    </row>
    <row r="11718" spans="1:8" x14ac:dyDescent="0.2">
      <c r="A11718" s="6">
        <f t="shared" si="171"/>
        <v>609562</v>
      </c>
      <c r="B11718" s="6">
        <v>57</v>
      </c>
      <c r="C11718" s="109">
        <v>2</v>
      </c>
      <c r="D11718" s="109">
        <v>38</v>
      </c>
      <c r="E11718" s="109" t="s">
        <v>20669</v>
      </c>
      <c r="F11718" s="109"/>
      <c r="G11718" s="109"/>
      <c r="H11718" s="109">
        <f>IF('Раздел 2.14.1.2'!P49&gt;='Раздел 2.14.1.2'!Q49,0,1)</f>
        <v>0</v>
      </c>
    </row>
    <row r="11719" spans="1:8" x14ac:dyDescent="0.2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20670</v>
      </c>
      <c r="H11719" s="115">
        <f>IF('Раздел 2.14.1.2'!P21&gt;='Раздел 2.14.1.2'!R21,0,1)</f>
        <v>0</v>
      </c>
    </row>
    <row r="11720" spans="1:8" x14ac:dyDescent="0.2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20671</v>
      </c>
      <c r="H11720" s="7">
        <f>IF('Раздел 2.14.1.2'!P22&gt;='Раздел 2.14.1.2'!R22,0,1)</f>
        <v>0</v>
      </c>
    </row>
    <row r="11721" spans="1:8" x14ac:dyDescent="0.2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20672</v>
      </c>
      <c r="H11721" s="7">
        <f>IF('Раздел 2.14.1.2'!P23&gt;='Раздел 2.14.1.2'!R23,0,1)</f>
        <v>0</v>
      </c>
    </row>
    <row r="11722" spans="1:8" x14ac:dyDescent="0.2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20673</v>
      </c>
      <c r="H11722" s="7">
        <f>IF('Раздел 2.14.1.2'!P24&gt;='Раздел 2.14.1.2'!R24,0,1)</f>
        <v>0</v>
      </c>
    </row>
    <row r="11723" spans="1:8" x14ac:dyDescent="0.2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20674</v>
      </c>
      <c r="H11723" s="7">
        <f>IF('Раздел 2.14.1.2'!P25&gt;='Раздел 2.14.1.2'!R25,0,1)</f>
        <v>0</v>
      </c>
    </row>
    <row r="11724" spans="1:8" x14ac:dyDescent="0.2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20675</v>
      </c>
      <c r="H11724" s="7">
        <f>IF('Раздел 2.14.1.2'!P26&gt;='Раздел 2.14.1.2'!R26,0,1)</f>
        <v>0</v>
      </c>
    </row>
    <row r="11725" spans="1:8" x14ac:dyDescent="0.2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20596</v>
      </c>
      <c r="H11725" s="7">
        <f>IF('Раздел 2.14.1.2'!P27&gt;='Раздел 2.14.1.2'!R27,0,1)</f>
        <v>0</v>
      </c>
    </row>
    <row r="11726" spans="1:8" x14ac:dyDescent="0.2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20597</v>
      </c>
      <c r="H11726" s="7">
        <f>IF('Раздел 2.14.1.2'!P28&gt;='Раздел 2.14.1.2'!R28,0,1)</f>
        <v>0</v>
      </c>
    </row>
    <row r="11727" spans="1:8" x14ac:dyDescent="0.2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20598</v>
      </c>
      <c r="H11727" s="7">
        <f>IF('Раздел 2.14.1.2'!P29&gt;='Раздел 2.14.1.2'!R29,0,1)</f>
        <v>0</v>
      </c>
    </row>
    <row r="11728" spans="1:8" x14ac:dyDescent="0.2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20599</v>
      </c>
      <c r="H11728" s="7">
        <f>IF('Раздел 2.14.1.2'!P30&gt;='Раздел 2.14.1.2'!R30,0,1)</f>
        <v>0</v>
      </c>
    </row>
    <row r="11729" spans="1:8" x14ac:dyDescent="0.2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20600</v>
      </c>
      <c r="H11729" s="7">
        <f>IF('Раздел 2.14.1.2'!P31&gt;='Раздел 2.14.1.2'!R31,0,1)</f>
        <v>0</v>
      </c>
    </row>
    <row r="11730" spans="1:8" x14ac:dyDescent="0.2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20601</v>
      </c>
      <c r="H11730" s="7">
        <f>IF('Раздел 2.14.1.2'!P32&gt;='Раздел 2.14.1.2'!R32,0,1)</f>
        <v>0</v>
      </c>
    </row>
    <row r="11731" spans="1:8" x14ac:dyDescent="0.2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20602</v>
      </c>
      <c r="H11731" s="7">
        <f>IF('Раздел 2.14.1.2'!P33&gt;='Раздел 2.14.1.2'!R33,0,1)</f>
        <v>0</v>
      </c>
    </row>
    <row r="11732" spans="1:8" x14ac:dyDescent="0.2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20603</v>
      </c>
      <c r="H11732" s="7">
        <f>IF('Раздел 2.14.1.2'!P34&gt;='Раздел 2.14.1.2'!R34,0,1)</f>
        <v>0</v>
      </c>
    </row>
    <row r="11733" spans="1:8" x14ac:dyDescent="0.2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20604</v>
      </c>
      <c r="H11733" s="7">
        <f>IF('Раздел 2.14.1.2'!P35&gt;='Раздел 2.14.1.2'!R35,0,1)</f>
        <v>0</v>
      </c>
    </row>
    <row r="11734" spans="1:8" x14ac:dyDescent="0.2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20605</v>
      </c>
      <c r="H11734" s="7">
        <f>IF('Раздел 2.14.1.2'!P36&gt;='Раздел 2.14.1.2'!R36,0,1)</f>
        <v>0</v>
      </c>
    </row>
    <row r="11735" spans="1:8" x14ac:dyDescent="0.2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20606</v>
      </c>
      <c r="H11735" s="7">
        <f>IF('Раздел 2.14.1.2'!P37&gt;='Раздел 2.14.1.2'!R37,0,1)</f>
        <v>0</v>
      </c>
    </row>
    <row r="11736" spans="1:8" x14ac:dyDescent="0.2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20607</v>
      </c>
      <c r="H11736" s="7">
        <f>IF('Раздел 2.14.1.2'!P38&gt;='Раздел 2.14.1.2'!R38,0,1)</f>
        <v>0</v>
      </c>
    </row>
    <row r="11737" spans="1:8" x14ac:dyDescent="0.2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20608</v>
      </c>
      <c r="H11737" s="7">
        <f>IF('Раздел 2.14.1.2'!P39&gt;='Раздел 2.14.1.2'!R39,0,1)</f>
        <v>0</v>
      </c>
    </row>
    <row r="11738" spans="1:8" x14ac:dyDescent="0.2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21688</v>
      </c>
      <c r="H11738" s="7">
        <f>IF('Раздел 2.14.1.2'!P40&gt;='Раздел 2.14.1.2'!R40,0,1)</f>
        <v>0</v>
      </c>
    </row>
    <row r="11739" spans="1:8" x14ac:dyDescent="0.2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21689</v>
      </c>
      <c r="H11739" s="7">
        <f>IF('Раздел 2.14.1.2'!P41&gt;='Раздел 2.14.1.2'!R41,0,1)</f>
        <v>0</v>
      </c>
    </row>
    <row r="11740" spans="1:8" x14ac:dyDescent="0.2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21690</v>
      </c>
      <c r="H11740" s="7">
        <f>IF('Раздел 2.14.1.2'!P42&gt;='Раздел 2.14.1.2'!R42,0,1)</f>
        <v>0</v>
      </c>
    </row>
    <row r="11741" spans="1:8" x14ac:dyDescent="0.2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21691</v>
      </c>
      <c r="H11741" s="7">
        <f>IF('Раздел 2.14.1.2'!P43&gt;='Раздел 2.14.1.2'!R43,0,1)</f>
        <v>0</v>
      </c>
    </row>
    <row r="11742" spans="1:8" x14ac:dyDescent="0.2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21692</v>
      </c>
      <c r="H11742" s="7">
        <f>IF('Раздел 2.14.1.2'!P44&gt;='Раздел 2.14.1.2'!R44,0,1)</f>
        <v>0</v>
      </c>
    </row>
    <row r="11743" spans="1:8" x14ac:dyDescent="0.2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20680</v>
      </c>
      <c r="H11743" s="7">
        <f>IF('Раздел 2.14.1.2'!P45&gt;='Раздел 2.14.1.2'!R45,0,1)</f>
        <v>0</v>
      </c>
    </row>
    <row r="11744" spans="1:8" x14ac:dyDescent="0.2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19920</v>
      </c>
      <c r="H11744" s="7">
        <f>IF('Раздел 2.14.1.2'!P46&gt;='Раздел 2.14.1.2'!R46,0,1)</f>
        <v>0</v>
      </c>
    </row>
    <row r="11745" spans="1:8" x14ac:dyDescent="0.2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19921</v>
      </c>
      <c r="H11745" s="7">
        <f>IF('Раздел 2.14.1.2'!P47&gt;='Раздел 2.14.1.2'!R47,0,1)</f>
        <v>0</v>
      </c>
    </row>
    <row r="11746" spans="1:8" x14ac:dyDescent="0.2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19922</v>
      </c>
      <c r="H11746" s="7">
        <f>IF('Раздел 2.14.1.2'!P48&gt;='Раздел 2.14.1.2'!R48,0,1)</f>
        <v>0</v>
      </c>
    </row>
    <row r="11747" spans="1:8" x14ac:dyDescent="0.2">
      <c r="A11747" s="6">
        <f t="shared" si="172"/>
        <v>609562</v>
      </c>
      <c r="B11747" s="6">
        <v>57</v>
      </c>
      <c r="C11747" s="109">
        <v>3</v>
      </c>
      <c r="D11747" s="109">
        <v>67</v>
      </c>
      <c r="E11747" s="109" t="s">
        <v>19923</v>
      </c>
      <c r="F11747" s="109"/>
      <c r="G11747" s="109"/>
      <c r="H11747" s="109">
        <f>IF('Раздел 2.14.1.2'!P49&gt;='Раздел 2.14.1.2'!R49,0,1)</f>
        <v>0</v>
      </c>
    </row>
    <row r="11748" spans="1:8" x14ac:dyDescent="0.2">
      <c r="A11748" s="6">
        <f t="shared" si="172"/>
        <v>609562</v>
      </c>
      <c r="B11748" s="6">
        <v>57</v>
      </c>
      <c r="C11748" s="115">
        <v>4</v>
      </c>
      <c r="D11748" s="115">
        <v>68</v>
      </c>
      <c r="E11748" s="6" t="s">
        <v>19924</v>
      </c>
      <c r="H11748" s="6">
        <f>IF('Раздел 2.14.1.2'!S21&gt;='Раздел 2.14.1.2'!T21,0,1)</f>
        <v>0</v>
      </c>
    </row>
    <row r="11749" spans="1:8" x14ac:dyDescent="0.2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19925</v>
      </c>
      <c r="H11749" s="6">
        <f>IF('Раздел 2.14.1.2'!S22&gt;='Раздел 2.14.1.2'!T22,0,1)</f>
        <v>0</v>
      </c>
    </row>
    <row r="11750" spans="1:8" x14ac:dyDescent="0.2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19926</v>
      </c>
      <c r="H11750" s="6">
        <f>IF('Раздел 2.14.1.2'!S23&gt;='Раздел 2.14.1.2'!T23,0,1)</f>
        <v>0</v>
      </c>
    </row>
    <row r="11751" spans="1:8" x14ac:dyDescent="0.2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19927</v>
      </c>
      <c r="H11751" s="6">
        <f>IF('Раздел 2.14.1.2'!S24&gt;='Раздел 2.14.1.2'!T24,0,1)</f>
        <v>0</v>
      </c>
    </row>
    <row r="11752" spans="1:8" x14ac:dyDescent="0.2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19928</v>
      </c>
      <c r="H11752" s="6">
        <f>IF('Раздел 2.14.1.2'!S25&gt;='Раздел 2.14.1.2'!T25,0,1)</f>
        <v>0</v>
      </c>
    </row>
    <row r="11753" spans="1:8" x14ac:dyDescent="0.2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19929</v>
      </c>
      <c r="H11753" s="6">
        <f>IF('Раздел 2.14.1.2'!S26&gt;='Раздел 2.14.1.2'!T26,0,1)</f>
        <v>0</v>
      </c>
    </row>
    <row r="11754" spans="1:8" x14ac:dyDescent="0.2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19178</v>
      </c>
      <c r="H11754" s="6">
        <f>IF('Раздел 2.14.1.2'!S27&gt;='Раздел 2.14.1.2'!T27,0,1)</f>
        <v>0</v>
      </c>
    </row>
    <row r="11755" spans="1:8" x14ac:dyDescent="0.2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19179</v>
      </c>
      <c r="H11755" s="6">
        <f>IF('Раздел 2.14.1.2'!S28&gt;='Раздел 2.14.1.2'!T28,0,1)</f>
        <v>0</v>
      </c>
    </row>
    <row r="11756" spans="1:8" x14ac:dyDescent="0.2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19180</v>
      </c>
      <c r="H11756" s="6">
        <f>IF('Раздел 2.14.1.2'!S29&gt;='Раздел 2.14.1.2'!T29,0,1)</f>
        <v>0</v>
      </c>
    </row>
    <row r="11757" spans="1:8" x14ac:dyDescent="0.2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19181</v>
      </c>
      <c r="H11757" s="6">
        <f>IF('Раздел 2.14.1.2'!S30&gt;='Раздел 2.14.1.2'!T30,0,1)</f>
        <v>0</v>
      </c>
    </row>
    <row r="11758" spans="1:8" x14ac:dyDescent="0.2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19182</v>
      </c>
      <c r="H11758" s="6">
        <f>IF('Раздел 2.14.1.2'!S31&gt;='Раздел 2.14.1.2'!T31,0,1)</f>
        <v>0</v>
      </c>
    </row>
    <row r="11759" spans="1:8" x14ac:dyDescent="0.2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19183</v>
      </c>
      <c r="H11759" s="6">
        <f>IF('Раздел 2.14.1.2'!S32&gt;='Раздел 2.14.1.2'!T32,0,1)</f>
        <v>0</v>
      </c>
    </row>
    <row r="11760" spans="1:8" x14ac:dyDescent="0.2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19184</v>
      </c>
      <c r="H11760" s="6">
        <f>IF('Раздел 2.14.1.2'!S33&gt;='Раздел 2.14.1.2'!T33,0,1)</f>
        <v>0</v>
      </c>
    </row>
    <row r="11761" spans="1:8" x14ac:dyDescent="0.2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19185</v>
      </c>
      <c r="H11761" s="6">
        <f>IF('Раздел 2.14.1.2'!S34&gt;='Раздел 2.14.1.2'!T34,0,1)</f>
        <v>0</v>
      </c>
    </row>
    <row r="11762" spans="1:8" x14ac:dyDescent="0.2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19186</v>
      </c>
      <c r="H11762" s="6">
        <f>IF('Раздел 2.14.1.2'!S35&gt;='Раздел 2.14.1.2'!T35,0,1)</f>
        <v>0</v>
      </c>
    </row>
    <row r="11763" spans="1:8" x14ac:dyDescent="0.2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19942</v>
      </c>
      <c r="H11763" s="6">
        <f>IF('Раздел 2.14.1.2'!S36&gt;='Раздел 2.14.1.2'!T36,0,1)</f>
        <v>0</v>
      </c>
    </row>
    <row r="11764" spans="1:8" x14ac:dyDescent="0.2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19943</v>
      </c>
      <c r="H11764" s="6">
        <f>IF('Раздел 2.14.1.2'!S37&gt;='Раздел 2.14.1.2'!T37,0,1)</f>
        <v>0</v>
      </c>
    </row>
    <row r="11765" spans="1:8" x14ac:dyDescent="0.2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19944</v>
      </c>
      <c r="H11765" s="6">
        <f>IF('Раздел 2.14.1.2'!S38&gt;='Раздел 2.14.1.2'!T38,0,1)</f>
        <v>0</v>
      </c>
    </row>
    <row r="11766" spans="1:8" x14ac:dyDescent="0.2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18400</v>
      </c>
      <c r="H11766" s="6">
        <f>IF('Раздел 2.14.1.2'!S39&gt;='Раздел 2.14.1.2'!T39,0,1)</f>
        <v>0</v>
      </c>
    </row>
    <row r="11767" spans="1:8" x14ac:dyDescent="0.2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18401</v>
      </c>
      <c r="H11767" s="6">
        <f>IF('Раздел 2.14.1.2'!S40&gt;='Раздел 2.14.1.2'!T40,0,1)</f>
        <v>0</v>
      </c>
    </row>
    <row r="11768" spans="1:8" x14ac:dyDescent="0.2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19187</v>
      </c>
      <c r="H11768" s="6">
        <f>IF('Раздел 2.14.1.2'!S41&gt;='Раздел 2.14.1.2'!T41,0,1)</f>
        <v>0</v>
      </c>
    </row>
    <row r="11769" spans="1:8" x14ac:dyDescent="0.2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19188</v>
      </c>
      <c r="H11769" s="6">
        <f>IF('Раздел 2.14.1.2'!S42&gt;='Раздел 2.14.1.2'!T42,0,1)</f>
        <v>0</v>
      </c>
    </row>
    <row r="11770" spans="1:8" x14ac:dyDescent="0.2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19189</v>
      </c>
      <c r="H11770" s="6">
        <f>IF('Раздел 2.14.1.2'!S43&gt;='Раздел 2.14.1.2'!T43,0,1)</f>
        <v>0</v>
      </c>
    </row>
    <row r="11771" spans="1:8" x14ac:dyDescent="0.2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19190</v>
      </c>
      <c r="H11771" s="6">
        <f>IF('Раздел 2.14.1.2'!S44&gt;='Раздел 2.14.1.2'!T44,0,1)</f>
        <v>0</v>
      </c>
    </row>
    <row r="11772" spans="1:8" x14ac:dyDescent="0.2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19191</v>
      </c>
      <c r="H11772" s="6">
        <f>IF('Раздел 2.14.1.2'!S45&gt;='Раздел 2.14.1.2'!T45,0,1)</f>
        <v>0</v>
      </c>
    </row>
    <row r="11773" spans="1:8" x14ac:dyDescent="0.2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19192</v>
      </c>
      <c r="H11773" s="6">
        <f>IF('Раздел 2.14.1.2'!S46&gt;='Раздел 2.14.1.2'!T46,0,1)</f>
        <v>0</v>
      </c>
    </row>
    <row r="11774" spans="1:8" x14ac:dyDescent="0.2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18403</v>
      </c>
      <c r="H11774" s="6">
        <f>IF('Раздел 2.14.1.2'!S47&gt;='Раздел 2.14.1.2'!T47,0,1)</f>
        <v>0</v>
      </c>
    </row>
    <row r="11775" spans="1:8" x14ac:dyDescent="0.2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18404</v>
      </c>
      <c r="H11775" s="6">
        <f>IF('Раздел 2.14.1.2'!S48&gt;='Раздел 2.14.1.2'!T48,0,1)</f>
        <v>0</v>
      </c>
    </row>
    <row r="11776" spans="1:8" x14ac:dyDescent="0.2">
      <c r="A11776" s="6">
        <f t="shared" si="172"/>
        <v>609562</v>
      </c>
      <c r="B11776" s="6">
        <v>57</v>
      </c>
      <c r="C11776" s="109">
        <v>4</v>
      </c>
      <c r="D11776" s="109">
        <v>96</v>
      </c>
      <c r="E11776" s="109" t="s">
        <v>18405</v>
      </c>
      <c r="F11776" s="109"/>
      <c r="G11776" s="109"/>
      <c r="H11776" s="109">
        <f>IF('Раздел 2.14.1.2'!S49&gt;='Раздел 2.14.1.2'!T49,0,1)</f>
        <v>0</v>
      </c>
    </row>
    <row r="11777" spans="1:8" x14ac:dyDescent="0.2">
      <c r="A11777" s="6">
        <f t="shared" si="172"/>
        <v>609562</v>
      </c>
      <c r="B11777" s="6">
        <v>57</v>
      </c>
      <c r="C11777" s="115">
        <v>5</v>
      </c>
      <c r="D11777" s="115">
        <v>97</v>
      </c>
      <c r="E11777" s="6" t="s">
        <v>18406</v>
      </c>
      <c r="H11777" s="6">
        <f>IF('Раздел 2.14.1.2'!S21&gt;='Раздел 2.14.1.2'!U21,0,1)</f>
        <v>0</v>
      </c>
    </row>
    <row r="11778" spans="1:8" x14ac:dyDescent="0.2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18407</v>
      </c>
      <c r="H11778" s="6">
        <f>IF('Раздел 2.14.1.2'!S22&gt;='Раздел 2.14.1.2'!U22,0,1)</f>
        <v>0</v>
      </c>
    </row>
    <row r="11779" spans="1:8" x14ac:dyDescent="0.2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18408</v>
      </c>
      <c r="H11779" s="6">
        <f>IF('Раздел 2.14.1.2'!S23&gt;='Раздел 2.14.1.2'!U23,0,1)</f>
        <v>0</v>
      </c>
    </row>
    <row r="11780" spans="1:8" x14ac:dyDescent="0.2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18409</v>
      </c>
      <c r="H11780" s="6">
        <f>IF('Раздел 2.14.1.2'!S24&gt;='Раздел 2.14.1.2'!U24,0,1)</f>
        <v>0</v>
      </c>
    </row>
    <row r="11781" spans="1:8" x14ac:dyDescent="0.2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18410</v>
      </c>
      <c r="H11781" s="6">
        <f>IF('Раздел 2.14.1.2'!S25&gt;='Раздел 2.14.1.2'!U25,0,1)</f>
        <v>0</v>
      </c>
    </row>
    <row r="11782" spans="1:8" x14ac:dyDescent="0.2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18411</v>
      </c>
      <c r="H11782" s="6">
        <f>IF('Раздел 2.14.1.2'!S26&gt;='Раздел 2.14.1.2'!U26,0,1)</f>
        <v>0</v>
      </c>
    </row>
    <row r="11783" spans="1:8" x14ac:dyDescent="0.2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18412</v>
      </c>
      <c r="H11783" s="6">
        <f>IF('Раздел 2.14.1.2'!S27&gt;='Раздел 2.14.1.2'!U27,0,1)</f>
        <v>0</v>
      </c>
    </row>
    <row r="11784" spans="1:8" x14ac:dyDescent="0.2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18413</v>
      </c>
      <c r="H11784" s="6">
        <f>IF('Раздел 2.14.1.2'!S28&gt;='Раздел 2.14.1.2'!U28,0,1)</f>
        <v>0</v>
      </c>
    </row>
    <row r="11785" spans="1:8" x14ac:dyDescent="0.2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18414</v>
      </c>
      <c r="H11785" s="6">
        <f>IF('Раздел 2.14.1.2'!S29&gt;='Раздел 2.14.1.2'!U29,0,1)</f>
        <v>0</v>
      </c>
    </row>
    <row r="11786" spans="1:8" x14ac:dyDescent="0.2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18415</v>
      </c>
      <c r="H11786" s="6">
        <f>IF('Раздел 2.14.1.2'!S30&gt;='Раздел 2.14.1.2'!U30,0,1)</f>
        <v>0</v>
      </c>
    </row>
    <row r="11787" spans="1:8" x14ac:dyDescent="0.2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18416</v>
      </c>
      <c r="H11787" s="6">
        <f>IF('Раздел 2.14.1.2'!S31&gt;='Раздел 2.14.1.2'!U31,0,1)</f>
        <v>0</v>
      </c>
    </row>
    <row r="11788" spans="1:8" x14ac:dyDescent="0.2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18417</v>
      </c>
      <c r="H11788" s="6">
        <f>IF('Раздел 2.14.1.2'!S32&gt;='Раздел 2.14.1.2'!U32,0,1)</f>
        <v>0</v>
      </c>
    </row>
    <row r="11789" spans="1:8" x14ac:dyDescent="0.2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19445</v>
      </c>
      <c r="H11789" s="6">
        <f>IF('Раздел 2.14.1.2'!S33&gt;='Раздел 2.14.1.2'!U33,0,1)</f>
        <v>0</v>
      </c>
    </row>
    <row r="11790" spans="1:8" x14ac:dyDescent="0.2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19446</v>
      </c>
      <c r="H11790" s="6">
        <f>IF('Раздел 2.14.1.2'!S34&gt;='Раздел 2.14.1.2'!U34,0,1)</f>
        <v>0</v>
      </c>
    </row>
    <row r="11791" spans="1:8" x14ac:dyDescent="0.2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19504</v>
      </c>
      <c r="H11791" s="6">
        <f>IF('Раздел 2.14.1.2'!S35&gt;='Раздел 2.14.1.2'!U35,0,1)</f>
        <v>0</v>
      </c>
    </row>
    <row r="11792" spans="1:8" x14ac:dyDescent="0.2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19505</v>
      </c>
      <c r="H11792" s="6">
        <f>IF('Раздел 2.14.1.2'!S36&gt;='Раздел 2.14.1.2'!U36,0,1)</f>
        <v>0</v>
      </c>
    </row>
    <row r="11793" spans="1:8" x14ac:dyDescent="0.2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19506</v>
      </c>
      <c r="H11793" s="6">
        <f>IF('Раздел 2.14.1.2'!S37&gt;='Раздел 2.14.1.2'!U37,0,1)</f>
        <v>0</v>
      </c>
    </row>
    <row r="11794" spans="1:8" x14ac:dyDescent="0.2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19507</v>
      </c>
      <c r="H11794" s="6">
        <f>IF('Раздел 2.14.1.2'!S38&gt;='Раздел 2.14.1.2'!U38,0,1)</f>
        <v>0</v>
      </c>
    </row>
    <row r="11795" spans="1:8" x14ac:dyDescent="0.2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19508</v>
      </c>
      <c r="H11795" s="6">
        <f>IF('Раздел 2.14.1.2'!S39&gt;='Раздел 2.14.1.2'!U39,0,1)</f>
        <v>0</v>
      </c>
    </row>
    <row r="11796" spans="1:8" x14ac:dyDescent="0.2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19509</v>
      </c>
      <c r="H11796" s="6">
        <f>IF('Раздел 2.14.1.2'!S40&gt;='Раздел 2.14.1.2'!U40,0,1)</f>
        <v>0</v>
      </c>
    </row>
    <row r="11797" spans="1:8" x14ac:dyDescent="0.2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19510</v>
      </c>
      <c r="H11797" s="6">
        <f>IF('Раздел 2.14.1.2'!S41&gt;='Раздел 2.14.1.2'!U41,0,1)</f>
        <v>0</v>
      </c>
    </row>
    <row r="11798" spans="1:8" x14ac:dyDescent="0.2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19511</v>
      </c>
      <c r="H11798" s="6">
        <f>IF('Раздел 2.14.1.2'!S42&gt;='Раздел 2.14.1.2'!U42,0,1)</f>
        <v>0</v>
      </c>
    </row>
    <row r="11799" spans="1:8" x14ac:dyDescent="0.2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19512</v>
      </c>
      <c r="H11799" s="6">
        <f>IF('Раздел 2.14.1.2'!S43&gt;='Раздел 2.14.1.2'!U43,0,1)</f>
        <v>0</v>
      </c>
    </row>
    <row r="11800" spans="1:8" x14ac:dyDescent="0.2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19513</v>
      </c>
      <c r="H11800" s="6">
        <f>IF('Раздел 2.14.1.2'!S44&gt;='Раздел 2.14.1.2'!U44,0,1)</f>
        <v>0</v>
      </c>
    </row>
    <row r="11801" spans="1:8" x14ac:dyDescent="0.2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19514</v>
      </c>
      <c r="H11801" s="6">
        <f>IF('Раздел 2.14.1.2'!S45&gt;='Раздел 2.14.1.2'!U45,0,1)</f>
        <v>0</v>
      </c>
    </row>
    <row r="11802" spans="1:8" x14ac:dyDescent="0.2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19515</v>
      </c>
      <c r="H11802" s="6">
        <f>IF('Раздел 2.14.1.2'!S46&gt;='Раздел 2.14.1.2'!U46,0,1)</f>
        <v>0</v>
      </c>
    </row>
    <row r="11803" spans="1:8" x14ac:dyDescent="0.2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19516</v>
      </c>
      <c r="H11803" s="6">
        <f>IF('Раздел 2.14.1.2'!S47&gt;='Раздел 2.14.1.2'!U47,0,1)</f>
        <v>0</v>
      </c>
    </row>
    <row r="11804" spans="1:8" x14ac:dyDescent="0.2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19517</v>
      </c>
      <c r="H11804" s="6">
        <f>IF('Раздел 2.14.1.2'!S48&gt;='Раздел 2.14.1.2'!U48,0,1)</f>
        <v>0</v>
      </c>
    </row>
    <row r="11805" spans="1:8" x14ac:dyDescent="0.2">
      <c r="A11805" s="6">
        <f t="shared" si="173"/>
        <v>609562</v>
      </c>
      <c r="B11805" s="6">
        <v>57</v>
      </c>
      <c r="C11805" s="109">
        <v>5</v>
      </c>
      <c r="D11805" s="109">
        <v>125</v>
      </c>
      <c r="E11805" s="109" t="s">
        <v>19518</v>
      </c>
      <c r="F11805" s="109"/>
      <c r="G11805" s="109"/>
      <c r="H11805" s="109">
        <f>IF('Раздел 2.14.1.2'!S49&gt;='Раздел 2.14.1.2'!U49,0,1)</f>
        <v>0</v>
      </c>
    </row>
    <row r="11806" spans="1:8" x14ac:dyDescent="0.2">
      <c r="A11806" s="6">
        <f t="shared" si="173"/>
        <v>609562</v>
      </c>
      <c r="B11806" s="6">
        <v>57</v>
      </c>
      <c r="C11806" s="115">
        <v>6</v>
      </c>
      <c r="D11806" s="115">
        <v>126</v>
      </c>
      <c r="E11806" s="6" t="s">
        <v>20248</v>
      </c>
      <c r="F11806" s="115"/>
      <c r="G11806" s="115"/>
      <c r="H11806" s="115">
        <f>IF('Раздел 2.14.1.2'!V21&gt;='Раздел 2.14.1.2'!W21,0,1)</f>
        <v>0</v>
      </c>
    </row>
    <row r="11807" spans="1:8" x14ac:dyDescent="0.2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20249</v>
      </c>
      <c r="F11807" s="7"/>
      <c r="G11807" s="7"/>
      <c r="H11807" s="7">
        <f>IF('Раздел 2.14.1.2'!V22&gt;='Раздел 2.14.1.2'!W22,0,1)</f>
        <v>0</v>
      </c>
    </row>
    <row r="11808" spans="1:8" x14ac:dyDescent="0.2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20250</v>
      </c>
      <c r="F11808" s="7"/>
      <c r="G11808" s="7"/>
      <c r="H11808" s="7">
        <f>IF('Раздел 2.14.1.2'!V23&gt;='Раздел 2.14.1.2'!W23,0,1)</f>
        <v>0</v>
      </c>
    </row>
    <row r="11809" spans="1:8" x14ac:dyDescent="0.2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20251</v>
      </c>
      <c r="F11809" s="7"/>
      <c r="G11809" s="7"/>
      <c r="H11809" s="7">
        <f>IF('Раздел 2.14.1.2'!V24&gt;='Раздел 2.14.1.2'!W24,0,1)</f>
        <v>0</v>
      </c>
    </row>
    <row r="11810" spans="1:8" x14ac:dyDescent="0.2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20252</v>
      </c>
      <c r="F11810" s="7"/>
      <c r="G11810" s="7"/>
      <c r="H11810" s="7">
        <f>IF('Раздел 2.14.1.2'!V25&gt;='Раздел 2.14.1.2'!W25,0,1)</f>
        <v>0</v>
      </c>
    </row>
    <row r="11811" spans="1:8" x14ac:dyDescent="0.2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20253</v>
      </c>
      <c r="F11811" s="7"/>
      <c r="G11811" s="7"/>
      <c r="H11811" s="7">
        <f>IF('Раздел 2.14.1.2'!V26&gt;='Раздел 2.14.1.2'!W26,0,1)</f>
        <v>0</v>
      </c>
    </row>
    <row r="11812" spans="1:8" x14ac:dyDescent="0.2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20254</v>
      </c>
      <c r="F11812" s="7"/>
      <c r="G11812" s="7"/>
      <c r="H11812" s="7">
        <f>IF('Раздел 2.14.1.2'!V27&gt;='Раздел 2.14.1.2'!W27,0,1)</f>
        <v>0</v>
      </c>
    </row>
    <row r="11813" spans="1:8" x14ac:dyDescent="0.2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20255</v>
      </c>
      <c r="F11813" s="7"/>
      <c r="G11813" s="7"/>
      <c r="H11813" s="7">
        <f>IF('Раздел 2.14.1.2'!V28&gt;='Раздел 2.14.1.2'!W28,0,1)</f>
        <v>0</v>
      </c>
    </row>
    <row r="11814" spans="1:8" x14ac:dyDescent="0.2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20256</v>
      </c>
      <c r="F11814" s="7"/>
      <c r="G11814" s="7"/>
      <c r="H11814" s="7">
        <f>IF('Раздел 2.14.1.2'!V29&gt;='Раздел 2.14.1.2'!W29,0,1)</f>
        <v>0</v>
      </c>
    </row>
    <row r="11815" spans="1:8" x14ac:dyDescent="0.2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20257</v>
      </c>
      <c r="F11815" s="7"/>
      <c r="G11815" s="7"/>
      <c r="H11815" s="7">
        <f>IF('Раздел 2.14.1.2'!V30&gt;='Раздел 2.14.1.2'!W30,0,1)</f>
        <v>0</v>
      </c>
    </row>
    <row r="11816" spans="1:8" x14ac:dyDescent="0.2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20258</v>
      </c>
      <c r="F11816" s="7"/>
      <c r="G11816" s="7"/>
      <c r="H11816" s="7">
        <f>IF('Раздел 2.14.1.2'!V31&gt;='Раздел 2.14.1.2'!W31,0,1)</f>
        <v>0</v>
      </c>
    </row>
    <row r="11817" spans="1:8" x14ac:dyDescent="0.2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20259</v>
      </c>
      <c r="F11817" s="7"/>
      <c r="G11817" s="7"/>
      <c r="H11817" s="7">
        <f>IF('Раздел 2.14.1.2'!V32&gt;='Раздел 2.14.1.2'!W32,0,1)</f>
        <v>0</v>
      </c>
    </row>
    <row r="11818" spans="1:8" x14ac:dyDescent="0.2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20260</v>
      </c>
      <c r="F11818" s="7"/>
      <c r="G11818" s="7"/>
      <c r="H11818" s="7">
        <f>IF('Раздел 2.14.1.2'!V33&gt;='Раздел 2.14.1.2'!W33,0,1)</f>
        <v>0</v>
      </c>
    </row>
    <row r="11819" spans="1:8" x14ac:dyDescent="0.2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20261</v>
      </c>
      <c r="F11819" s="7"/>
      <c r="G11819" s="7"/>
      <c r="H11819" s="7">
        <f>IF('Раздел 2.14.1.2'!V34&gt;='Раздел 2.14.1.2'!W34,0,1)</f>
        <v>0</v>
      </c>
    </row>
    <row r="11820" spans="1:8" x14ac:dyDescent="0.2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20262</v>
      </c>
      <c r="F11820" s="7"/>
      <c r="G11820" s="7"/>
      <c r="H11820" s="7">
        <f>IF('Раздел 2.14.1.2'!V35&gt;='Раздел 2.14.1.2'!W35,0,1)</f>
        <v>0</v>
      </c>
    </row>
    <row r="11821" spans="1:8" x14ac:dyDescent="0.2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20263</v>
      </c>
      <c r="F11821" s="7"/>
      <c r="G11821" s="7"/>
      <c r="H11821" s="7">
        <f>IF('Раздел 2.14.1.2'!V36&gt;='Раздел 2.14.1.2'!W36,0,1)</f>
        <v>0</v>
      </c>
    </row>
    <row r="11822" spans="1:8" x14ac:dyDescent="0.2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20264</v>
      </c>
      <c r="F11822" s="7"/>
      <c r="G11822" s="7"/>
      <c r="H11822" s="7">
        <f>IF('Раздел 2.14.1.2'!V37&gt;='Раздел 2.14.1.2'!W37,0,1)</f>
        <v>0</v>
      </c>
    </row>
    <row r="11823" spans="1:8" x14ac:dyDescent="0.2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20265</v>
      </c>
      <c r="F11823" s="7"/>
      <c r="G11823" s="7"/>
      <c r="H11823" s="7">
        <f>IF('Раздел 2.14.1.2'!V38&gt;='Раздел 2.14.1.2'!W38,0,1)</f>
        <v>0</v>
      </c>
    </row>
    <row r="11824" spans="1:8" x14ac:dyDescent="0.2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20266</v>
      </c>
      <c r="F11824" s="7"/>
      <c r="G11824" s="7"/>
      <c r="H11824" s="7">
        <f>IF('Раздел 2.14.1.2'!V39&gt;='Раздел 2.14.1.2'!W39,0,1)</f>
        <v>0</v>
      </c>
    </row>
    <row r="11825" spans="1:8" x14ac:dyDescent="0.2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20267</v>
      </c>
      <c r="F11825" s="7"/>
      <c r="G11825" s="7"/>
      <c r="H11825" s="7">
        <f>IF('Раздел 2.14.1.2'!V40&gt;='Раздел 2.14.1.2'!W40,0,1)</f>
        <v>0</v>
      </c>
    </row>
    <row r="11826" spans="1:8" x14ac:dyDescent="0.2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20268</v>
      </c>
      <c r="F11826" s="7"/>
      <c r="G11826" s="7"/>
      <c r="H11826" s="7">
        <f>IF('Раздел 2.14.1.2'!V41&gt;='Раздел 2.14.1.2'!W41,0,1)</f>
        <v>0</v>
      </c>
    </row>
    <row r="11827" spans="1:8" x14ac:dyDescent="0.2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20269</v>
      </c>
      <c r="F11827" s="7"/>
      <c r="G11827" s="7"/>
      <c r="H11827" s="7">
        <f>IF('Раздел 2.14.1.2'!V42&gt;='Раздел 2.14.1.2'!W42,0,1)</f>
        <v>0</v>
      </c>
    </row>
    <row r="11828" spans="1:8" x14ac:dyDescent="0.2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20270</v>
      </c>
      <c r="F11828" s="7"/>
      <c r="G11828" s="7"/>
      <c r="H11828" s="7">
        <f>IF('Раздел 2.14.1.2'!V43&gt;='Раздел 2.14.1.2'!W43,0,1)</f>
        <v>0</v>
      </c>
    </row>
    <row r="11829" spans="1:8" x14ac:dyDescent="0.2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20271</v>
      </c>
      <c r="F11829" s="7"/>
      <c r="G11829" s="7"/>
      <c r="H11829" s="7">
        <f>IF('Раздел 2.14.1.2'!V44&gt;='Раздел 2.14.1.2'!W44,0,1)</f>
        <v>0</v>
      </c>
    </row>
    <row r="11830" spans="1:8" x14ac:dyDescent="0.2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20272</v>
      </c>
      <c r="F11830" s="7"/>
      <c r="G11830" s="7"/>
      <c r="H11830" s="7">
        <f>IF('Раздел 2.14.1.2'!V45&gt;='Раздел 2.14.1.2'!W45,0,1)</f>
        <v>0</v>
      </c>
    </row>
    <row r="11831" spans="1:8" x14ac:dyDescent="0.2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20273</v>
      </c>
      <c r="F11831" s="7"/>
      <c r="G11831" s="7"/>
      <c r="H11831" s="7">
        <f>IF('Раздел 2.14.1.2'!V46&gt;='Раздел 2.14.1.2'!W46,0,1)</f>
        <v>0</v>
      </c>
    </row>
    <row r="11832" spans="1:8" x14ac:dyDescent="0.2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21045</v>
      </c>
      <c r="F11832" s="7"/>
      <c r="G11832" s="7"/>
      <c r="H11832" s="7">
        <f>IF('Раздел 2.14.1.2'!V47&gt;='Раздел 2.14.1.2'!W47,0,1)</f>
        <v>0</v>
      </c>
    </row>
    <row r="11833" spans="1:8" x14ac:dyDescent="0.2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21046</v>
      </c>
      <c r="F11833" s="7"/>
      <c r="G11833" s="7"/>
      <c r="H11833" s="7">
        <f>IF('Раздел 2.14.1.2'!V48&gt;='Раздел 2.14.1.2'!W48,0,1)</f>
        <v>0</v>
      </c>
    </row>
    <row r="11834" spans="1:8" x14ac:dyDescent="0.2">
      <c r="A11834" s="6">
        <f t="shared" si="173"/>
        <v>609562</v>
      </c>
      <c r="B11834" s="6">
        <v>57</v>
      </c>
      <c r="C11834" s="109">
        <v>6</v>
      </c>
      <c r="D11834" s="109">
        <v>154</v>
      </c>
      <c r="E11834" s="109" t="s">
        <v>21047</v>
      </c>
      <c r="F11834" s="109"/>
      <c r="G11834" s="109"/>
      <c r="H11834" s="109">
        <f>IF('Раздел 2.14.1.2'!V49&gt;='Раздел 2.14.1.2'!W49,0,1)</f>
        <v>0</v>
      </c>
    </row>
    <row r="11835" spans="1:8" x14ac:dyDescent="0.2">
      <c r="A11835" s="6">
        <f t="shared" si="173"/>
        <v>609562</v>
      </c>
      <c r="B11835" s="6">
        <v>57</v>
      </c>
      <c r="C11835" s="115">
        <v>7</v>
      </c>
      <c r="D11835" s="115">
        <v>155</v>
      </c>
      <c r="E11835" s="6" t="s">
        <v>21048</v>
      </c>
      <c r="H11835" s="6">
        <f>IF('Раздел 2.14.1.2'!V21&gt;='Раздел 2.14.1.2'!X21,0,1)</f>
        <v>0</v>
      </c>
    </row>
    <row r="11836" spans="1:8" x14ac:dyDescent="0.2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21049</v>
      </c>
      <c r="H11836" s="6">
        <f>IF('Раздел 2.14.1.2'!V22&gt;='Раздел 2.14.1.2'!X22,0,1)</f>
        <v>0</v>
      </c>
    </row>
    <row r="11837" spans="1:8" x14ac:dyDescent="0.2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21050</v>
      </c>
      <c r="H11837" s="6">
        <f>IF('Раздел 2.14.1.2'!V23&gt;='Раздел 2.14.1.2'!X23,0,1)</f>
        <v>0</v>
      </c>
    </row>
    <row r="11838" spans="1:8" x14ac:dyDescent="0.2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21051</v>
      </c>
      <c r="H11838" s="6">
        <f>IF('Раздел 2.14.1.2'!V24&gt;='Раздел 2.14.1.2'!X24,0,1)</f>
        <v>0</v>
      </c>
    </row>
    <row r="11839" spans="1:8" x14ac:dyDescent="0.2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21452</v>
      </c>
      <c r="H11839" s="6">
        <f>IF('Раздел 2.14.1.2'!V25&gt;='Раздел 2.14.1.2'!X25,0,1)</f>
        <v>0</v>
      </c>
    </row>
    <row r="11840" spans="1:8" x14ac:dyDescent="0.2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21453</v>
      </c>
      <c r="H11840" s="6">
        <f>IF('Раздел 2.14.1.2'!V26&gt;='Раздел 2.14.1.2'!X26,0,1)</f>
        <v>0</v>
      </c>
    </row>
    <row r="11841" spans="1:8" x14ac:dyDescent="0.2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21454</v>
      </c>
      <c r="H11841" s="6">
        <f>IF('Раздел 2.14.1.2'!V27&gt;='Раздел 2.14.1.2'!X27,0,1)</f>
        <v>0</v>
      </c>
    </row>
    <row r="11842" spans="1:8" x14ac:dyDescent="0.2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21455</v>
      </c>
      <c r="H11842" s="6">
        <f>IF('Раздел 2.14.1.2'!V28&gt;='Раздел 2.14.1.2'!X28,0,1)</f>
        <v>0</v>
      </c>
    </row>
    <row r="11843" spans="1:8" x14ac:dyDescent="0.2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21456</v>
      </c>
      <c r="H11843" s="6">
        <f>IF('Раздел 2.14.1.2'!V29&gt;='Раздел 2.14.1.2'!X29,0,1)</f>
        <v>0</v>
      </c>
    </row>
    <row r="11844" spans="1:8" x14ac:dyDescent="0.2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21457</v>
      </c>
      <c r="H11844" s="6">
        <f>IF('Раздел 2.14.1.2'!V30&gt;='Раздел 2.14.1.2'!X30,0,1)</f>
        <v>0</v>
      </c>
    </row>
    <row r="11845" spans="1:8" x14ac:dyDescent="0.2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20965</v>
      </c>
      <c r="H11845" s="6">
        <f>IF('Раздел 2.14.1.2'!V31&gt;='Раздел 2.14.1.2'!X31,0,1)</f>
        <v>0</v>
      </c>
    </row>
    <row r="11846" spans="1:8" x14ac:dyDescent="0.2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20966</v>
      </c>
      <c r="H11846" s="6">
        <f>IF('Раздел 2.14.1.2'!V32&gt;='Раздел 2.14.1.2'!X32,0,1)</f>
        <v>0</v>
      </c>
    </row>
    <row r="11847" spans="1:8" x14ac:dyDescent="0.2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20967</v>
      </c>
      <c r="H11847" s="6">
        <f>IF('Раздел 2.14.1.2'!V33&gt;='Раздел 2.14.1.2'!X33,0,1)</f>
        <v>0</v>
      </c>
    </row>
    <row r="11848" spans="1:8" x14ac:dyDescent="0.2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20968</v>
      </c>
      <c r="H11848" s="6">
        <f>IF('Раздел 2.14.1.2'!V34&gt;='Раздел 2.14.1.2'!X34,0,1)</f>
        <v>0</v>
      </c>
    </row>
    <row r="11849" spans="1:8" x14ac:dyDescent="0.2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20969</v>
      </c>
      <c r="H11849" s="6">
        <f>IF('Раздел 2.14.1.2'!V35&gt;='Раздел 2.14.1.2'!X35,0,1)</f>
        <v>0</v>
      </c>
    </row>
    <row r="11850" spans="1:8" x14ac:dyDescent="0.2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20237</v>
      </c>
      <c r="H11850" s="6">
        <f>IF('Раздел 2.14.1.2'!V36&gt;='Раздел 2.14.1.2'!X36,0,1)</f>
        <v>0</v>
      </c>
    </row>
    <row r="11851" spans="1:8" x14ac:dyDescent="0.2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20238</v>
      </c>
      <c r="H11851" s="6">
        <f>IF('Раздел 2.14.1.2'!V37&gt;='Раздел 2.14.1.2'!X37,0,1)</f>
        <v>0</v>
      </c>
    </row>
    <row r="11852" spans="1:8" x14ac:dyDescent="0.2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20239</v>
      </c>
      <c r="H11852" s="6">
        <f>IF('Раздел 2.14.1.2'!V38&gt;='Раздел 2.14.1.2'!X38,0,1)</f>
        <v>0</v>
      </c>
    </row>
    <row r="11853" spans="1:8" x14ac:dyDescent="0.2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20240</v>
      </c>
      <c r="H11853" s="6">
        <f>IF('Раздел 2.14.1.2'!V39&gt;='Раздел 2.14.1.2'!X39,0,1)</f>
        <v>0</v>
      </c>
    </row>
    <row r="11854" spans="1:8" x14ac:dyDescent="0.2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20241</v>
      </c>
      <c r="H11854" s="6">
        <f>IF('Раздел 2.14.1.2'!V40&gt;='Раздел 2.14.1.2'!X40,0,1)</f>
        <v>0</v>
      </c>
    </row>
    <row r="11855" spans="1:8" x14ac:dyDescent="0.2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20242</v>
      </c>
      <c r="H11855" s="6">
        <f>IF('Раздел 2.14.1.2'!V41&gt;='Раздел 2.14.1.2'!X41,0,1)</f>
        <v>0</v>
      </c>
    </row>
    <row r="11856" spans="1:8" x14ac:dyDescent="0.2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20243</v>
      </c>
      <c r="H11856" s="6">
        <f>IF('Раздел 2.14.1.2'!V42&gt;='Раздел 2.14.1.2'!X42,0,1)</f>
        <v>0</v>
      </c>
    </row>
    <row r="11857" spans="1:8" x14ac:dyDescent="0.2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20244</v>
      </c>
      <c r="H11857" s="6">
        <f>IF('Раздел 2.14.1.2'!V43&gt;='Раздел 2.14.1.2'!X43,0,1)</f>
        <v>0</v>
      </c>
    </row>
    <row r="11858" spans="1:8" x14ac:dyDescent="0.2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20245</v>
      </c>
      <c r="H11858" s="6">
        <f>IF('Раздел 2.14.1.2'!V44&gt;='Раздел 2.14.1.2'!X44,0,1)</f>
        <v>0</v>
      </c>
    </row>
    <row r="11859" spans="1:8" x14ac:dyDescent="0.2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20246</v>
      </c>
      <c r="H11859" s="6">
        <f>IF('Раздел 2.14.1.2'!V45&gt;='Раздел 2.14.1.2'!X45,0,1)</f>
        <v>0</v>
      </c>
    </row>
    <row r="11860" spans="1:8" x14ac:dyDescent="0.2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20247</v>
      </c>
      <c r="H11860" s="6">
        <f>IF('Раздел 2.14.1.2'!V46&gt;='Раздел 2.14.1.2'!X46,0,1)</f>
        <v>0</v>
      </c>
    </row>
    <row r="11861" spans="1:8" x14ac:dyDescent="0.2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20233</v>
      </c>
      <c r="H11861" s="6">
        <f>IF('Раздел 2.14.1.2'!V47&gt;='Раздел 2.14.1.2'!X47,0,1)</f>
        <v>0</v>
      </c>
    </row>
    <row r="11862" spans="1:8" x14ac:dyDescent="0.2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20234</v>
      </c>
      <c r="H11862" s="6">
        <f>IF('Раздел 2.14.1.2'!V48&gt;='Раздел 2.14.1.2'!X48,0,1)</f>
        <v>0</v>
      </c>
    </row>
    <row r="11863" spans="1:8" x14ac:dyDescent="0.2">
      <c r="A11863" s="6">
        <f t="shared" si="174"/>
        <v>609562</v>
      </c>
      <c r="B11863" s="109">
        <v>57</v>
      </c>
      <c r="C11863" s="109">
        <v>7</v>
      </c>
      <c r="D11863" s="109">
        <v>183</v>
      </c>
      <c r="E11863" s="109" t="s">
        <v>20235</v>
      </c>
      <c r="F11863" s="109"/>
      <c r="G11863" s="109"/>
      <c r="H11863" s="109">
        <f>IF('Раздел 2.14.1.2'!V49&gt;='Раздел 2.14.1.2'!X49,0,1)</f>
        <v>0</v>
      </c>
    </row>
    <row r="11864" spans="1:8" x14ac:dyDescent="0.2">
      <c r="A11864" s="107">
        <f t="shared" si="174"/>
        <v>609562</v>
      </c>
      <c r="B11864" s="107">
        <v>58</v>
      </c>
      <c r="C11864" s="107">
        <v>0</v>
      </c>
      <c r="D11864" s="107">
        <v>0</v>
      </c>
      <c r="E11864" s="107" t="str">
        <f>CONCATENATE("Количество ошибок в разделе 2.14.1.3: ",H11864)</f>
        <v>Количество ошибок в разделе 2.14.1.3: 0</v>
      </c>
      <c r="F11864" s="107"/>
      <c r="G11864" s="107"/>
      <c r="H11864" s="107">
        <f>SUM(H11865:H12047)</f>
        <v>0</v>
      </c>
    </row>
    <row r="11865" spans="1:8" x14ac:dyDescent="0.2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21016</v>
      </c>
      <c r="H11865" s="6">
        <f>IF('Раздел 2.14.1.3'!P21=SUM('Раздел 2.14.1.3'!P22:P49),0,1)</f>
        <v>0</v>
      </c>
    </row>
    <row r="11866" spans="1:8" x14ac:dyDescent="0.2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21017</v>
      </c>
      <c r="H11866" s="6">
        <f>IF('Раздел 2.14.1.3'!Q21=SUM('Раздел 2.14.1.3'!Q22:Q49),0,1)</f>
        <v>0</v>
      </c>
    </row>
    <row r="11867" spans="1:8" x14ac:dyDescent="0.2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21018</v>
      </c>
      <c r="H11867" s="6">
        <f>IF('Раздел 2.14.1.3'!R21=SUM('Раздел 2.14.1.3'!R22:R49),0,1)</f>
        <v>0</v>
      </c>
    </row>
    <row r="11868" spans="1:8" x14ac:dyDescent="0.2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21019</v>
      </c>
      <c r="H11868" s="6">
        <f>IF('Раздел 2.14.1.3'!S21=SUM('Раздел 2.14.1.3'!S22:S49),0,1)</f>
        <v>0</v>
      </c>
    </row>
    <row r="11869" spans="1:8" x14ac:dyDescent="0.2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21020</v>
      </c>
      <c r="H11869" s="6">
        <f>IF('Раздел 2.14.1.3'!T21=SUM('Раздел 2.14.1.3'!T22:T49),0,1)</f>
        <v>0</v>
      </c>
    </row>
    <row r="11870" spans="1:8" x14ac:dyDescent="0.2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21021</v>
      </c>
      <c r="H11870" s="6">
        <f>IF('Раздел 2.14.1.3'!U21=SUM('Раздел 2.14.1.3'!U22:U49),0,1)</f>
        <v>0</v>
      </c>
    </row>
    <row r="11871" spans="1:8" x14ac:dyDescent="0.2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21022</v>
      </c>
      <c r="H11871" s="6">
        <f>IF('Раздел 2.14.1.3'!V21=SUM('Раздел 2.14.1.3'!V22:V49),0,1)</f>
        <v>0</v>
      </c>
    </row>
    <row r="11872" spans="1:8" x14ac:dyDescent="0.2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21023</v>
      </c>
      <c r="H11872" s="6">
        <f>IF('Раздел 2.14.1.3'!W21=SUM('Раздел 2.14.1.3'!W22:W49),0,1)</f>
        <v>0</v>
      </c>
    </row>
    <row r="11873" spans="1:8" x14ac:dyDescent="0.2">
      <c r="A11873" s="6">
        <f t="shared" si="174"/>
        <v>609562</v>
      </c>
      <c r="B11873" s="6">
        <v>58</v>
      </c>
      <c r="C11873" s="109">
        <v>1</v>
      </c>
      <c r="D11873" s="109">
        <v>9</v>
      </c>
      <c r="E11873" s="109" t="s">
        <v>21024</v>
      </c>
      <c r="F11873" s="109"/>
      <c r="G11873" s="109"/>
      <c r="H11873" s="109">
        <f>IF('Раздел 2.14.1.3'!X21=SUM('Раздел 2.14.1.3'!X22:X49),0,1)</f>
        <v>0</v>
      </c>
    </row>
    <row r="11874" spans="1:8" x14ac:dyDescent="0.2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21025</v>
      </c>
      <c r="H11874" s="6">
        <f>IF('Раздел 2.14.1.3'!P21&gt;='Раздел 2.14.1.3'!Q21,0,1)</f>
        <v>0</v>
      </c>
    </row>
    <row r="11875" spans="1:8" x14ac:dyDescent="0.2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21026</v>
      </c>
      <c r="H11875" s="6">
        <f>IF('Раздел 2.14.1.3'!P22&gt;='Раздел 2.14.1.3'!Q22,0,1)</f>
        <v>0</v>
      </c>
    </row>
    <row r="11876" spans="1:8" x14ac:dyDescent="0.2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21027</v>
      </c>
      <c r="H11876" s="6">
        <f>IF('Раздел 2.14.1.3'!P23&gt;='Раздел 2.14.1.3'!Q23,0,1)</f>
        <v>0</v>
      </c>
    </row>
    <row r="11877" spans="1:8" x14ac:dyDescent="0.2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21028</v>
      </c>
      <c r="H11877" s="6">
        <f>IF('Раздел 2.14.1.3'!P24&gt;='Раздел 2.14.1.3'!Q24,0,1)</f>
        <v>0</v>
      </c>
    </row>
    <row r="11878" spans="1:8" x14ac:dyDescent="0.2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21029</v>
      </c>
      <c r="H11878" s="6">
        <f>IF('Раздел 2.14.1.3'!P25&gt;='Раздел 2.14.1.3'!Q25,0,1)</f>
        <v>0</v>
      </c>
    </row>
    <row r="11879" spans="1:8" x14ac:dyDescent="0.2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21030</v>
      </c>
      <c r="H11879" s="6">
        <f>IF('Раздел 2.14.1.3'!P26&gt;='Раздел 2.14.1.3'!Q26,0,1)</f>
        <v>0</v>
      </c>
    </row>
    <row r="11880" spans="1:8" x14ac:dyDescent="0.2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21031</v>
      </c>
      <c r="H11880" s="6">
        <f>IF('Раздел 2.14.1.3'!P27&gt;='Раздел 2.14.1.3'!Q27,0,1)</f>
        <v>0</v>
      </c>
    </row>
    <row r="11881" spans="1:8" x14ac:dyDescent="0.2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21032</v>
      </c>
      <c r="H11881" s="6">
        <f>IF('Раздел 2.14.1.3'!P28&gt;='Раздел 2.14.1.3'!Q28,0,1)</f>
        <v>0</v>
      </c>
    </row>
    <row r="11882" spans="1:8" x14ac:dyDescent="0.2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21033</v>
      </c>
      <c r="H11882" s="6">
        <f>IF('Раздел 2.14.1.3'!P29&gt;='Раздел 2.14.1.3'!Q29,0,1)</f>
        <v>0</v>
      </c>
    </row>
    <row r="11883" spans="1:8" x14ac:dyDescent="0.2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21034</v>
      </c>
      <c r="H11883" s="6">
        <f>IF('Раздел 2.14.1.3'!P30&gt;='Раздел 2.14.1.3'!Q30,0,1)</f>
        <v>0</v>
      </c>
    </row>
    <row r="11884" spans="1:8" x14ac:dyDescent="0.2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21035</v>
      </c>
      <c r="H11884" s="6">
        <f>IF('Раздел 2.14.1.3'!P31&gt;='Раздел 2.14.1.3'!Q31,0,1)</f>
        <v>0</v>
      </c>
    </row>
    <row r="11885" spans="1:8" x14ac:dyDescent="0.2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21036</v>
      </c>
      <c r="H11885" s="6">
        <f>IF('Раздел 2.14.1.3'!P32&gt;='Раздел 2.14.1.3'!Q32,0,1)</f>
        <v>0</v>
      </c>
    </row>
    <row r="11886" spans="1:8" x14ac:dyDescent="0.2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21037</v>
      </c>
      <c r="H11886" s="6">
        <f>IF('Раздел 2.14.1.3'!P33&gt;='Раздел 2.14.1.3'!Q33,0,1)</f>
        <v>0</v>
      </c>
    </row>
    <row r="11887" spans="1:8" x14ac:dyDescent="0.2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21038</v>
      </c>
      <c r="H11887" s="6">
        <f>IF('Раздел 2.14.1.3'!P34&gt;='Раздел 2.14.1.3'!Q34,0,1)</f>
        <v>0</v>
      </c>
    </row>
    <row r="11888" spans="1:8" x14ac:dyDescent="0.2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18815</v>
      </c>
      <c r="H11888" s="6">
        <f>IF('Раздел 2.14.1.3'!P35&gt;='Раздел 2.14.1.3'!Q35,0,1)</f>
        <v>0</v>
      </c>
    </row>
    <row r="11889" spans="1:8" x14ac:dyDescent="0.2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18816</v>
      </c>
      <c r="H11889" s="6">
        <f>IF('Раздел 2.14.1.3'!P36&gt;='Раздел 2.14.1.3'!Q36,0,1)</f>
        <v>0</v>
      </c>
    </row>
    <row r="11890" spans="1:8" x14ac:dyDescent="0.2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18817</v>
      </c>
      <c r="H11890" s="6">
        <f>IF('Раздел 2.14.1.3'!P37&gt;='Раздел 2.14.1.3'!Q37,0,1)</f>
        <v>0</v>
      </c>
    </row>
    <row r="11891" spans="1:8" x14ac:dyDescent="0.2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18818</v>
      </c>
      <c r="H11891" s="6">
        <f>IF('Раздел 2.14.1.3'!P38&gt;='Раздел 2.14.1.3'!Q38,0,1)</f>
        <v>0</v>
      </c>
    </row>
    <row r="11892" spans="1:8" x14ac:dyDescent="0.2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18819</v>
      </c>
      <c r="H11892" s="6">
        <f>IF('Раздел 2.14.1.3'!P39&gt;='Раздел 2.14.1.3'!Q39,0,1)</f>
        <v>0</v>
      </c>
    </row>
    <row r="11893" spans="1:8" x14ac:dyDescent="0.2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18820</v>
      </c>
      <c r="H11893" s="6">
        <f>IF('Раздел 2.14.1.3'!P40&gt;='Раздел 2.14.1.3'!Q40,0,1)</f>
        <v>0</v>
      </c>
    </row>
    <row r="11894" spans="1:8" x14ac:dyDescent="0.2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18821</v>
      </c>
      <c r="H11894" s="6">
        <f>IF('Раздел 2.14.1.3'!P41&gt;='Раздел 2.14.1.3'!Q41,0,1)</f>
        <v>0</v>
      </c>
    </row>
    <row r="11895" spans="1:8" x14ac:dyDescent="0.2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19599</v>
      </c>
      <c r="H11895" s="6">
        <f>IF('Раздел 2.14.1.3'!P42&gt;='Раздел 2.14.1.3'!Q42,0,1)</f>
        <v>0</v>
      </c>
    </row>
    <row r="11896" spans="1:8" x14ac:dyDescent="0.2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19600</v>
      </c>
      <c r="H11896" s="6">
        <f>IF('Раздел 2.14.1.3'!P43&gt;='Раздел 2.14.1.3'!Q43,0,1)</f>
        <v>0</v>
      </c>
    </row>
    <row r="11897" spans="1:8" x14ac:dyDescent="0.2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19601</v>
      </c>
      <c r="H11897" s="6">
        <f>IF('Раздел 2.14.1.3'!P44&gt;='Раздел 2.14.1.3'!Q44,0,1)</f>
        <v>0</v>
      </c>
    </row>
    <row r="11898" spans="1:8" x14ac:dyDescent="0.2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19602</v>
      </c>
      <c r="H11898" s="6">
        <f>IF('Раздел 2.14.1.3'!P45&gt;='Раздел 2.14.1.3'!Q45,0,1)</f>
        <v>0</v>
      </c>
    </row>
    <row r="11899" spans="1:8" x14ac:dyDescent="0.2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19603</v>
      </c>
      <c r="H11899" s="6">
        <f>IF('Раздел 2.14.1.3'!P46&gt;='Раздел 2.14.1.3'!Q46,0,1)</f>
        <v>0</v>
      </c>
    </row>
    <row r="11900" spans="1:8" x14ac:dyDescent="0.2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19604</v>
      </c>
      <c r="H11900" s="6">
        <f>IF('Раздел 2.14.1.3'!P47&gt;='Раздел 2.14.1.3'!Q47,0,1)</f>
        <v>0</v>
      </c>
    </row>
    <row r="11901" spans="1:8" x14ac:dyDescent="0.2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19605</v>
      </c>
      <c r="H11901" s="6">
        <f>IF('Раздел 2.14.1.3'!P48&gt;='Раздел 2.14.1.3'!Q48,0,1)</f>
        <v>0</v>
      </c>
    </row>
    <row r="11902" spans="1:8" x14ac:dyDescent="0.2">
      <c r="A11902" s="6">
        <f t="shared" si="174"/>
        <v>609562</v>
      </c>
      <c r="B11902" s="6">
        <v>58</v>
      </c>
      <c r="C11902" s="109">
        <v>2</v>
      </c>
      <c r="D11902" s="109">
        <v>38</v>
      </c>
      <c r="E11902" s="109" t="s">
        <v>19606</v>
      </c>
      <c r="F11902" s="109"/>
      <c r="G11902" s="109"/>
      <c r="H11902" s="109">
        <f>IF('Раздел 2.14.1.3'!P49&gt;='Раздел 2.14.1.3'!Q49,0,1)</f>
        <v>0</v>
      </c>
    </row>
    <row r="11903" spans="1:8" x14ac:dyDescent="0.2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19607</v>
      </c>
      <c r="H11903" s="115">
        <f>IF('Раздел 2.14.1.3'!P21&gt;='Раздел 2.14.1.3'!R21,0,1)</f>
        <v>0</v>
      </c>
    </row>
    <row r="11904" spans="1:8" x14ac:dyDescent="0.2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18829</v>
      </c>
      <c r="H11904" s="7">
        <f>IF('Раздел 2.14.1.3'!P22&gt;='Раздел 2.14.1.3'!R22,0,1)</f>
        <v>0</v>
      </c>
    </row>
    <row r="11905" spans="1:8" x14ac:dyDescent="0.2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18830</v>
      </c>
      <c r="H11905" s="7">
        <f>IF('Раздел 2.14.1.3'!P23&gt;='Раздел 2.14.1.3'!R23,0,1)</f>
        <v>0</v>
      </c>
    </row>
    <row r="11906" spans="1:8" x14ac:dyDescent="0.2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18831</v>
      </c>
      <c r="H11906" s="7">
        <f>IF('Раздел 2.14.1.3'!P24&gt;='Раздел 2.14.1.3'!R24,0,1)</f>
        <v>0</v>
      </c>
    </row>
    <row r="11907" spans="1:8" x14ac:dyDescent="0.2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18832</v>
      </c>
      <c r="H11907" s="7">
        <f>IF('Раздел 2.14.1.3'!P25&gt;='Раздел 2.14.1.3'!R25,0,1)</f>
        <v>0</v>
      </c>
    </row>
    <row r="11908" spans="1:8" x14ac:dyDescent="0.2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18833</v>
      </c>
      <c r="H11908" s="7">
        <f>IF('Раздел 2.14.1.3'!P26&gt;='Раздел 2.14.1.3'!R26,0,1)</f>
        <v>0</v>
      </c>
    </row>
    <row r="11909" spans="1:8" x14ac:dyDescent="0.2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18834</v>
      </c>
      <c r="H11909" s="7">
        <f>IF('Раздел 2.14.1.3'!P27&gt;='Раздел 2.14.1.3'!R27,0,1)</f>
        <v>0</v>
      </c>
    </row>
    <row r="11910" spans="1:8" x14ac:dyDescent="0.2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18835</v>
      </c>
      <c r="H11910" s="7">
        <f>IF('Раздел 2.14.1.3'!P28&gt;='Раздел 2.14.1.3'!R28,0,1)</f>
        <v>0</v>
      </c>
    </row>
    <row r="11911" spans="1:8" x14ac:dyDescent="0.2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18836</v>
      </c>
      <c r="H11911" s="7">
        <f>IF('Раздел 2.14.1.3'!P29&gt;='Раздел 2.14.1.3'!R29,0,1)</f>
        <v>0</v>
      </c>
    </row>
    <row r="11912" spans="1:8" x14ac:dyDescent="0.2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18837</v>
      </c>
      <c r="H11912" s="7">
        <f>IF('Раздел 2.14.1.3'!P30&gt;='Раздел 2.14.1.3'!R30,0,1)</f>
        <v>0</v>
      </c>
    </row>
    <row r="11913" spans="1:8" x14ac:dyDescent="0.2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18838</v>
      </c>
      <c r="H11913" s="7">
        <f>IF('Раздел 2.14.1.3'!P31&gt;='Раздел 2.14.1.3'!R31,0,1)</f>
        <v>0</v>
      </c>
    </row>
    <row r="11914" spans="1:8" x14ac:dyDescent="0.2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18839</v>
      </c>
      <c r="H11914" s="7">
        <f>IF('Раздел 2.14.1.3'!P32&gt;='Раздел 2.14.1.3'!R32,0,1)</f>
        <v>0</v>
      </c>
    </row>
    <row r="11915" spans="1:8" x14ac:dyDescent="0.2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18840</v>
      </c>
      <c r="H11915" s="7">
        <f>IF('Раздел 2.14.1.3'!P33&gt;='Раздел 2.14.1.3'!R33,0,1)</f>
        <v>0</v>
      </c>
    </row>
    <row r="11916" spans="1:8" x14ac:dyDescent="0.2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18841</v>
      </c>
      <c r="H11916" s="7">
        <f>IF('Раздел 2.14.1.3'!P34&gt;='Раздел 2.14.1.3'!R34,0,1)</f>
        <v>0</v>
      </c>
    </row>
    <row r="11917" spans="1:8" x14ac:dyDescent="0.2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18842</v>
      </c>
      <c r="H11917" s="7">
        <f>IF('Раздел 2.14.1.3'!P35&gt;='Раздел 2.14.1.3'!R35,0,1)</f>
        <v>0</v>
      </c>
    </row>
    <row r="11918" spans="1:8" x14ac:dyDescent="0.2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18843</v>
      </c>
      <c r="H11918" s="7">
        <f>IF('Раздел 2.14.1.3'!P36&gt;='Раздел 2.14.1.3'!R36,0,1)</f>
        <v>0</v>
      </c>
    </row>
    <row r="11919" spans="1:8" x14ac:dyDescent="0.2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18844</v>
      </c>
      <c r="H11919" s="7">
        <f>IF('Раздел 2.14.1.3'!P37&gt;='Раздел 2.14.1.3'!R37,0,1)</f>
        <v>0</v>
      </c>
    </row>
    <row r="11920" spans="1:8" x14ac:dyDescent="0.2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18012</v>
      </c>
      <c r="H11920" s="7">
        <f>IF('Раздел 2.14.1.3'!P38&gt;='Раздел 2.14.1.3'!R38,0,1)</f>
        <v>0</v>
      </c>
    </row>
    <row r="11921" spans="1:8" x14ac:dyDescent="0.2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18013</v>
      </c>
      <c r="H11921" s="7">
        <f>IF('Раздел 2.14.1.3'!P39&gt;='Раздел 2.14.1.3'!R39,0,1)</f>
        <v>0</v>
      </c>
    </row>
    <row r="11922" spans="1:8" x14ac:dyDescent="0.2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18014</v>
      </c>
      <c r="H11922" s="7">
        <f>IF('Раздел 2.14.1.3'!P40&gt;='Раздел 2.14.1.3'!R40,0,1)</f>
        <v>0</v>
      </c>
    </row>
    <row r="11923" spans="1:8" x14ac:dyDescent="0.2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18015</v>
      </c>
      <c r="H11923" s="7">
        <f>IF('Раздел 2.14.1.3'!P41&gt;='Раздел 2.14.1.3'!R41,0,1)</f>
        <v>0</v>
      </c>
    </row>
    <row r="11924" spans="1:8" x14ac:dyDescent="0.2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18016</v>
      </c>
      <c r="H11924" s="7">
        <f>IF('Раздел 2.14.1.3'!P42&gt;='Раздел 2.14.1.3'!R42,0,1)</f>
        <v>0</v>
      </c>
    </row>
    <row r="11925" spans="1:8" x14ac:dyDescent="0.2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18017</v>
      </c>
      <c r="H11925" s="7">
        <f>IF('Раздел 2.14.1.3'!P43&gt;='Раздел 2.14.1.3'!R43,0,1)</f>
        <v>0</v>
      </c>
    </row>
    <row r="11926" spans="1:8" x14ac:dyDescent="0.2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18018</v>
      </c>
      <c r="H11926" s="7">
        <f>IF('Раздел 2.14.1.3'!P44&gt;='Раздел 2.14.1.3'!R44,0,1)</f>
        <v>0</v>
      </c>
    </row>
    <row r="11927" spans="1:8" x14ac:dyDescent="0.2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18019</v>
      </c>
      <c r="H11927" s="7">
        <f>IF('Раздел 2.14.1.3'!P45&gt;='Раздел 2.14.1.3'!R45,0,1)</f>
        <v>0</v>
      </c>
    </row>
    <row r="11928" spans="1:8" x14ac:dyDescent="0.2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18062</v>
      </c>
      <c r="H11928" s="7">
        <f>IF('Раздел 2.14.1.3'!P46&gt;='Раздел 2.14.1.3'!R46,0,1)</f>
        <v>0</v>
      </c>
    </row>
    <row r="11929" spans="1:8" x14ac:dyDescent="0.2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18063</v>
      </c>
      <c r="H11929" s="7">
        <f>IF('Раздел 2.14.1.3'!P47&gt;='Раздел 2.14.1.3'!R47,0,1)</f>
        <v>0</v>
      </c>
    </row>
    <row r="11930" spans="1:8" x14ac:dyDescent="0.2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18064</v>
      </c>
      <c r="H11930" s="7">
        <f>IF('Раздел 2.14.1.3'!P48&gt;='Раздел 2.14.1.3'!R48,0,1)</f>
        <v>0</v>
      </c>
    </row>
    <row r="11931" spans="1:8" x14ac:dyDescent="0.2">
      <c r="A11931" s="6">
        <f t="shared" si="175"/>
        <v>609562</v>
      </c>
      <c r="B11931" s="6">
        <v>58</v>
      </c>
      <c r="C11931" s="109">
        <v>3</v>
      </c>
      <c r="D11931" s="109">
        <v>67</v>
      </c>
      <c r="E11931" s="109" t="s">
        <v>18065</v>
      </c>
      <c r="F11931" s="109"/>
      <c r="G11931" s="109"/>
      <c r="H11931" s="109">
        <f>IF('Раздел 2.14.1.3'!P49&gt;='Раздел 2.14.1.3'!R49,0,1)</f>
        <v>0</v>
      </c>
    </row>
    <row r="11932" spans="1:8" x14ac:dyDescent="0.2">
      <c r="A11932" s="6">
        <f t="shared" si="175"/>
        <v>609562</v>
      </c>
      <c r="B11932" s="6">
        <v>58</v>
      </c>
      <c r="C11932" s="115">
        <v>4</v>
      </c>
      <c r="D11932" s="115">
        <v>68</v>
      </c>
      <c r="E11932" s="6" t="s">
        <v>18066</v>
      </c>
      <c r="H11932" s="6">
        <f>IF('Раздел 2.14.1.3'!S21&gt;='Раздел 2.14.1.3'!T21,0,1)</f>
        <v>0</v>
      </c>
    </row>
    <row r="11933" spans="1:8" x14ac:dyDescent="0.2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18067</v>
      </c>
      <c r="H11933" s="6">
        <f>IF('Раздел 2.14.1.3'!S22&gt;='Раздел 2.14.1.3'!T22,0,1)</f>
        <v>0</v>
      </c>
    </row>
    <row r="11934" spans="1:8" x14ac:dyDescent="0.2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17183</v>
      </c>
      <c r="H11934" s="6">
        <f>IF('Раздел 2.14.1.3'!S23&gt;='Раздел 2.14.1.3'!T23,0,1)</f>
        <v>0</v>
      </c>
    </row>
    <row r="11935" spans="1:8" x14ac:dyDescent="0.2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17184</v>
      </c>
      <c r="H11935" s="6">
        <f>IF('Раздел 2.14.1.3'!S24&gt;='Раздел 2.14.1.3'!T24,0,1)</f>
        <v>0</v>
      </c>
    </row>
    <row r="11936" spans="1:8" x14ac:dyDescent="0.2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17185</v>
      </c>
      <c r="H11936" s="6">
        <f>IF('Раздел 2.14.1.3'!S25&gt;='Раздел 2.14.1.3'!T25,0,1)</f>
        <v>0</v>
      </c>
    </row>
    <row r="11937" spans="1:8" x14ac:dyDescent="0.2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17186</v>
      </c>
      <c r="H11937" s="6">
        <f>IF('Раздел 2.14.1.3'!S26&gt;='Раздел 2.14.1.3'!T26,0,1)</f>
        <v>0</v>
      </c>
    </row>
    <row r="11938" spans="1:8" x14ac:dyDescent="0.2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17187</v>
      </c>
      <c r="H11938" s="6">
        <f>IF('Раздел 2.14.1.3'!S27&gt;='Раздел 2.14.1.3'!T27,0,1)</f>
        <v>0</v>
      </c>
    </row>
    <row r="11939" spans="1:8" x14ac:dyDescent="0.2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17188</v>
      </c>
      <c r="H11939" s="6">
        <f>IF('Раздел 2.14.1.3'!S28&gt;='Раздел 2.14.1.3'!T28,0,1)</f>
        <v>0</v>
      </c>
    </row>
    <row r="11940" spans="1:8" x14ac:dyDescent="0.2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17189</v>
      </c>
      <c r="H11940" s="6">
        <f>IF('Раздел 2.14.1.3'!S29&gt;='Раздел 2.14.1.3'!T29,0,1)</f>
        <v>0</v>
      </c>
    </row>
    <row r="11941" spans="1:8" x14ac:dyDescent="0.2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18883</v>
      </c>
      <c r="H11941" s="6">
        <f>IF('Раздел 2.14.1.3'!S30&gt;='Раздел 2.14.1.3'!T30,0,1)</f>
        <v>0</v>
      </c>
    </row>
    <row r="11942" spans="1:8" x14ac:dyDescent="0.2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18884</v>
      </c>
      <c r="H11942" s="6">
        <f>IF('Раздел 2.14.1.3'!S31&gt;='Раздел 2.14.1.3'!T31,0,1)</f>
        <v>0</v>
      </c>
    </row>
    <row r="11943" spans="1:8" x14ac:dyDescent="0.2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18885</v>
      </c>
      <c r="H11943" s="6">
        <f>IF('Раздел 2.14.1.3'!S32&gt;='Раздел 2.14.1.3'!T32,0,1)</f>
        <v>0</v>
      </c>
    </row>
    <row r="11944" spans="1:8" x14ac:dyDescent="0.2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18886</v>
      </c>
      <c r="H11944" s="6">
        <f>IF('Раздел 2.14.1.3'!S33&gt;='Раздел 2.14.1.3'!T33,0,1)</f>
        <v>0</v>
      </c>
    </row>
    <row r="11945" spans="1:8" x14ac:dyDescent="0.2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18887</v>
      </c>
      <c r="H11945" s="6">
        <f>IF('Раздел 2.14.1.3'!S34&gt;='Раздел 2.14.1.3'!T34,0,1)</f>
        <v>0</v>
      </c>
    </row>
    <row r="11946" spans="1:8" x14ac:dyDescent="0.2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18888</v>
      </c>
      <c r="H11946" s="6">
        <f>IF('Раздел 2.14.1.3'!S35&gt;='Раздел 2.14.1.3'!T35,0,1)</f>
        <v>0</v>
      </c>
    </row>
    <row r="11947" spans="1:8" x14ac:dyDescent="0.2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18889</v>
      </c>
      <c r="H11947" s="6">
        <f>IF('Раздел 2.14.1.3'!S36&gt;='Раздел 2.14.1.3'!T36,0,1)</f>
        <v>0</v>
      </c>
    </row>
    <row r="11948" spans="1:8" x14ac:dyDescent="0.2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18890</v>
      </c>
      <c r="H11948" s="6">
        <f>IF('Раздел 2.14.1.3'!S37&gt;='Раздел 2.14.1.3'!T37,0,1)</f>
        <v>0</v>
      </c>
    </row>
    <row r="11949" spans="1:8" x14ac:dyDescent="0.2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18891</v>
      </c>
      <c r="H11949" s="6">
        <f>IF('Раздел 2.14.1.3'!S38&gt;='Раздел 2.14.1.3'!T38,0,1)</f>
        <v>0</v>
      </c>
    </row>
    <row r="11950" spans="1:8" x14ac:dyDescent="0.2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18892</v>
      </c>
      <c r="H11950" s="6">
        <f>IF('Раздел 2.14.1.3'!S39&gt;='Раздел 2.14.1.3'!T39,0,1)</f>
        <v>0</v>
      </c>
    </row>
    <row r="11951" spans="1:8" x14ac:dyDescent="0.2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18893</v>
      </c>
      <c r="H11951" s="6">
        <f>IF('Раздел 2.14.1.3'!S40&gt;='Раздел 2.14.1.3'!T40,0,1)</f>
        <v>0</v>
      </c>
    </row>
    <row r="11952" spans="1:8" x14ac:dyDescent="0.2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18894</v>
      </c>
      <c r="H11952" s="6">
        <f>IF('Раздел 2.14.1.3'!S41&gt;='Раздел 2.14.1.3'!T41,0,1)</f>
        <v>0</v>
      </c>
    </row>
    <row r="11953" spans="1:8" x14ac:dyDescent="0.2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18895</v>
      </c>
      <c r="H11953" s="6">
        <f>IF('Раздел 2.14.1.3'!S42&gt;='Раздел 2.14.1.3'!T42,0,1)</f>
        <v>0</v>
      </c>
    </row>
    <row r="11954" spans="1:8" x14ac:dyDescent="0.2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18896</v>
      </c>
      <c r="H11954" s="6">
        <f>IF('Раздел 2.14.1.3'!S43&gt;='Раздел 2.14.1.3'!T43,0,1)</f>
        <v>0</v>
      </c>
    </row>
    <row r="11955" spans="1:8" x14ac:dyDescent="0.2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18068</v>
      </c>
      <c r="H11955" s="6">
        <f>IF('Раздел 2.14.1.3'!S44&gt;='Раздел 2.14.1.3'!T44,0,1)</f>
        <v>0</v>
      </c>
    </row>
    <row r="11956" spans="1:8" x14ac:dyDescent="0.2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18069</v>
      </c>
      <c r="H11956" s="6">
        <f>IF('Раздел 2.14.1.3'!S45&gt;='Раздел 2.14.1.3'!T45,0,1)</f>
        <v>0</v>
      </c>
    </row>
    <row r="11957" spans="1:8" x14ac:dyDescent="0.2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18070</v>
      </c>
      <c r="H11957" s="6">
        <f>IF('Раздел 2.14.1.3'!S46&gt;='Раздел 2.14.1.3'!T46,0,1)</f>
        <v>0</v>
      </c>
    </row>
    <row r="11958" spans="1:8" x14ac:dyDescent="0.2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18071</v>
      </c>
      <c r="H11958" s="6">
        <f>IF('Раздел 2.14.1.3'!S47&gt;='Раздел 2.14.1.3'!T47,0,1)</f>
        <v>0</v>
      </c>
    </row>
    <row r="11959" spans="1:8" x14ac:dyDescent="0.2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18072</v>
      </c>
      <c r="H11959" s="6">
        <f>IF('Раздел 2.14.1.3'!S48&gt;='Раздел 2.14.1.3'!T48,0,1)</f>
        <v>0</v>
      </c>
    </row>
    <row r="11960" spans="1:8" x14ac:dyDescent="0.2">
      <c r="A11960" s="6">
        <f t="shared" si="175"/>
        <v>609562</v>
      </c>
      <c r="B11960" s="6">
        <v>58</v>
      </c>
      <c r="C11960" s="109">
        <v>4</v>
      </c>
      <c r="D11960" s="109">
        <v>96</v>
      </c>
      <c r="E11960" s="109" t="s">
        <v>18073</v>
      </c>
      <c r="F11960" s="109"/>
      <c r="G11960" s="109"/>
      <c r="H11960" s="109">
        <f>IF('Раздел 2.14.1.3'!S49&gt;='Раздел 2.14.1.3'!T49,0,1)</f>
        <v>0</v>
      </c>
    </row>
    <row r="11961" spans="1:8" x14ac:dyDescent="0.2">
      <c r="A11961" s="6">
        <f t="shared" si="175"/>
        <v>609562</v>
      </c>
      <c r="B11961" s="6">
        <v>58</v>
      </c>
      <c r="C11961" s="115">
        <v>5</v>
      </c>
      <c r="D11961" s="115">
        <v>97</v>
      </c>
      <c r="E11961" s="6" t="s">
        <v>18074</v>
      </c>
      <c r="H11961" s="6">
        <f>IF('Раздел 2.14.1.3'!S21&gt;='Раздел 2.14.1.3'!U21,0,1)</f>
        <v>0</v>
      </c>
    </row>
    <row r="11962" spans="1:8" x14ac:dyDescent="0.2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18075</v>
      </c>
      <c r="H11962" s="6">
        <f>IF('Раздел 2.14.1.3'!S22&gt;='Раздел 2.14.1.3'!U22,0,1)</f>
        <v>0</v>
      </c>
    </row>
    <row r="11963" spans="1:8" x14ac:dyDescent="0.2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18076</v>
      </c>
      <c r="H11963" s="6">
        <f>IF('Раздел 2.14.1.3'!S23&gt;='Раздел 2.14.1.3'!U23,0,1)</f>
        <v>0</v>
      </c>
    </row>
    <row r="11964" spans="1:8" x14ac:dyDescent="0.2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18077</v>
      </c>
      <c r="H11964" s="6">
        <f>IF('Раздел 2.14.1.3'!S24&gt;='Раздел 2.14.1.3'!U24,0,1)</f>
        <v>0</v>
      </c>
    </row>
    <row r="11965" spans="1:8" x14ac:dyDescent="0.2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18078</v>
      </c>
      <c r="H11965" s="6">
        <f>IF('Раздел 2.14.1.3'!S25&gt;='Раздел 2.14.1.3'!U25,0,1)</f>
        <v>0</v>
      </c>
    </row>
    <row r="11966" spans="1:8" x14ac:dyDescent="0.2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18079</v>
      </c>
      <c r="H11966" s="6">
        <f>IF('Раздел 2.14.1.3'!S26&gt;='Раздел 2.14.1.3'!U26,0,1)</f>
        <v>0</v>
      </c>
    </row>
    <row r="11967" spans="1:8" x14ac:dyDescent="0.2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17190</v>
      </c>
      <c r="H11967" s="6">
        <f>IF('Раздел 2.14.1.3'!S27&gt;='Раздел 2.14.1.3'!U27,0,1)</f>
        <v>0</v>
      </c>
    </row>
    <row r="11968" spans="1:8" x14ac:dyDescent="0.2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17191</v>
      </c>
      <c r="H11968" s="6">
        <f>IF('Раздел 2.14.1.3'!S28&gt;='Раздел 2.14.1.3'!U28,0,1)</f>
        <v>0</v>
      </c>
    </row>
    <row r="11969" spans="1:8" x14ac:dyDescent="0.2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17192</v>
      </c>
      <c r="H11969" s="6">
        <f>IF('Раздел 2.14.1.3'!S29&gt;='Раздел 2.14.1.3'!U29,0,1)</f>
        <v>0</v>
      </c>
    </row>
    <row r="11970" spans="1:8" x14ac:dyDescent="0.2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17193</v>
      </c>
      <c r="H11970" s="6">
        <f>IF('Раздел 2.14.1.3'!S30&gt;='Раздел 2.14.1.3'!U30,0,1)</f>
        <v>0</v>
      </c>
    </row>
    <row r="11971" spans="1:8" x14ac:dyDescent="0.2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18084</v>
      </c>
      <c r="H11971" s="6">
        <f>IF('Раздел 2.14.1.3'!S31&gt;='Раздел 2.14.1.3'!U31,0,1)</f>
        <v>0</v>
      </c>
    </row>
    <row r="11972" spans="1:8" x14ac:dyDescent="0.2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16123</v>
      </c>
      <c r="H11972" s="6">
        <f>IF('Раздел 2.14.1.3'!S32&gt;='Раздел 2.14.1.3'!U32,0,1)</f>
        <v>0</v>
      </c>
    </row>
    <row r="11973" spans="1:8" x14ac:dyDescent="0.2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16124</v>
      </c>
      <c r="H11973" s="6">
        <f>IF('Раздел 2.14.1.3'!S33&gt;='Раздел 2.14.1.3'!U33,0,1)</f>
        <v>0</v>
      </c>
    </row>
    <row r="11974" spans="1:8" x14ac:dyDescent="0.2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16125</v>
      </c>
      <c r="H11974" s="6">
        <f>IF('Раздел 2.14.1.3'!S34&gt;='Раздел 2.14.1.3'!U34,0,1)</f>
        <v>0</v>
      </c>
    </row>
    <row r="11975" spans="1:8" x14ac:dyDescent="0.2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16126</v>
      </c>
      <c r="H11975" s="6">
        <f>IF('Раздел 2.14.1.3'!S35&gt;='Раздел 2.14.1.3'!U35,0,1)</f>
        <v>0</v>
      </c>
    </row>
    <row r="11976" spans="1:8" x14ac:dyDescent="0.2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16127</v>
      </c>
      <c r="H11976" s="6">
        <f>IF('Раздел 2.14.1.3'!S36&gt;='Раздел 2.14.1.3'!U36,0,1)</f>
        <v>0</v>
      </c>
    </row>
    <row r="11977" spans="1:8" x14ac:dyDescent="0.2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16128</v>
      </c>
      <c r="H11977" s="6">
        <f>IF('Раздел 2.14.1.3'!S37&gt;='Раздел 2.14.1.3'!U37,0,1)</f>
        <v>0</v>
      </c>
    </row>
    <row r="11978" spans="1:8" x14ac:dyDescent="0.2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16129</v>
      </c>
      <c r="H11978" s="6">
        <f>IF('Раздел 2.14.1.3'!S38&gt;='Раздел 2.14.1.3'!U38,0,1)</f>
        <v>0</v>
      </c>
    </row>
    <row r="11979" spans="1:8" x14ac:dyDescent="0.2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16130</v>
      </c>
      <c r="H11979" s="6">
        <f>IF('Раздел 2.14.1.3'!S39&gt;='Раздел 2.14.1.3'!U39,0,1)</f>
        <v>0</v>
      </c>
    </row>
    <row r="11980" spans="1:8" x14ac:dyDescent="0.2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16131</v>
      </c>
      <c r="H11980" s="6">
        <f>IF('Раздел 2.14.1.3'!S40&gt;='Раздел 2.14.1.3'!U40,0,1)</f>
        <v>0</v>
      </c>
    </row>
    <row r="11981" spans="1:8" x14ac:dyDescent="0.2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16132</v>
      </c>
      <c r="H11981" s="6">
        <f>IF('Раздел 2.14.1.3'!S41&gt;='Раздел 2.14.1.3'!U41,0,1)</f>
        <v>0</v>
      </c>
    </row>
    <row r="11982" spans="1:8" x14ac:dyDescent="0.2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16133</v>
      </c>
      <c r="H11982" s="6">
        <f>IF('Раздел 2.14.1.3'!S42&gt;='Раздел 2.14.1.3'!U42,0,1)</f>
        <v>0</v>
      </c>
    </row>
    <row r="11983" spans="1:8" x14ac:dyDescent="0.2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16134</v>
      </c>
      <c r="H11983" s="6">
        <f>IF('Раздел 2.14.1.3'!S43&gt;='Раздел 2.14.1.3'!U43,0,1)</f>
        <v>0</v>
      </c>
    </row>
    <row r="11984" spans="1:8" x14ac:dyDescent="0.2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16135</v>
      </c>
      <c r="H11984" s="6">
        <f>IF('Раздел 2.14.1.3'!S44&gt;='Раздел 2.14.1.3'!U44,0,1)</f>
        <v>0</v>
      </c>
    </row>
    <row r="11985" spans="1:8" x14ac:dyDescent="0.2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16136</v>
      </c>
      <c r="H11985" s="6">
        <f>IF('Раздел 2.14.1.3'!S45&gt;='Раздел 2.14.1.3'!U45,0,1)</f>
        <v>0</v>
      </c>
    </row>
    <row r="11986" spans="1:8" x14ac:dyDescent="0.2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16137</v>
      </c>
      <c r="H11986" s="6">
        <f>IF('Раздел 2.14.1.3'!S46&gt;='Раздел 2.14.1.3'!U46,0,1)</f>
        <v>0</v>
      </c>
    </row>
    <row r="11987" spans="1:8" x14ac:dyDescent="0.2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16138</v>
      </c>
      <c r="H11987" s="6">
        <f>IF('Раздел 2.14.1.3'!S47&gt;='Раздел 2.14.1.3'!U47,0,1)</f>
        <v>0</v>
      </c>
    </row>
    <row r="11988" spans="1:8" x14ac:dyDescent="0.2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16139</v>
      </c>
      <c r="H11988" s="6">
        <f>IF('Раздел 2.14.1.3'!S48&gt;='Раздел 2.14.1.3'!U48,0,1)</f>
        <v>0</v>
      </c>
    </row>
    <row r="11989" spans="1:8" x14ac:dyDescent="0.2">
      <c r="A11989" s="6">
        <f t="shared" si="176"/>
        <v>609562</v>
      </c>
      <c r="B11989" s="6">
        <v>58</v>
      </c>
      <c r="C11989" s="109">
        <v>5</v>
      </c>
      <c r="D11989" s="109">
        <v>125</v>
      </c>
      <c r="E11989" s="109" t="s">
        <v>16140</v>
      </c>
      <c r="F11989" s="109"/>
      <c r="G11989" s="109"/>
      <c r="H11989" s="109">
        <f>IF('Раздел 2.14.1.3'!S49&gt;='Раздел 2.14.1.3'!U49,0,1)</f>
        <v>0</v>
      </c>
    </row>
    <row r="11990" spans="1:8" x14ac:dyDescent="0.2">
      <c r="A11990" s="6">
        <f t="shared" si="176"/>
        <v>609562</v>
      </c>
      <c r="B11990" s="6">
        <v>58</v>
      </c>
      <c r="C11990" s="115">
        <v>6</v>
      </c>
      <c r="D11990" s="115">
        <v>126</v>
      </c>
      <c r="E11990" s="6" t="s">
        <v>18103</v>
      </c>
      <c r="F11990" s="115"/>
      <c r="G11990" s="115"/>
      <c r="H11990" s="115">
        <f>IF('Раздел 2.14.1.3'!V21&gt;='Раздел 2.14.1.3'!W21,0,1)</f>
        <v>0</v>
      </c>
    </row>
    <row r="11991" spans="1:8" x14ac:dyDescent="0.2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18104</v>
      </c>
      <c r="F11991" s="7"/>
      <c r="G11991" s="7"/>
      <c r="H11991" s="7">
        <f>IF('Раздел 2.14.1.3'!V22&gt;='Раздел 2.14.1.3'!W22,0,1)</f>
        <v>0</v>
      </c>
    </row>
    <row r="11992" spans="1:8" x14ac:dyDescent="0.2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18105</v>
      </c>
      <c r="F11992" s="7"/>
      <c r="G11992" s="7"/>
      <c r="H11992" s="7">
        <f>IF('Раздел 2.14.1.3'!V23&gt;='Раздел 2.14.1.3'!W23,0,1)</f>
        <v>0</v>
      </c>
    </row>
    <row r="11993" spans="1:8" x14ac:dyDescent="0.2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18106</v>
      </c>
      <c r="F11993" s="7"/>
      <c r="G11993" s="7"/>
      <c r="H11993" s="7">
        <f>IF('Раздел 2.14.1.3'!V24&gt;='Раздел 2.14.1.3'!W24,0,1)</f>
        <v>0</v>
      </c>
    </row>
    <row r="11994" spans="1:8" x14ac:dyDescent="0.2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18107</v>
      </c>
      <c r="F11994" s="7"/>
      <c r="G11994" s="7"/>
      <c r="H11994" s="7">
        <f>IF('Раздел 2.14.1.3'!V25&gt;='Раздел 2.14.1.3'!W25,0,1)</f>
        <v>0</v>
      </c>
    </row>
    <row r="11995" spans="1:8" x14ac:dyDescent="0.2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18108</v>
      </c>
      <c r="F11995" s="7"/>
      <c r="G11995" s="7"/>
      <c r="H11995" s="7">
        <f>IF('Раздел 2.14.1.3'!V26&gt;='Раздел 2.14.1.3'!W26,0,1)</f>
        <v>0</v>
      </c>
    </row>
    <row r="11996" spans="1:8" x14ac:dyDescent="0.2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18109</v>
      </c>
      <c r="F11996" s="7"/>
      <c r="G11996" s="7"/>
      <c r="H11996" s="7">
        <f>IF('Раздел 2.14.1.3'!V27&gt;='Раздел 2.14.1.3'!W27,0,1)</f>
        <v>0</v>
      </c>
    </row>
    <row r="11997" spans="1:8" x14ac:dyDescent="0.2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18110</v>
      </c>
      <c r="F11997" s="7"/>
      <c r="G11997" s="7"/>
      <c r="H11997" s="7">
        <f>IF('Раздел 2.14.1.3'!V28&gt;='Раздел 2.14.1.3'!W28,0,1)</f>
        <v>0</v>
      </c>
    </row>
    <row r="11998" spans="1:8" x14ac:dyDescent="0.2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18111</v>
      </c>
      <c r="F11998" s="7"/>
      <c r="G11998" s="7"/>
      <c r="H11998" s="7">
        <f>IF('Раздел 2.14.1.3'!V29&gt;='Раздел 2.14.1.3'!W29,0,1)</f>
        <v>0</v>
      </c>
    </row>
    <row r="11999" spans="1:8" x14ac:dyDescent="0.2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18112</v>
      </c>
      <c r="F11999" s="7"/>
      <c r="G11999" s="7"/>
      <c r="H11999" s="7">
        <f>IF('Раздел 2.14.1.3'!V30&gt;='Раздел 2.14.1.3'!W30,0,1)</f>
        <v>0</v>
      </c>
    </row>
    <row r="12000" spans="1:8" x14ac:dyDescent="0.2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18113</v>
      </c>
      <c r="F12000" s="7"/>
      <c r="G12000" s="7"/>
      <c r="H12000" s="7">
        <f>IF('Раздел 2.14.1.3'!V31&gt;='Раздел 2.14.1.3'!W31,0,1)</f>
        <v>0</v>
      </c>
    </row>
    <row r="12001" spans="1:8" x14ac:dyDescent="0.2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18114</v>
      </c>
      <c r="F12001" s="7"/>
      <c r="G12001" s="7"/>
      <c r="H12001" s="7">
        <f>IF('Раздел 2.14.1.3'!V32&gt;='Раздел 2.14.1.3'!W32,0,1)</f>
        <v>0</v>
      </c>
    </row>
    <row r="12002" spans="1:8" x14ac:dyDescent="0.2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18115</v>
      </c>
      <c r="F12002" s="7"/>
      <c r="G12002" s="7"/>
      <c r="H12002" s="7">
        <f>IF('Раздел 2.14.1.3'!V33&gt;='Раздел 2.14.1.3'!W33,0,1)</f>
        <v>0</v>
      </c>
    </row>
    <row r="12003" spans="1:8" x14ac:dyDescent="0.2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18116</v>
      </c>
      <c r="F12003" s="7"/>
      <c r="G12003" s="7"/>
      <c r="H12003" s="7">
        <f>IF('Раздел 2.14.1.3'!V34&gt;='Раздел 2.14.1.3'!W34,0,1)</f>
        <v>0</v>
      </c>
    </row>
    <row r="12004" spans="1:8" x14ac:dyDescent="0.2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18117</v>
      </c>
      <c r="F12004" s="7"/>
      <c r="G12004" s="7"/>
      <c r="H12004" s="7">
        <f>IF('Раздел 2.14.1.3'!V35&gt;='Раздел 2.14.1.3'!W35,0,1)</f>
        <v>0</v>
      </c>
    </row>
    <row r="12005" spans="1:8" x14ac:dyDescent="0.2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18118</v>
      </c>
      <c r="F12005" s="7"/>
      <c r="G12005" s="7"/>
      <c r="H12005" s="7">
        <f>IF('Раздел 2.14.1.3'!V36&gt;='Раздел 2.14.1.3'!W36,0,1)</f>
        <v>0</v>
      </c>
    </row>
    <row r="12006" spans="1:8" x14ac:dyDescent="0.2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18119</v>
      </c>
      <c r="F12006" s="7"/>
      <c r="G12006" s="7"/>
      <c r="H12006" s="7">
        <f>IF('Раздел 2.14.1.3'!V37&gt;='Раздел 2.14.1.3'!W37,0,1)</f>
        <v>0</v>
      </c>
    </row>
    <row r="12007" spans="1:8" x14ac:dyDescent="0.2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18120</v>
      </c>
      <c r="F12007" s="7"/>
      <c r="G12007" s="7"/>
      <c r="H12007" s="7">
        <f>IF('Раздел 2.14.1.3'!V38&gt;='Раздел 2.14.1.3'!W38,0,1)</f>
        <v>0</v>
      </c>
    </row>
    <row r="12008" spans="1:8" x14ac:dyDescent="0.2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18140</v>
      </c>
      <c r="F12008" s="7"/>
      <c r="G12008" s="7"/>
      <c r="H12008" s="7">
        <f>IF('Раздел 2.14.1.3'!V39&gt;='Раздел 2.14.1.3'!W39,0,1)</f>
        <v>0</v>
      </c>
    </row>
    <row r="12009" spans="1:8" x14ac:dyDescent="0.2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18141</v>
      </c>
      <c r="F12009" s="7"/>
      <c r="G12009" s="7"/>
      <c r="H12009" s="7">
        <f>IF('Раздел 2.14.1.3'!V40&gt;='Раздел 2.14.1.3'!W40,0,1)</f>
        <v>0</v>
      </c>
    </row>
    <row r="12010" spans="1:8" x14ac:dyDescent="0.2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18142</v>
      </c>
      <c r="F12010" s="7"/>
      <c r="G12010" s="7"/>
      <c r="H12010" s="7">
        <f>IF('Раздел 2.14.1.3'!V41&gt;='Раздел 2.14.1.3'!W41,0,1)</f>
        <v>0</v>
      </c>
    </row>
    <row r="12011" spans="1:8" x14ac:dyDescent="0.2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18143</v>
      </c>
      <c r="F12011" s="7"/>
      <c r="G12011" s="7"/>
      <c r="H12011" s="7">
        <f>IF('Раздел 2.14.1.3'!V42&gt;='Раздел 2.14.1.3'!W42,0,1)</f>
        <v>0</v>
      </c>
    </row>
    <row r="12012" spans="1:8" x14ac:dyDescent="0.2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18144</v>
      </c>
      <c r="F12012" s="7"/>
      <c r="G12012" s="7"/>
      <c r="H12012" s="7">
        <f>IF('Раздел 2.14.1.3'!V43&gt;='Раздел 2.14.1.3'!W43,0,1)</f>
        <v>0</v>
      </c>
    </row>
    <row r="12013" spans="1:8" x14ac:dyDescent="0.2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18145</v>
      </c>
      <c r="F12013" s="7"/>
      <c r="G12013" s="7"/>
      <c r="H12013" s="7">
        <f>IF('Раздел 2.14.1.3'!V44&gt;='Раздел 2.14.1.3'!W44,0,1)</f>
        <v>0</v>
      </c>
    </row>
    <row r="12014" spans="1:8" x14ac:dyDescent="0.2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18146</v>
      </c>
      <c r="F12014" s="7"/>
      <c r="G12014" s="7"/>
      <c r="H12014" s="7">
        <f>IF('Раздел 2.14.1.3'!V45&gt;='Раздел 2.14.1.3'!W45,0,1)</f>
        <v>0</v>
      </c>
    </row>
    <row r="12015" spans="1:8" x14ac:dyDescent="0.2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18147</v>
      </c>
      <c r="F12015" s="7"/>
      <c r="G12015" s="7"/>
      <c r="H12015" s="7">
        <f>IF('Раздел 2.14.1.3'!V46&gt;='Раздел 2.14.1.3'!W46,0,1)</f>
        <v>0</v>
      </c>
    </row>
    <row r="12016" spans="1:8" x14ac:dyDescent="0.2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18930</v>
      </c>
      <c r="F12016" s="7"/>
      <c r="G12016" s="7"/>
      <c r="H12016" s="7">
        <f>IF('Раздел 2.14.1.3'!V47&gt;='Раздел 2.14.1.3'!W47,0,1)</f>
        <v>0</v>
      </c>
    </row>
    <row r="12017" spans="1:8" x14ac:dyDescent="0.2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18931</v>
      </c>
      <c r="F12017" s="7"/>
      <c r="G12017" s="7"/>
      <c r="H12017" s="7">
        <f>IF('Раздел 2.14.1.3'!V48&gt;='Раздел 2.14.1.3'!W48,0,1)</f>
        <v>0</v>
      </c>
    </row>
    <row r="12018" spans="1:8" x14ac:dyDescent="0.2">
      <c r="A12018" s="6">
        <f t="shared" si="176"/>
        <v>609562</v>
      </c>
      <c r="B12018" s="6">
        <v>58</v>
      </c>
      <c r="C12018" s="109">
        <v>6</v>
      </c>
      <c r="D12018" s="109">
        <v>154</v>
      </c>
      <c r="E12018" s="109" t="s">
        <v>18932</v>
      </c>
      <c r="F12018" s="109"/>
      <c r="G12018" s="109"/>
      <c r="H12018" s="109">
        <f>IF('Раздел 2.14.1.3'!V49&gt;='Раздел 2.14.1.3'!W49,0,1)</f>
        <v>0</v>
      </c>
    </row>
    <row r="12019" spans="1:8" x14ac:dyDescent="0.2">
      <c r="A12019" s="6">
        <f t="shared" si="176"/>
        <v>609562</v>
      </c>
      <c r="B12019" s="6">
        <v>58</v>
      </c>
      <c r="C12019" s="115">
        <v>7</v>
      </c>
      <c r="D12019" s="115">
        <v>155</v>
      </c>
      <c r="E12019" s="6" t="s">
        <v>18125</v>
      </c>
      <c r="H12019" s="6">
        <f>IF('Раздел 2.14.1.3'!V21&gt;='Раздел 2.14.1.3'!X21,0,1)</f>
        <v>0</v>
      </c>
    </row>
    <row r="12020" spans="1:8" x14ac:dyDescent="0.2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18126</v>
      </c>
      <c r="H12020" s="6">
        <f>IF('Раздел 2.14.1.3'!V22&gt;='Раздел 2.14.1.3'!X22,0,1)</f>
        <v>0</v>
      </c>
    </row>
    <row r="12021" spans="1:8" x14ac:dyDescent="0.2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15502</v>
      </c>
      <c r="H12021" s="6">
        <f>IF('Раздел 2.14.1.3'!V23&gt;='Раздел 2.14.1.3'!X23,0,1)</f>
        <v>0</v>
      </c>
    </row>
    <row r="12022" spans="1:8" x14ac:dyDescent="0.2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15503</v>
      </c>
      <c r="H12022" s="6">
        <f>IF('Раздел 2.14.1.3'!V24&gt;='Раздел 2.14.1.3'!X24,0,1)</f>
        <v>0</v>
      </c>
    </row>
    <row r="12023" spans="1:8" x14ac:dyDescent="0.2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15504</v>
      </c>
      <c r="H12023" s="6">
        <f>IF('Раздел 2.14.1.3'!V25&gt;='Раздел 2.14.1.3'!X25,0,1)</f>
        <v>0</v>
      </c>
    </row>
    <row r="12024" spans="1:8" x14ac:dyDescent="0.2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15505</v>
      </c>
      <c r="H12024" s="6">
        <f>IF('Раздел 2.14.1.3'!V26&gt;='Раздел 2.14.1.3'!X26,0,1)</f>
        <v>0</v>
      </c>
    </row>
    <row r="12025" spans="1:8" x14ac:dyDescent="0.2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16678</v>
      </c>
      <c r="H12025" s="6">
        <f>IF('Раздел 2.14.1.3'!V27&gt;='Раздел 2.14.1.3'!X27,0,1)</f>
        <v>0</v>
      </c>
    </row>
    <row r="12026" spans="1:8" x14ac:dyDescent="0.2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16679</v>
      </c>
      <c r="H12026" s="6">
        <f>IF('Раздел 2.14.1.3'!V28&gt;='Раздел 2.14.1.3'!X28,0,1)</f>
        <v>0</v>
      </c>
    </row>
    <row r="12027" spans="1:8" x14ac:dyDescent="0.2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16680</v>
      </c>
      <c r="H12027" s="6">
        <f>IF('Раздел 2.14.1.3'!V29&gt;='Раздел 2.14.1.3'!X29,0,1)</f>
        <v>0</v>
      </c>
    </row>
    <row r="12028" spans="1:8" x14ac:dyDescent="0.2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16681</v>
      </c>
      <c r="H12028" s="6">
        <f>IF('Раздел 2.14.1.3'!V30&gt;='Раздел 2.14.1.3'!X30,0,1)</f>
        <v>0</v>
      </c>
    </row>
    <row r="12029" spans="1:8" x14ac:dyDescent="0.2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16682</v>
      </c>
      <c r="H12029" s="6">
        <f>IF('Раздел 2.14.1.3'!V31&gt;='Раздел 2.14.1.3'!X31,0,1)</f>
        <v>0</v>
      </c>
    </row>
    <row r="12030" spans="1:8" x14ac:dyDescent="0.2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16683</v>
      </c>
      <c r="H12030" s="6">
        <f>IF('Раздел 2.14.1.3'!V32&gt;='Раздел 2.14.1.3'!X32,0,1)</f>
        <v>0</v>
      </c>
    </row>
    <row r="12031" spans="1:8" x14ac:dyDescent="0.2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16684</v>
      </c>
      <c r="H12031" s="6">
        <f>IF('Раздел 2.14.1.3'!V33&gt;='Раздел 2.14.1.3'!X33,0,1)</f>
        <v>0</v>
      </c>
    </row>
    <row r="12032" spans="1:8" x14ac:dyDescent="0.2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16685</v>
      </c>
      <c r="H12032" s="6">
        <f>IF('Раздел 2.14.1.3'!V34&gt;='Раздел 2.14.1.3'!X34,0,1)</f>
        <v>0</v>
      </c>
    </row>
    <row r="12033" spans="1:8" x14ac:dyDescent="0.2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16686</v>
      </c>
      <c r="H12033" s="6">
        <f>IF('Раздел 2.14.1.3'!V35&gt;='Раздел 2.14.1.3'!X35,0,1)</f>
        <v>0</v>
      </c>
    </row>
    <row r="12034" spans="1:8" x14ac:dyDescent="0.2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16687</v>
      </c>
      <c r="H12034" s="6">
        <f>IF('Раздел 2.14.1.3'!V36&gt;='Раздел 2.14.1.3'!X36,0,1)</f>
        <v>0</v>
      </c>
    </row>
    <row r="12035" spans="1:8" x14ac:dyDescent="0.2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16688</v>
      </c>
      <c r="H12035" s="6">
        <f>IF('Раздел 2.14.1.3'!V37&gt;='Раздел 2.14.1.3'!X37,0,1)</f>
        <v>0</v>
      </c>
    </row>
    <row r="12036" spans="1:8" x14ac:dyDescent="0.2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16689</v>
      </c>
      <c r="H12036" s="6">
        <f>IF('Раздел 2.14.1.3'!V38&gt;='Раздел 2.14.1.3'!X38,0,1)</f>
        <v>0</v>
      </c>
    </row>
    <row r="12037" spans="1:8" x14ac:dyDescent="0.2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16690</v>
      </c>
      <c r="H12037" s="6">
        <f>IF('Раздел 2.14.1.3'!V39&gt;='Раздел 2.14.1.3'!X39,0,1)</f>
        <v>0</v>
      </c>
    </row>
    <row r="12038" spans="1:8" x14ac:dyDescent="0.2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18511</v>
      </c>
      <c r="H12038" s="6">
        <f>IF('Раздел 2.14.1.3'!V40&gt;='Раздел 2.14.1.3'!X40,0,1)</f>
        <v>0</v>
      </c>
    </row>
    <row r="12039" spans="1:8" x14ac:dyDescent="0.2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18512</v>
      </c>
      <c r="H12039" s="6">
        <f>IF('Раздел 2.14.1.3'!V41&gt;='Раздел 2.14.1.3'!X41,0,1)</f>
        <v>0</v>
      </c>
    </row>
    <row r="12040" spans="1:8" x14ac:dyDescent="0.2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18513</v>
      </c>
      <c r="H12040" s="6">
        <f>IF('Раздел 2.14.1.3'!V42&gt;='Раздел 2.14.1.3'!X42,0,1)</f>
        <v>0</v>
      </c>
    </row>
    <row r="12041" spans="1:8" x14ac:dyDescent="0.2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18514</v>
      </c>
      <c r="H12041" s="6">
        <f>IF('Раздел 2.14.1.3'!V43&gt;='Раздел 2.14.1.3'!X43,0,1)</f>
        <v>0</v>
      </c>
    </row>
    <row r="12042" spans="1:8" x14ac:dyDescent="0.2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18515</v>
      </c>
      <c r="H12042" s="6">
        <f>IF('Раздел 2.14.1.3'!V44&gt;='Раздел 2.14.1.3'!X44,0,1)</f>
        <v>0</v>
      </c>
    </row>
    <row r="12043" spans="1:8" x14ac:dyDescent="0.2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18516</v>
      </c>
      <c r="H12043" s="6">
        <f>IF('Раздел 2.14.1.3'!V45&gt;='Раздел 2.14.1.3'!X45,0,1)</f>
        <v>0</v>
      </c>
    </row>
    <row r="12044" spans="1:8" x14ac:dyDescent="0.2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18517</v>
      </c>
      <c r="H12044" s="6">
        <f>IF('Раздел 2.14.1.3'!V46&gt;='Раздел 2.14.1.3'!X46,0,1)</f>
        <v>0</v>
      </c>
    </row>
    <row r="12045" spans="1:8" x14ac:dyDescent="0.2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18518</v>
      </c>
      <c r="H12045" s="6">
        <f>IF('Раздел 2.14.1.3'!V47&gt;='Раздел 2.14.1.3'!X47,0,1)</f>
        <v>0</v>
      </c>
    </row>
    <row r="12046" spans="1:8" x14ac:dyDescent="0.2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18519</v>
      </c>
      <c r="H12046" s="6">
        <f>IF('Раздел 2.14.1.3'!V48&gt;='Раздел 2.14.1.3'!X48,0,1)</f>
        <v>0</v>
      </c>
    </row>
    <row r="12047" spans="1:8" x14ac:dyDescent="0.2">
      <c r="A12047" s="6">
        <f t="shared" si="177"/>
        <v>609562</v>
      </c>
      <c r="B12047" s="109">
        <v>58</v>
      </c>
      <c r="C12047" s="109">
        <v>7</v>
      </c>
      <c r="D12047" s="109">
        <v>183</v>
      </c>
      <c r="E12047" s="109" t="s">
        <v>18520</v>
      </c>
      <c r="F12047" s="109"/>
      <c r="G12047" s="109"/>
      <c r="H12047" s="109">
        <f>IF('Раздел 2.14.1.3'!V49&gt;='Раздел 2.14.1.3'!X49,0,1)</f>
        <v>0</v>
      </c>
    </row>
    <row r="12048" spans="1:8" x14ac:dyDescent="0.2">
      <c r="A12048" s="107">
        <f t="shared" ref="A12048:A12114" si="178">P_3</f>
        <v>609562</v>
      </c>
      <c r="B12048" s="107">
        <v>59</v>
      </c>
      <c r="C12048" s="107">
        <v>0</v>
      </c>
      <c r="D12048" s="107">
        <v>0</v>
      </c>
      <c r="E12048" s="107" t="str">
        <f>CONCATENATE("Количество ошибок в разделе 2.14.2.1: ",H12048)</f>
        <v>Количество ошибок в разделе 2.14.2.1: 0</v>
      </c>
      <c r="F12048" s="107"/>
      <c r="G12048" s="107"/>
      <c r="H12048" s="107">
        <f>SUM(H12049:H12292)</f>
        <v>0</v>
      </c>
    </row>
    <row r="12049" spans="1:12" x14ac:dyDescent="0.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18521</v>
      </c>
      <c r="H12049" s="6">
        <f>IF('Раздел 2.14.2.1'!P21=SUM('Раздел 2.14.2.1'!P22:P49),0,1)</f>
        <v>0</v>
      </c>
    </row>
    <row r="12050" spans="1:12" x14ac:dyDescent="0.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18537</v>
      </c>
      <c r="H12050" s="6">
        <f>IF('Раздел 2.14.2.1'!Q21=SUM('Раздел 2.14.2.1'!Q22:Q49),0,1)</f>
        <v>0</v>
      </c>
    </row>
    <row r="12051" spans="1:12" x14ac:dyDescent="0.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18538</v>
      </c>
      <c r="H12051" s="6">
        <f>IF('Раздел 2.14.2.1'!R21=SUM('Раздел 2.14.2.1'!R22:R49),0,1)</f>
        <v>0</v>
      </c>
    </row>
    <row r="12052" spans="1:12" x14ac:dyDescent="0.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18539</v>
      </c>
      <c r="H12052" s="6">
        <f>IF('Раздел 2.14.2.1'!S21=SUM('Раздел 2.14.2.1'!S22:S49),0,1)</f>
        <v>0</v>
      </c>
    </row>
    <row r="12053" spans="1:12" x14ac:dyDescent="0.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18540</v>
      </c>
      <c r="H12053" s="6">
        <f>IF('Раздел 2.14.2.1'!T21=SUM('Раздел 2.14.2.1'!T22:T49),0,1)</f>
        <v>0</v>
      </c>
    </row>
    <row r="12054" spans="1:12" x14ac:dyDescent="0.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18541</v>
      </c>
      <c r="H12054" s="6">
        <f>IF('Раздел 2.14.2.1'!U21=SUM('Раздел 2.14.2.1'!U22:U49),0,1)</f>
        <v>0</v>
      </c>
    </row>
    <row r="12055" spans="1:12" x14ac:dyDescent="0.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18542</v>
      </c>
      <c r="H12055" s="6">
        <f>IF('Раздел 2.14.2.1'!V21=SUM('Раздел 2.14.2.1'!V22:V49),0,1)</f>
        <v>0</v>
      </c>
    </row>
    <row r="12056" spans="1:12" x14ac:dyDescent="0.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18543</v>
      </c>
      <c r="F12056" s="7"/>
      <c r="G12056" s="7"/>
      <c r="H12056" s="7">
        <f>IF('Раздел 2.14.2.1'!W21=SUM('Раздел 2.14.2.1'!W22:W49),0,1)</f>
        <v>0</v>
      </c>
    </row>
    <row r="12057" spans="1:12" x14ac:dyDescent="0.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18544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 x14ac:dyDescent="0.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19500</v>
      </c>
      <c r="F12058" s="7"/>
      <c r="G12058" s="7"/>
      <c r="H12058" s="7">
        <f>IF('Раздел 2.14.2.1'!Y21=SUM('Раздел 2.14.2.1'!Y22:Y49),0,1)</f>
        <v>0</v>
      </c>
    </row>
    <row r="12059" spans="1:12" x14ac:dyDescent="0.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19501</v>
      </c>
      <c r="F12059" s="7"/>
      <c r="G12059" s="7"/>
      <c r="H12059" s="7">
        <f>IF('Раздел 2.14.2.1'!Z21=SUM('Раздел 2.14.2.1'!Z22:Z49),0,1)</f>
        <v>0</v>
      </c>
    </row>
    <row r="12060" spans="1:12" x14ac:dyDescent="0.2">
      <c r="A12060" s="6">
        <f t="shared" si="178"/>
        <v>609562</v>
      </c>
      <c r="B12060" s="6">
        <v>59</v>
      </c>
      <c r="C12060" s="109">
        <v>1</v>
      </c>
      <c r="D12060" s="109">
        <v>12</v>
      </c>
      <c r="E12060" s="109" t="s">
        <v>19502</v>
      </c>
      <c r="F12060" s="109"/>
      <c r="G12060" s="109"/>
      <c r="H12060" s="109">
        <f>IF('Раздел 2.14.2.1'!AA21=SUM('Раздел 2.14.2.1'!AA22:AA49),0,1)</f>
        <v>0</v>
      </c>
    </row>
    <row r="12061" spans="1:12" x14ac:dyDescent="0.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18545</v>
      </c>
      <c r="H12061" s="6">
        <f>IF('Раздел 2.14.2.1'!P21&gt;='Раздел 2.14.2.1'!Q21,0,1)</f>
        <v>0</v>
      </c>
    </row>
    <row r="12062" spans="1:12" x14ac:dyDescent="0.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18546</v>
      </c>
      <c r="H12062" s="6">
        <f>IF('Раздел 2.14.2.1'!P22&gt;='Раздел 2.14.2.1'!Q22,0,1)</f>
        <v>0</v>
      </c>
    </row>
    <row r="12063" spans="1:12" x14ac:dyDescent="0.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18547</v>
      </c>
      <c r="H12063" s="6">
        <f>IF('Раздел 2.14.2.1'!P23&gt;='Раздел 2.14.2.1'!Q23,0,1)</f>
        <v>0</v>
      </c>
    </row>
    <row r="12064" spans="1:12" x14ac:dyDescent="0.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18548</v>
      </c>
      <c r="H12064" s="6">
        <f>IF('Раздел 2.14.2.1'!P24&gt;='Раздел 2.14.2.1'!Q24,0,1)</f>
        <v>0</v>
      </c>
    </row>
    <row r="12065" spans="1:8" x14ac:dyDescent="0.2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18549</v>
      </c>
      <c r="H12065" s="6">
        <f>IF('Раздел 2.14.2.1'!P25&gt;='Раздел 2.14.2.1'!Q25,0,1)</f>
        <v>0</v>
      </c>
    </row>
    <row r="12066" spans="1:8" x14ac:dyDescent="0.2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18550</v>
      </c>
      <c r="H12066" s="6">
        <f>IF('Раздел 2.14.2.1'!P26&gt;='Раздел 2.14.2.1'!Q26,0,1)</f>
        <v>0</v>
      </c>
    </row>
    <row r="12067" spans="1:8" x14ac:dyDescent="0.2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18551</v>
      </c>
      <c r="H12067" s="6">
        <f>IF('Раздел 2.14.2.1'!P27&gt;='Раздел 2.14.2.1'!Q27,0,1)</f>
        <v>0</v>
      </c>
    </row>
    <row r="12068" spans="1:8" x14ac:dyDescent="0.2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18552</v>
      </c>
      <c r="H12068" s="6">
        <f>IF('Раздел 2.14.2.1'!P28&gt;='Раздел 2.14.2.1'!Q28,0,1)</f>
        <v>0</v>
      </c>
    </row>
    <row r="12069" spans="1:8" x14ac:dyDescent="0.2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18553</v>
      </c>
      <c r="H12069" s="6">
        <f>IF('Раздел 2.14.2.1'!P29&gt;='Раздел 2.14.2.1'!Q29,0,1)</f>
        <v>0</v>
      </c>
    </row>
    <row r="12070" spans="1:8" x14ac:dyDescent="0.2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18560</v>
      </c>
      <c r="H12070" s="6">
        <f>IF('Раздел 2.14.2.1'!P30&gt;='Раздел 2.14.2.1'!Q30,0,1)</f>
        <v>0</v>
      </c>
    </row>
    <row r="12071" spans="1:8" x14ac:dyDescent="0.2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18561</v>
      </c>
      <c r="H12071" s="6">
        <f>IF('Раздел 2.14.2.1'!P31&gt;='Раздел 2.14.2.1'!Q31,0,1)</f>
        <v>0</v>
      </c>
    </row>
    <row r="12072" spans="1:8" x14ac:dyDescent="0.2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18562</v>
      </c>
      <c r="H12072" s="6">
        <f>IF('Раздел 2.14.2.1'!P32&gt;='Раздел 2.14.2.1'!Q32,0,1)</f>
        <v>0</v>
      </c>
    </row>
    <row r="12073" spans="1:8" x14ac:dyDescent="0.2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18563</v>
      </c>
      <c r="H12073" s="6">
        <f>IF('Раздел 2.14.2.1'!P33&gt;='Раздел 2.14.2.1'!Q33,0,1)</f>
        <v>0</v>
      </c>
    </row>
    <row r="12074" spans="1:8" x14ac:dyDescent="0.2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18564</v>
      </c>
      <c r="H12074" s="6">
        <f>IF('Раздел 2.14.2.1'!P34&gt;='Раздел 2.14.2.1'!Q34,0,1)</f>
        <v>0</v>
      </c>
    </row>
    <row r="12075" spans="1:8" x14ac:dyDescent="0.2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18565</v>
      </c>
      <c r="H12075" s="6">
        <f>IF('Раздел 2.14.2.1'!P35&gt;='Раздел 2.14.2.1'!Q35,0,1)</f>
        <v>0</v>
      </c>
    </row>
    <row r="12076" spans="1:8" x14ac:dyDescent="0.2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19347</v>
      </c>
      <c r="H12076" s="6">
        <f>IF('Раздел 2.14.2.1'!P36&gt;='Раздел 2.14.2.1'!Q36,0,1)</f>
        <v>0</v>
      </c>
    </row>
    <row r="12077" spans="1:8" x14ac:dyDescent="0.2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19348</v>
      </c>
      <c r="H12077" s="6">
        <f>IF('Раздел 2.14.2.1'!P37&gt;='Раздел 2.14.2.1'!Q37,0,1)</f>
        <v>0</v>
      </c>
    </row>
    <row r="12078" spans="1:8" x14ac:dyDescent="0.2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19349</v>
      </c>
      <c r="H12078" s="6">
        <f>IF('Раздел 2.14.2.1'!P38&gt;='Раздел 2.14.2.1'!Q38,0,1)</f>
        <v>0</v>
      </c>
    </row>
    <row r="12079" spans="1:8" x14ac:dyDescent="0.2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19339</v>
      </c>
      <c r="H12079" s="6">
        <f>IF('Раздел 2.14.2.1'!P39&gt;='Раздел 2.14.2.1'!Q39,0,1)</f>
        <v>0</v>
      </c>
    </row>
    <row r="12080" spans="1:8" x14ac:dyDescent="0.2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19340</v>
      </c>
      <c r="H12080" s="6">
        <f>IF('Раздел 2.14.2.1'!P40&gt;='Раздел 2.14.2.1'!Q40,0,1)</f>
        <v>0</v>
      </c>
    </row>
    <row r="12081" spans="1:8" x14ac:dyDescent="0.2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19341</v>
      </c>
      <c r="H12081" s="6">
        <f>IF('Раздел 2.14.2.1'!P41&gt;='Раздел 2.14.2.1'!Q41,0,1)</f>
        <v>0</v>
      </c>
    </row>
    <row r="12082" spans="1:8" x14ac:dyDescent="0.2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19342</v>
      </c>
      <c r="H12082" s="6">
        <f>IF('Раздел 2.14.2.1'!P42&gt;='Раздел 2.14.2.1'!Q42,0,1)</f>
        <v>0</v>
      </c>
    </row>
    <row r="12083" spans="1:8" x14ac:dyDescent="0.2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19343</v>
      </c>
      <c r="H12083" s="6">
        <f>IF('Раздел 2.14.2.1'!P43&gt;='Раздел 2.14.2.1'!Q43,0,1)</f>
        <v>0</v>
      </c>
    </row>
    <row r="12084" spans="1:8" x14ac:dyDescent="0.2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19344</v>
      </c>
      <c r="H12084" s="6">
        <f>IF('Раздел 2.14.2.1'!P44&gt;='Раздел 2.14.2.1'!Q44,0,1)</f>
        <v>0</v>
      </c>
    </row>
    <row r="12085" spans="1:8" x14ac:dyDescent="0.2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19345</v>
      </c>
      <c r="H12085" s="6">
        <f>IF('Раздел 2.14.2.1'!P45&gt;='Раздел 2.14.2.1'!Q45,0,1)</f>
        <v>0</v>
      </c>
    </row>
    <row r="12086" spans="1:8" x14ac:dyDescent="0.2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19346</v>
      </c>
      <c r="H12086" s="6">
        <f>IF('Раздел 2.14.2.1'!P46&gt;='Раздел 2.14.2.1'!Q46,0,1)</f>
        <v>0</v>
      </c>
    </row>
    <row r="12087" spans="1:8" x14ac:dyDescent="0.2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20106</v>
      </c>
      <c r="H12087" s="6">
        <f>IF('Раздел 2.14.2.1'!P47&gt;='Раздел 2.14.2.1'!Q47,0,1)</f>
        <v>0</v>
      </c>
    </row>
    <row r="12088" spans="1:8" x14ac:dyDescent="0.2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20107</v>
      </c>
      <c r="H12088" s="6">
        <f>IF('Раздел 2.14.2.1'!P48&gt;='Раздел 2.14.2.1'!Q48,0,1)</f>
        <v>0</v>
      </c>
    </row>
    <row r="12089" spans="1:8" x14ac:dyDescent="0.2">
      <c r="A12089" s="6">
        <f t="shared" si="178"/>
        <v>609562</v>
      </c>
      <c r="B12089" s="6">
        <v>59</v>
      </c>
      <c r="C12089" s="109">
        <v>2</v>
      </c>
      <c r="D12089" s="109">
        <v>41</v>
      </c>
      <c r="E12089" s="109" t="s">
        <v>20108</v>
      </c>
      <c r="F12089" s="109"/>
      <c r="G12089" s="109"/>
      <c r="H12089" s="109">
        <f>IF('Раздел 2.14.2.1'!P49&gt;='Раздел 2.14.2.1'!Q49,0,1)</f>
        <v>0</v>
      </c>
    </row>
    <row r="12090" spans="1:8" x14ac:dyDescent="0.2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20109</v>
      </c>
      <c r="H12090" s="115">
        <f>IF('Раздел 2.14.2.1'!P21&gt;='Раздел 2.14.2.1'!R21,0,1)</f>
        <v>0</v>
      </c>
    </row>
    <row r="12091" spans="1:8" x14ac:dyDescent="0.2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20110</v>
      </c>
      <c r="H12091" s="7">
        <f>IF('Раздел 2.14.2.1'!P22&gt;='Раздел 2.14.2.1'!R22,0,1)</f>
        <v>0</v>
      </c>
    </row>
    <row r="12092" spans="1:8" x14ac:dyDescent="0.2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20111</v>
      </c>
      <c r="H12092" s="7">
        <f>IF('Раздел 2.14.2.1'!P23&gt;='Раздел 2.14.2.1'!R23,0,1)</f>
        <v>0</v>
      </c>
    </row>
    <row r="12093" spans="1:8" x14ac:dyDescent="0.2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20112</v>
      </c>
      <c r="H12093" s="7">
        <f>IF('Раздел 2.14.2.1'!P24&gt;='Раздел 2.14.2.1'!R24,0,1)</f>
        <v>0</v>
      </c>
    </row>
    <row r="12094" spans="1:8" x14ac:dyDescent="0.2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19363</v>
      </c>
      <c r="H12094" s="7">
        <f>IF('Раздел 2.14.2.1'!P25&gt;='Раздел 2.14.2.1'!R25,0,1)</f>
        <v>0</v>
      </c>
    </row>
    <row r="12095" spans="1:8" x14ac:dyDescent="0.2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19364</v>
      </c>
      <c r="H12095" s="7">
        <f>IF('Раздел 2.14.2.1'!P26&gt;='Раздел 2.14.2.1'!R26,0,1)</f>
        <v>0</v>
      </c>
    </row>
    <row r="12096" spans="1:8" x14ac:dyDescent="0.2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19365</v>
      </c>
      <c r="H12096" s="7">
        <f>IF('Раздел 2.14.2.1'!P27&gt;='Раздел 2.14.2.1'!R27,0,1)</f>
        <v>0</v>
      </c>
    </row>
    <row r="12097" spans="1:8" x14ac:dyDescent="0.2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19366</v>
      </c>
      <c r="H12097" s="7">
        <f>IF('Раздел 2.14.2.1'!P28&gt;='Раздел 2.14.2.1'!R28,0,1)</f>
        <v>0</v>
      </c>
    </row>
    <row r="12098" spans="1:8" x14ac:dyDescent="0.2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19367</v>
      </c>
      <c r="H12098" s="7">
        <f>IF('Раздел 2.14.2.1'!P29&gt;='Раздел 2.14.2.1'!R29,0,1)</f>
        <v>0</v>
      </c>
    </row>
    <row r="12099" spans="1:8" x14ac:dyDescent="0.2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19368</v>
      </c>
      <c r="H12099" s="7">
        <f>IF('Раздел 2.14.2.1'!P30&gt;='Раздел 2.14.2.1'!R30,0,1)</f>
        <v>0</v>
      </c>
    </row>
    <row r="12100" spans="1:8" x14ac:dyDescent="0.2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19369</v>
      </c>
      <c r="H12100" s="7">
        <f>IF('Раздел 2.14.2.1'!P31&gt;='Раздел 2.14.2.1'!R31,0,1)</f>
        <v>0</v>
      </c>
    </row>
    <row r="12101" spans="1:8" x14ac:dyDescent="0.2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19370</v>
      </c>
      <c r="H12101" s="7">
        <f>IF('Раздел 2.14.2.1'!P32&gt;='Раздел 2.14.2.1'!R32,0,1)</f>
        <v>0</v>
      </c>
    </row>
    <row r="12102" spans="1:8" x14ac:dyDescent="0.2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19371</v>
      </c>
      <c r="H12102" s="7">
        <f>IF('Раздел 2.14.2.1'!P33&gt;='Раздел 2.14.2.1'!R33,0,1)</f>
        <v>0</v>
      </c>
    </row>
    <row r="12103" spans="1:8" x14ac:dyDescent="0.2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19372</v>
      </c>
      <c r="H12103" s="7">
        <f>IF('Раздел 2.14.2.1'!P34&gt;='Раздел 2.14.2.1'!R34,0,1)</f>
        <v>0</v>
      </c>
    </row>
    <row r="12104" spans="1:8" x14ac:dyDescent="0.2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19373</v>
      </c>
      <c r="H12104" s="7">
        <f>IF('Раздел 2.14.2.1'!P35&gt;='Раздел 2.14.2.1'!R35,0,1)</f>
        <v>0</v>
      </c>
    </row>
    <row r="12105" spans="1:8" x14ac:dyDescent="0.2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19374</v>
      </c>
      <c r="H12105" s="7">
        <f>IF('Раздел 2.14.2.1'!P36&gt;='Раздел 2.14.2.1'!R36,0,1)</f>
        <v>0</v>
      </c>
    </row>
    <row r="12106" spans="1:8" x14ac:dyDescent="0.2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19375</v>
      </c>
      <c r="H12106" s="7">
        <f>IF('Раздел 2.14.2.1'!P37&gt;='Раздел 2.14.2.1'!R37,0,1)</f>
        <v>0</v>
      </c>
    </row>
    <row r="12107" spans="1:8" x14ac:dyDescent="0.2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19376</v>
      </c>
      <c r="H12107" s="7">
        <f>IF('Раздел 2.14.2.1'!P38&gt;='Раздел 2.14.2.1'!R38,0,1)</f>
        <v>0</v>
      </c>
    </row>
    <row r="12108" spans="1:8" x14ac:dyDescent="0.2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19377</v>
      </c>
      <c r="H12108" s="7">
        <f>IF('Раздел 2.14.2.1'!P39&gt;='Раздел 2.14.2.1'!R39,0,1)</f>
        <v>0</v>
      </c>
    </row>
    <row r="12109" spans="1:8" x14ac:dyDescent="0.2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19310</v>
      </c>
      <c r="H12109" s="7">
        <f>IF('Раздел 2.14.2.1'!P40&gt;='Раздел 2.14.2.1'!R40,0,1)</f>
        <v>0</v>
      </c>
    </row>
    <row r="12110" spans="1:8" x14ac:dyDescent="0.2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19311</v>
      </c>
      <c r="H12110" s="7">
        <f>IF('Раздел 2.14.2.1'!P41&gt;='Раздел 2.14.2.1'!R41,0,1)</f>
        <v>0</v>
      </c>
    </row>
    <row r="12111" spans="1:8" x14ac:dyDescent="0.2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19312</v>
      </c>
      <c r="H12111" s="7">
        <f>IF('Раздел 2.14.2.1'!P42&gt;='Раздел 2.14.2.1'!R42,0,1)</f>
        <v>0</v>
      </c>
    </row>
    <row r="12112" spans="1:8" x14ac:dyDescent="0.2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19313</v>
      </c>
      <c r="H12112" s="7">
        <f>IF('Раздел 2.14.2.1'!P43&gt;='Раздел 2.14.2.1'!R43,0,1)</f>
        <v>0</v>
      </c>
    </row>
    <row r="12113" spans="1:8" x14ac:dyDescent="0.2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19314</v>
      </c>
      <c r="H12113" s="7">
        <f>IF('Раздел 2.14.2.1'!P44&gt;='Раздел 2.14.2.1'!R44,0,1)</f>
        <v>0</v>
      </c>
    </row>
    <row r="12114" spans="1:8" x14ac:dyDescent="0.2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19315</v>
      </c>
      <c r="H12114" s="7">
        <f>IF('Раздел 2.14.2.1'!P45&gt;='Раздел 2.14.2.1'!R45,0,1)</f>
        <v>0</v>
      </c>
    </row>
    <row r="12115" spans="1:8" x14ac:dyDescent="0.2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19316</v>
      </c>
      <c r="H12115" s="7">
        <f>IF('Раздел 2.14.2.1'!P46&gt;='Раздел 2.14.2.1'!R46,0,1)</f>
        <v>0</v>
      </c>
    </row>
    <row r="12116" spans="1:8" x14ac:dyDescent="0.2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19317</v>
      </c>
      <c r="H12116" s="7">
        <f>IF('Раздел 2.14.2.1'!P47&gt;='Раздел 2.14.2.1'!R47,0,1)</f>
        <v>0</v>
      </c>
    </row>
    <row r="12117" spans="1:8" x14ac:dyDescent="0.2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19318</v>
      </c>
      <c r="H12117" s="7">
        <f>IF('Раздел 2.14.2.1'!P48&gt;='Раздел 2.14.2.1'!R48,0,1)</f>
        <v>0</v>
      </c>
    </row>
    <row r="12118" spans="1:8" x14ac:dyDescent="0.2">
      <c r="A12118" s="6">
        <f t="shared" si="179"/>
        <v>609562</v>
      </c>
      <c r="B12118" s="6">
        <v>59</v>
      </c>
      <c r="C12118" s="109">
        <v>3</v>
      </c>
      <c r="D12118" s="109">
        <v>70</v>
      </c>
      <c r="E12118" s="109" t="s">
        <v>19319</v>
      </c>
      <c r="F12118" s="109"/>
      <c r="G12118" s="109"/>
      <c r="H12118" s="109">
        <f>IF('Раздел 2.14.2.1'!P49&gt;='Раздел 2.14.2.1'!R49,0,1)</f>
        <v>0</v>
      </c>
    </row>
    <row r="12119" spans="1:8" x14ac:dyDescent="0.2">
      <c r="A12119" s="6">
        <f t="shared" si="179"/>
        <v>609562</v>
      </c>
      <c r="B12119" s="6">
        <v>59</v>
      </c>
      <c r="C12119" s="115">
        <v>4</v>
      </c>
      <c r="D12119" s="7">
        <v>71</v>
      </c>
      <c r="E12119" s="6" t="s">
        <v>19320</v>
      </c>
      <c r="H12119" s="6">
        <f>IF('Раздел 2.14.2.1'!S21&gt;='Раздел 2.14.2.1'!T21,0,1)</f>
        <v>0</v>
      </c>
    </row>
    <row r="12120" spans="1:8" x14ac:dyDescent="0.2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19321</v>
      </c>
      <c r="H12120" s="6">
        <f>IF('Раздел 2.14.2.1'!S22&gt;='Раздел 2.14.2.1'!T22,0,1)</f>
        <v>0</v>
      </c>
    </row>
    <row r="12121" spans="1:8" x14ac:dyDescent="0.2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19322</v>
      </c>
      <c r="H12121" s="6">
        <f>IF('Раздел 2.14.2.1'!S23&gt;='Раздел 2.14.2.1'!T23,0,1)</f>
        <v>0</v>
      </c>
    </row>
    <row r="12122" spans="1:8" x14ac:dyDescent="0.2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19323</v>
      </c>
      <c r="H12122" s="6">
        <f>IF('Раздел 2.14.2.1'!S24&gt;='Раздел 2.14.2.1'!T24,0,1)</f>
        <v>0</v>
      </c>
    </row>
    <row r="12123" spans="1:8" x14ac:dyDescent="0.2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19286</v>
      </c>
      <c r="H12123" s="6">
        <f>IF('Раздел 2.14.2.1'!S25&gt;='Раздел 2.14.2.1'!T25,0,1)</f>
        <v>0</v>
      </c>
    </row>
    <row r="12124" spans="1:8" x14ac:dyDescent="0.2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19287</v>
      </c>
      <c r="H12124" s="6">
        <f>IF('Раздел 2.14.2.1'!S26&gt;='Раздел 2.14.2.1'!T26,0,1)</f>
        <v>0</v>
      </c>
    </row>
    <row r="12125" spans="1:8" x14ac:dyDescent="0.2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19288</v>
      </c>
      <c r="H12125" s="6">
        <f>IF('Раздел 2.14.2.1'!S27&gt;='Раздел 2.14.2.1'!T27,0,1)</f>
        <v>0</v>
      </c>
    </row>
    <row r="12126" spans="1:8" x14ac:dyDescent="0.2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19289</v>
      </c>
      <c r="H12126" s="6">
        <f>IF('Раздел 2.14.2.1'!S28&gt;='Раздел 2.14.2.1'!T28,0,1)</f>
        <v>0</v>
      </c>
    </row>
    <row r="12127" spans="1:8" x14ac:dyDescent="0.2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19290</v>
      </c>
      <c r="H12127" s="6">
        <f>IF('Раздел 2.14.2.1'!S29&gt;='Раздел 2.14.2.1'!T29,0,1)</f>
        <v>0</v>
      </c>
    </row>
    <row r="12128" spans="1:8" x14ac:dyDescent="0.2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20056</v>
      </c>
      <c r="H12128" s="6">
        <f>IF('Раздел 2.14.2.1'!S30&gt;='Раздел 2.14.2.1'!T30,0,1)</f>
        <v>0</v>
      </c>
    </row>
    <row r="12129" spans="1:8" x14ac:dyDescent="0.2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20057</v>
      </c>
      <c r="H12129" s="6">
        <f>IF('Раздел 2.14.2.1'!S31&gt;='Раздел 2.14.2.1'!T31,0,1)</f>
        <v>0</v>
      </c>
    </row>
    <row r="12130" spans="1:8" x14ac:dyDescent="0.2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20058</v>
      </c>
      <c r="H12130" s="6">
        <f>IF('Раздел 2.14.2.1'!S32&gt;='Раздел 2.14.2.1'!T32,0,1)</f>
        <v>0</v>
      </c>
    </row>
    <row r="12131" spans="1:8" x14ac:dyDescent="0.2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20059</v>
      </c>
      <c r="H12131" s="6">
        <f>IF('Раздел 2.14.2.1'!S33&gt;='Раздел 2.14.2.1'!T33,0,1)</f>
        <v>0</v>
      </c>
    </row>
    <row r="12132" spans="1:8" x14ac:dyDescent="0.2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20060</v>
      </c>
      <c r="H12132" s="6">
        <f>IF('Раздел 2.14.2.1'!S34&gt;='Раздел 2.14.2.1'!T34,0,1)</f>
        <v>0</v>
      </c>
    </row>
    <row r="12133" spans="1:8" x14ac:dyDescent="0.2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20061</v>
      </c>
      <c r="H12133" s="6">
        <f>IF('Раздел 2.14.2.1'!S35&gt;='Раздел 2.14.2.1'!T35,0,1)</f>
        <v>0</v>
      </c>
    </row>
    <row r="12134" spans="1:8" x14ac:dyDescent="0.2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20062</v>
      </c>
      <c r="H12134" s="6">
        <f>IF('Раздел 2.14.2.1'!S36&gt;='Раздел 2.14.2.1'!T36,0,1)</f>
        <v>0</v>
      </c>
    </row>
    <row r="12135" spans="1:8" x14ac:dyDescent="0.2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20063</v>
      </c>
      <c r="H12135" s="6">
        <f>IF('Раздел 2.14.2.1'!S37&gt;='Раздел 2.14.2.1'!T37,0,1)</f>
        <v>0</v>
      </c>
    </row>
    <row r="12136" spans="1:8" x14ac:dyDescent="0.2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20064</v>
      </c>
      <c r="H12136" s="6">
        <f>IF('Раздел 2.14.2.1'!S38&gt;='Раздел 2.14.2.1'!T38,0,1)</f>
        <v>0</v>
      </c>
    </row>
    <row r="12137" spans="1:8" x14ac:dyDescent="0.2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20065</v>
      </c>
      <c r="H12137" s="6">
        <f>IF('Раздел 2.14.2.1'!S39&gt;='Раздел 2.14.2.1'!T39,0,1)</f>
        <v>0</v>
      </c>
    </row>
    <row r="12138" spans="1:8" x14ac:dyDescent="0.2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20066</v>
      </c>
      <c r="H12138" s="6">
        <f>IF('Раздел 2.14.2.1'!S40&gt;='Раздел 2.14.2.1'!T40,0,1)</f>
        <v>0</v>
      </c>
    </row>
    <row r="12139" spans="1:8" x14ac:dyDescent="0.2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20067</v>
      </c>
      <c r="H12139" s="6">
        <f>IF('Раздел 2.14.2.1'!S41&gt;='Раздел 2.14.2.1'!T41,0,1)</f>
        <v>0</v>
      </c>
    </row>
    <row r="12140" spans="1:8" x14ac:dyDescent="0.2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20068</v>
      </c>
      <c r="H12140" s="6">
        <f>IF('Раздел 2.14.2.1'!S42&gt;='Раздел 2.14.2.1'!T42,0,1)</f>
        <v>0</v>
      </c>
    </row>
    <row r="12141" spans="1:8" x14ac:dyDescent="0.2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20074</v>
      </c>
      <c r="H12141" s="6">
        <f>IF('Раздел 2.14.2.1'!S43&gt;='Раздел 2.14.2.1'!T43,0,1)</f>
        <v>0</v>
      </c>
    </row>
    <row r="12142" spans="1:8" x14ac:dyDescent="0.2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20075</v>
      </c>
      <c r="H12142" s="6">
        <f>IF('Раздел 2.14.2.1'!S44&gt;='Раздел 2.14.2.1'!T44,0,1)</f>
        <v>0</v>
      </c>
    </row>
    <row r="12143" spans="1:8" x14ac:dyDescent="0.2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20076</v>
      </c>
      <c r="H12143" s="6">
        <f>IF('Раздел 2.14.2.1'!S45&gt;='Раздел 2.14.2.1'!T45,0,1)</f>
        <v>0</v>
      </c>
    </row>
    <row r="12144" spans="1:8" x14ac:dyDescent="0.2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20077</v>
      </c>
      <c r="H12144" s="6">
        <f>IF('Раздел 2.14.2.1'!S46&gt;='Раздел 2.14.2.1'!T46,0,1)</f>
        <v>0</v>
      </c>
    </row>
    <row r="12145" spans="1:8" x14ac:dyDescent="0.2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20078</v>
      </c>
      <c r="H12145" s="6">
        <f>IF('Раздел 2.14.2.1'!S47&gt;='Раздел 2.14.2.1'!T47,0,1)</f>
        <v>0</v>
      </c>
    </row>
    <row r="12146" spans="1:8" x14ac:dyDescent="0.2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20079</v>
      </c>
      <c r="H12146" s="6">
        <f>IF('Раздел 2.14.2.1'!S48&gt;='Раздел 2.14.2.1'!T48,0,1)</f>
        <v>0</v>
      </c>
    </row>
    <row r="12147" spans="1:8" x14ac:dyDescent="0.2">
      <c r="A12147" s="6">
        <f t="shared" si="179"/>
        <v>609562</v>
      </c>
      <c r="B12147" s="6">
        <v>59</v>
      </c>
      <c r="C12147" s="109">
        <v>4</v>
      </c>
      <c r="D12147" s="109">
        <v>99</v>
      </c>
      <c r="E12147" s="109" t="s">
        <v>20080</v>
      </c>
      <c r="F12147" s="109"/>
      <c r="G12147" s="109"/>
      <c r="H12147" s="109">
        <f>IF('Раздел 2.14.2.1'!S49&gt;='Раздел 2.14.2.1'!T49,0,1)</f>
        <v>0</v>
      </c>
    </row>
    <row r="12148" spans="1:8" x14ac:dyDescent="0.2">
      <c r="A12148" s="6">
        <f t="shared" si="179"/>
        <v>609562</v>
      </c>
      <c r="B12148" s="6">
        <v>59</v>
      </c>
      <c r="C12148" s="115">
        <v>5</v>
      </c>
      <c r="D12148" s="7">
        <v>100</v>
      </c>
      <c r="E12148" s="6" t="s">
        <v>20081</v>
      </c>
      <c r="H12148" s="6">
        <f>IF('Раздел 2.14.2.1'!S21&gt;='Раздел 2.14.2.1'!U21,0,1)</f>
        <v>0</v>
      </c>
    </row>
    <row r="12149" spans="1:8" x14ac:dyDescent="0.2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20838</v>
      </c>
      <c r="H12149" s="6">
        <f>IF('Раздел 2.14.2.1'!S22&gt;='Раздел 2.14.2.1'!U22,0,1)</f>
        <v>0</v>
      </c>
    </row>
    <row r="12150" spans="1:8" x14ac:dyDescent="0.2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20839</v>
      </c>
      <c r="H12150" s="6">
        <f>IF('Раздел 2.14.2.1'!S23&gt;='Раздел 2.14.2.1'!U23,0,1)</f>
        <v>0</v>
      </c>
    </row>
    <row r="12151" spans="1:8" x14ac:dyDescent="0.2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20840</v>
      </c>
      <c r="H12151" s="6">
        <f>IF('Раздел 2.14.2.1'!S24&gt;='Раздел 2.14.2.1'!U24,0,1)</f>
        <v>0</v>
      </c>
    </row>
    <row r="12152" spans="1:8" x14ac:dyDescent="0.2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20841</v>
      </c>
      <c r="H12152" s="6">
        <f>IF('Раздел 2.14.2.1'!S25&gt;='Раздел 2.14.2.1'!U25,0,1)</f>
        <v>0</v>
      </c>
    </row>
    <row r="12153" spans="1:8" x14ac:dyDescent="0.2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20842</v>
      </c>
      <c r="H12153" s="6">
        <f>IF('Раздел 2.14.2.1'!S26&gt;='Раздел 2.14.2.1'!U26,0,1)</f>
        <v>0</v>
      </c>
    </row>
    <row r="12154" spans="1:8" x14ac:dyDescent="0.2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20843</v>
      </c>
      <c r="H12154" s="6">
        <f>IF('Раздел 2.14.2.1'!S27&gt;='Раздел 2.14.2.1'!U27,0,1)</f>
        <v>0</v>
      </c>
    </row>
    <row r="12155" spans="1:8" x14ac:dyDescent="0.2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20844</v>
      </c>
      <c r="H12155" s="6">
        <f>IF('Раздел 2.14.2.1'!S28&gt;='Раздел 2.14.2.1'!U28,0,1)</f>
        <v>0</v>
      </c>
    </row>
    <row r="12156" spans="1:8" x14ac:dyDescent="0.2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20881</v>
      </c>
      <c r="H12156" s="6">
        <f>IF('Раздел 2.14.2.1'!S29&gt;='Раздел 2.14.2.1'!U29,0,1)</f>
        <v>0</v>
      </c>
    </row>
    <row r="12157" spans="1:8" x14ac:dyDescent="0.2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20882</v>
      </c>
      <c r="H12157" s="6">
        <f>IF('Раздел 2.14.2.1'!S30&gt;='Раздел 2.14.2.1'!U30,0,1)</f>
        <v>0</v>
      </c>
    </row>
    <row r="12158" spans="1:8" x14ac:dyDescent="0.2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20883</v>
      </c>
      <c r="H12158" s="6">
        <f>IF('Раздел 2.14.2.1'!S31&gt;='Раздел 2.14.2.1'!U31,0,1)</f>
        <v>0</v>
      </c>
    </row>
    <row r="12159" spans="1:8" x14ac:dyDescent="0.2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20113</v>
      </c>
      <c r="H12159" s="6">
        <f>IF('Раздел 2.14.2.1'!S32&gt;='Раздел 2.14.2.1'!U32,0,1)</f>
        <v>0</v>
      </c>
    </row>
    <row r="12160" spans="1:8" x14ac:dyDescent="0.2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20114</v>
      </c>
      <c r="H12160" s="6">
        <f>IF('Раздел 2.14.2.1'!S33&gt;='Раздел 2.14.2.1'!U33,0,1)</f>
        <v>0</v>
      </c>
    </row>
    <row r="12161" spans="1:8" x14ac:dyDescent="0.2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20115</v>
      </c>
      <c r="H12161" s="6">
        <f>IF('Раздел 2.14.2.1'!S34&gt;='Раздел 2.14.2.1'!U34,0,1)</f>
        <v>0</v>
      </c>
    </row>
    <row r="12162" spans="1:8" x14ac:dyDescent="0.2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20116</v>
      </c>
      <c r="H12162" s="6">
        <f>IF('Раздел 2.14.2.1'!S35&gt;='Раздел 2.14.2.1'!U35,0,1)</f>
        <v>0</v>
      </c>
    </row>
    <row r="12163" spans="1:8" x14ac:dyDescent="0.2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20117</v>
      </c>
      <c r="H12163" s="6">
        <f>IF('Раздел 2.14.2.1'!S36&gt;='Раздел 2.14.2.1'!U36,0,1)</f>
        <v>0</v>
      </c>
    </row>
    <row r="12164" spans="1:8" x14ac:dyDescent="0.2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20118</v>
      </c>
      <c r="H12164" s="6">
        <f>IF('Раздел 2.14.2.1'!S37&gt;='Раздел 2.14.2.1'!U37,0,1)</f>
        <v>0</v>
      </c>
    </row>
    <row r="12165" spans="1:8" x14ac:dyDescent="0.2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20119</v>
      </c>
      <c r="H12165" s="6">
        <f>IF('Раздел 2.14.2.1'!S38&gt;='Раздел 2.14.2.1'!U38,0,1)</f>
        <v>0</v>
      </c>
    </row>
    <row r="12166" spans="1:8" x14ac:dyDescent="0.2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20120</v>
      </c>
      <c r="H12166" s="6">
        <f>IF('Раздел 2.14.2.1'!S39&gt;='Раздел 2.14.2.1'!U39,0,1)</f>
        <v>0</v>
      </c>
    </row>
    <row r="12167" spans="1:8" x14ac:dyDescent="0.2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20121</v>
      </c>
      <c r="H12167" s="6">
        <f>IF('Раздел 2.14.2.1'!S40&gt;='Раздел 2.14.2.1'!U40,0,1)</f>
        <v>0</v>
      </c>
    </row>
    <row r="12168" spans="1:8" x14ac:dyDescent="0.2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20122</v>
      </c>
      <c r="H12168" s="6">
        <f>IF('Раздел 2.14.2.1'!S41&gt;='Раздел 2.14.2.1'!U41,0,1)</f>
        <v>0</v>
      </c>
    </row>
    <row r="12169" spans="1:8" x14ac:dyDescent="0.2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20123</v>
      </c>
      <c r="H12169" s="6">
        <f>IF('Раздел 2.14.2.1'!S42&gt;='Раздел 2.14.2.1'!U42,0,1)</f>
        <v>0</v>
      </c>
    </row>
    <row r="12170" spans="1:8" x14ac:dyDescent="0.2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20124</v>
      </c>
      <c r="H12170" s="6">
        <f>IF('Раздел 2.14.2.1'!S43&gt;='Раздел 2.14.2.1'!U43,0,1)</f>
        <v>0</v>
      </c>
    </row>
    <row r="12171" spans="1:8" x14ac:dyDescent="0.2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20125</v>
      </c>
      <c r="H12171" s="6">
        <f>IF('Раздел 2.14.2.1'!S44&gt;='Раздел 2.14.2.1'!U44,0,1)</f>
        <v>0</v>
      </c>
    </row>
    <row r="12172" spans="1:8" x14ac:dyDescent="0.2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20126</v>
      </c>
      <c r="H12172" s="6">
        <f>IF('Раздел 2.14.2.1'!S45&gt;='Раздел 2.14.2.1'!U45,0,1)</f>
        <v>0</v>
      </c>
    </row>
    <row r="12173" spans="1:8" x14ac:dyDescent="0.2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20127</v>
      </c>
      <c r="H12173" s="6">
        <f>IF('Раздел 2.14.2.1'!S46&gt;='Раздел 2.14.2.1'!U46,0,1)</f>
        <v>0</v>
      </c>
    </row>
    <row r="12174" spans="1:8" x14ac:dyDescent="0.2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20128</v>
      </c>
      <c r="H12174" s="6">
        <f>IF('Раздел 2.14.2.1'!S47&gt;='Раздел 2.14.2.1'!U47,0,1)</f>
        <v>0</v>
      </c>
    </row>
    <row r="12175" spans="1:8" x14ac:dyDescent="0.2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20129</v>
      </c>
      <c r="H12175" s="6">
        <f>IF('Раздел 2.14.2.1'!S48&gt;='Раздел 2.14.2.1'!U48,0,1)</f>
        <v>0</v>
      </c>
    </row>
    <row r="12176" spans="1:8" x14ac:dyDescent="0.2">
      <c r="A12176" s="6">
        <f t="shared" si="179"/>
        <v>609562</v>
      </c>
      <c r="B12176" s="6">
        <v>59</v>
      </c>
      <c r="C12176" s="109">
        <v>5</v>
      </c>
      <c r="D12176" s="109">
        <v>128</v>
      </c>
      <c r="E12176" s="109" t="s">
        <v>20130</v>
      </c>
      <c r="F12176" s="109"/>
      <c r="G12176" s="109"/>
      <c r="H12176" s="109">
        <f>IF('Раздел 2.14.2.1'!S49&gt;='Раздел 2.14.2.1'!U49,0,1)</f>
        <v>0</v>
      </c>
    </row>
    <row r="12177" spans="1:8" x14ac:dyDescent="0.2">
      <c r="A12177" s="6">
        <f t="shared" si="179"/>
        <v>609562</v>
      </c>
      <c r="B12177" s="6">
        <v>59</v>
      </c>
      <c r="C12177" s="115">
        <v>6</v>
      </c>
      <c r="D12177" s="7">
        <v>129</v>
      </c>
      <c r="E12177" s="6" t="s">
        <v>20131</v>
      </c>
      <c r="F12177" s="115"/>
      <c r="G12177" s="115"/>
      <c r="H12177" s="115">
        <f>IF('Раздел 2.14.2.1'!V21&gt;='Раздел 2.14.2.1'!W21,0,1)</f>
        <v>0</v>
      </c>
    </row>
    <row r="12178" spans="1:8" x14ac:dyDescent="0.2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20132</v>
      </c>
      <c r="F12178" s="7"/>
      <c r="G12178" s="7"/>
      <c r="H12178" s="7">
        <f>IF('Раздел 2.14.2.1'!V22&gt;='Раздел 2.14.2.1'!W22,0,1)</f>
        <v>0</v>
      </c>
    </row>
    <row r="12179" spans="1:8" x14ac:dyDescent="0.2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20133</v>
      </c>
      <c r="F12179" s="7"/>
      <c r="G12179" s="7"/>
      <c r="H12179" s="7">
        <f>IF('Раздел 2.14.2.1'!V23&gt;='Раздел 2.14.2.1'!W23,0,1)</f>
        <v>0</v>
      </c>
    </row>
    <row r="12180" spans="1:8" x14ac:dyDescent="0.2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20134</v>
      </c>
      <c r="F12180" s="7"/>
      <c r="G12180" s="7"/>
      <c r="H12180" s="7">
        <f>IF('Раздел 2.14.2.1'!V24&gt;='Раздел 2.14.2.1'!W24,0,1)</f>
        <v>0</v>
      </c>
    </row>
    <row r="12181" spans="1:8" x14ac:dyDescent="0.2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20135</v>
      </c>
      <c r="F12181" s="7"/>
      <c r="G12181" s="7"/>
      <c r="H12181" s="7">
        <f>IF('Раздел 2.14.2.1'!V25&gt;='Раздел 2.14.2.1'!W25,0,1)</f>
        <v>0</v>
      </c>
    </row>
    <row r="12182" spans="1:8" x14ac:dyDescent="0.2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20136</v>
      </c>
      <c r="F12182" s="7"/>
      <c r="G12182" s="7"/>
      <c r="H12182" s="7">
        <f>IF('Раздел 2.14.2.1'!V26&gt;='Раздел 2.14.2.1'!W26,0,1)</f>
        <v>0</v>
      </c>
    </row>
    <row r="12183" spans="1:8" x14ac:dyDescent="0.2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20137</v>
      </c>
      <c r="F12183" s="7"/>
      <c r="G12183" s="7"/>
      <c r="H12183" s="7">
        <f>IF('Раздел 2.14.2.1'!V27&gt;='Раздел 2.14.2.1'!W27,0,1)</f>
        <v>0</v>
      </c>
    </row>
    <row r="12184" spans="1:8" x14ac:dyDescent="0.2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20138</v>
      </c>
      <c r="F12184" s="7"/>
      <c r="G12184" s="7"/>
      <c r="H12184" s="7">
        <f>IF('Раздел 2.14.2.1'!V28&gt;='Раздел 2.14.2.1'!W28,0,1)</f>
        <v>0</v>
      </c>
    </row>
    <row r="12185" spans="1:8" x14ac:dyDescent="0.2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20139</v>
      </c>
      <c r="F12185" s="7"/>
      <c r="G12185" s="7"/>
      <c r="H12185" s="7">
        <f>IF('Раздел 2.14.2.1'!V29&gt;='Раздел 2.14.2.1'!W29,0,1)</f>
        <v>0</v>
      </c>
    </row>
    <row r="12186" spans="1:8" x14ac:dyDescent="0.2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20140</v>
      </c>
      <c r="F12186" s="7"/>
      <c r="G12186" s="7"/>
      <c r="H12186" s="7">
        <f>IF('Раздел 2.14.2.1'!V30&gt;='Раздел 2.14.2.1'!W30,0,1)</f>
        <v>0</v>
      </c>
    </row>
    <row r="12187" spans="1:8" x14ac:dyDescent="0.2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20141</v>
      </c>
      <c r="F12187" s="7"/>
      <c r="G12187" s="7"/>
      <c r="H12187" s="7">
        <f>IF('Раздел 2.14.2.1'!V31&gt;='Раздел 2.14.2.1'!W31,0,1)</f>
        <v>0</v>
      </c>
    </row>
    <row r="12188" spans="1:8" x14ac:dyDescent="0.2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19384</v>
      </c>
      <c r="F12188" s="7"/>
      <c r="G12188" s="7"/>
      <c r="H12188" s="7">
        <f>IF('Раздел 2.14.2.1'!V32&gt;='Раздел 2.14.2.1'!W32,0,1)</f>
        <v>0</v>
      </c>
    </row>
    <row r="12189" spans="1:8" x14ac:dyDescent="0.2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19385</v>
      </c>
      <c r="F12189" s="7"/>
      <c r="G12189" s="7"/>
      <c r="H12189" s="7">
        <f>IF('Раздел 2.14.2.1'!V33&gt;='Раздел 2.14.2.1'!W33,0,1)</f>
        <v>0</v>
      </c>
    </row>
    <row r="12190" spans="1:8" x14ac:dyDescent="0.2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19386</v>
      </c>
      <c r="F12190" s="7"/>
      <c r="G12190" s="7"/>
      <c r="H12190" s="7">
        <f>IF('Раздел 2.14.2.1'!V34&gt;='Раздел 2.14.2.1'!W34,0,1)</f>
        <v>0</v>
      </c>
    </row>
    <row r="12191" spans="1:8" x14ac:dyDescent="0.2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19387</v>
      </c>
      <c r="F12191" s="7"/>
      <c r="G12191" s="7"/>
      <c r="H12191" s="7">
        <f>IF('Раздел 2.14.2.1'!V35&gt;='Раздел 2.14.2.1'!W35,0,1)</f>
        <v>0</v>
      </c>
    </row>
    <row r="12192" spans="1:8" x14ac:dyDescent="0.2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19388</v>
      </c>
      <c r="F12192" s="7"/>
      <c r="G12192" s="7"/>
      <c r="H12192" s="7">
        <f>IF('Раздел 2.14.2.1'!V36&gt;='Раздел 2.14.2.1'!W36,0,1)</f>
        <v>0</v>
      </c>
    </row>
    <row r="12193" spans="1:8" x14ac:dyDescent="0.2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20152</v>
      </c>
      <c r="F12193" s="7"/>
      <c r="G12193" s="7"/>
      <c r="H12193" s="7">
        <f>IF('Раздел 2.14.2.1'!V37&gt;='Раздел 2.14.2.1'!W37,0,1)</f>
        <v>0</v>
      </c>
    </row>
    <row r="12194" spans="1:8" x14ac:dyDescent="0.2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20153</v>
      </c>
      <c r="F12194" s="7"/>
      <c r="G12194" s="7"/>
      <c r="H12194" s="7">
        <f>IF('Раздел 2.14.2.1'!V38&gt;='Раздел 2.14.2.1'!W38,0,1)</f>
        <v>0</v>
      </c>
    </row>
    <row r="12195" spans="1:8" x14ac:dyDescent="0.2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20154</v>
      </c>
      <c r="F12195" s="7"/>
      <c r="G12195" s="7"/>
      <c r="H12195" s="7">
        <f>IF('Раздел 2.14.2.1'!V39&gt;='Раздел 2.14.2.1'!W39,0,1)</f>
        <v>0</v>
      </c>
    </row>
    <row r="12196" spans="1:8" x14ac:dyDescent="0.2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20155</v>
      </c>
      <c r="F12196" s="7"/>
      <c r="G12196" s="7"/>
      <c r="H12196" s="7">
        <f>IF('Раздел 2.14.2.1'!V40&gt;='Раздел 2.14.2.1'!W40,0,1)</f>
        <v>0</v>
      </c>
    </row>
    <row r="12197" spans="1:8" x14ac:dyDescent="0.2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20156</v>
      </c>
      <c r="F12197" s="7"/>
      <c r="G12197" s="7"/>
      <c r="H12197" s="7">
        <f>IF('Раздел 2.14.2.1'!V41&gt;='Раздел 2.14.2.1'!W41,0,1)</f>
        <v>0</v>
      </c>
    </row>
    <row r="12198" spans="1:8" x14ac:dyDescent="0.2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19394</v>
      </c>
      <c r="F12198" s="7"/>
      <c r="G12198" s="7"/>
      <c r="H12198" s="7">
        <f>IF('Раздел 2.14.2.1'!V42&gt;='Раздел 2.14.2.1'!W42,0,1)</f>
        <v>0</v>
      </c>
    </row>
    <row r="12199" spans="1:8" x14ac:dyDescent="0.2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19395</v>
      </c>
      <c r="F12199" s="7"/>
      <c r="G12199" s="7"/>
      <c r="H12199" s="7">
        <f>IF('Раздел 2.14.2.1'!V43&gt;='Раздел 2.14.2.1'!W43,0,1)</f>
        <v>0</v>
      </c>
    </row>
    <row r="12200" spans="1:8" x14ac:dyDescent="0.2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19396</v>
      </c>
      <c r="F12200" s="7"/>
      <c r="G12200" s="7"/>
      <c r="H12200" s="7">
        <f>IF('Раздел 2.14.2.1'!V44&gt;='Раздел 2.14.2.1'!W44,0,1)</f>
        <v>0</v>
      </c>
    </row>
    <row r="12201" spans="1:8" x14ac:dyDescent="0.2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19400</v>
      </c>
      <c r="F12201" s="7"/>
      <c r="G12201" s="7"/>
      <c r="H12201" s="7">
        <f>IF('Раздел 2.14.2.1'!V45&gt;='Раздел 2.14.2.1'!W45,0,1)</f>
        <v>0</v>
      </c>
    </row>
    <row r="12202" spans="1:8" x14ac:dyDescent="0.2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19401</v>
      </c>
      <c r="F12202" s="7"/>
      <c r="G12202" s="7"/>
      <c r="H12202" s="7">
        <f>IF('Раздел 2.14.2.1'!V46&gt;='Раздел 2.14.2.1'!W46,0,1)</f>
        <v>0</v>
      </c>
    </row>
    <row r="12203" spans="1:8" x14ac:dyDescent="0.2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19402</v>
      </c>
      <c r="F12203" s="7"/>
      <c r="G12203" s="7"/>
      <c r="H12203" s="7">
        <f>IF('Раздел 2.14.2.1'!V47&gt;='Раздел 2.14.2.1'!W47,0,1)</f>
        <v>0</v>
      </c>
    </row>
    <row r="12204" spans="1:8" x14ac:dyDescent="0.2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19403</v>
      </c>
      <c r="F12204" s="7"/>
      <c r="G12204" s="7"/>
      <c r="H12204" s="7">
        <f>IF('Раздел 2.14.2.1'!V48&gt;='Раздел 2.14.2.1'!W48,0,1)</f>
        <v>0</v>
      </c>
    </row>
    <row r="12205" spans="1:8" x14ac:dyDescent="0.2">
      <c r="A12205" s="6">
        <f t="shared" si="180"/>
        <v>609562</v>
      </c>
      <c r="B12205" s="6">
        <v>59</v>
      </c>
      <c r="C12205" s="109">
        <v>6</v>
      </c>
      <c r="D12205" s="109">
        <v>157</v>
      </c>
      <c r="E12205" s="109" t="s">
        <v>19404</v>
      </c>
      <c r="F12205" s="109"/>
      <c r="G12205" s="109"/>
      <c r="H12205" s="109">
        <f>IF('Раздел 2.14.2.1'!V49&gt;='Раздел 2.14.2.1'!W49,0,1)</f>
        <v>0</v>
      </c>
    </row>
    <row r="12206" spans="1:8" x14ac:dyDescent="0.2">
      <c r="A12206" s="6">
        <f t="shared" si="180"/>
        <v>609562</v>
      </c>
      <c r="B12206" s="6">
        <v>59</v>
      </c>
      <c r="C12206" s="115">
        <v>7</v>
      </c>
      <c r="D12206" s="7">
        <v>158</v>
      </c>
      <c r="E12206" s="6" t="s">
        <v>19405</v>
      </c>
      <c r="H12206" s="6">
        <f>IF('Раздел 2.14.2.1'!V21&gt;='Раздел 2.14.2.1'!X21,0,1)</f>
        <v>0</v>
      </c>
    </row>
    <row r="12207" spans="1:8" x14ac:dyDescent="0.2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19406</v>
      </c>
      <c r="H12207" s="6">
        <f>IF('Раздел 2.14.2.1'!V22&gt;='Раздел 2.14.2.1'!X22,0,1)</f>
        <v>0</v>
      </c>
    </row>
    <row r="12208" spans="1:8" x14ac:dyDescent="0.2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19407</v>
      </c>
      <c r="H12208" s="6">
        <f>IF('Раздел 2.14.2.1'!V23&gt;='Раздел 2.14.2.1'!X23,0,1)</f>
        <v>0</v>
      </c>
    </row>
    <row r="12209" spans="1:8" x14ac:dyDescent="0.2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20167</v>
      </c>
      <c r="H12209" s="6">
        <f>IF('Раздел 2.14.2.1'!V24&gt;='Раздел 2.14.2.1'!X24,0,1)</f>
        <v>0</v>
      </c>
    </row>
    <row r="12210" spans="1:8" x14ac:dyDescent="0.2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20168</v>
      </c>
      <c r="H12210" s="6">
        <f>IF('Раздел 2.14.2.1'!V25&gt;='Раздел 2.14.2.1'!X25,0,1)</f>
        <v>0</v>
      </c>
    </row>
    <row r="12211" spans="1:8" x14ac:dyDescent="0.2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20925</v>
      </c>
      <c r="H12211" s="6">
        <f>IF('Раздел 2.14.2.1'!V26&gt;='Раздел 2.14.2.1'!X26,0,1)</f>
        <v>0</v>
      </c>
    </row>
    <row r="12212" spans="1:8" x14ac:dyDescent="0.2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20926</v>
      </c>
      <c r="H12212" s="6">
        <f>IF('Раздел 2.14.2.1'!V27&gt;='Раздел 2.14.2.1'!X27,0,1)</f>
        <v>0</v>
      </c>
    </row>
    <row r="12213" spans="1:8" x14ac:dyDescent="0.2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18702</v>
      </c>
      <c r="H12213" s="6">
        <f>IF('Раздел 2.14.2.1'!V28&gt;='Раздел 2.14.2.1'!X28,0,1)</f>
        <v>0</v>
      </c>
    </row>
    <row r="12214" spans="1:8" x14ac:dyDescent="0.2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18703</v>
      </c>
      <c r="H12214" s="6">
        <f>IF('Раздел 2.14.2.1'!V29&gt;='Раздел 2.14.2.1'!X29,0,1)</f>
        <v>0</v>
      </c>
    </row>
    <row r="12215" spans="1:8" x14ac:dyDescent="0.2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18704</v>
      </c>
      <c r="H12215" s="6">
        <f>IF('Раздел 2.14.2.1'!V30&gt;='Раздел 2.14.2.1'!X30,0,1)</f>
        <v>0</v>
      </c>
    </row>
    <row r="12216" spans="1:8" x14ac:dyDescent="0.2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18705</v>
      </c>
      <c r="H12216" s="6">
        <f>IF('Раздел 2.14.2.1'!V31&gt;='Раздел 2.14.2.1'!X31,0,1)</f>
        <v>0</v>
      </c>
    </row>
    <row r="12217" spans="1:8" x14ac:dyDescent="0.2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18706</v>
      </c>
      <c r="H12217" s="6">
        <f>IF('Раздел 2.14.2.1'!V32&gt;='Раздел 2.14.2.1'!X32,0,1)</f>
        <v>0</v>
      </c>
    </row>
    <row r="12218" spans="1:8" x14ac:dyDescent="0.2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18707</v>
      </c>
      <c r="H12218" s="6">
        <f>IF('Раздел 2.14.2.1'!V33&gt;='Раздел 2.14.2.1'!X33,0,1)</f>
        <v>0</v>
      </c>
    </row>
    <row r="12219" spans="1:8" x14ac:dyDescent="0.2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18708</v>
      </c>
      <c r="H12219" s="6">
        <f>IF('Раздел 2.14.2.1'!V34&gt;='Раздел 2.14.2.1'!X34,0,1)</f>
        <v>0</v>
      </c>
    </row>
    <row r="12220" spans="1:8" x14ac:dyDescent="0.2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18709</v>
      </c>
      <c r="H12220" s="6">
        <f>IF('Раздел 2.14.2.1'!V35&gt;='Раздел 2.14.2.1'!X35,0,1)</f>
        <v>0</v>
      </c>
    </row>
    <row r="12221" spans="1:8" x14ac:dyDescent="0.2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18710</v>
      </c>
      <c r="H12221" s="6">
        <f>IF('Раздел 2.14.2.1'!V36&gt;='Раздел 2.14.2.1'!X36,0,1)</f>
        <v>0</v>
      </c>
    </row>
    <row r="12222" spans="1:8" x14ac:dyDescent="0.2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18711</v>
      </c>
      <c r="H12222" s="6">
        <f>IF('Раздел 2.14.2.1'!V37&gt;='Раздел 2.14.2.1'!X37,0,1)</f>
        <v>0</v>
      </c>
    </row>
    <row r="12223" spans="1:8" x14ac:dyDescent="0.2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19489</v>
      </c>
      <c r="H12223" s="6">
        <f>IF('Раздел 2.14.2.1'!V38&gt;='Раздел 2.14.2.1'!X38,0,1)</f>
        <v>0</v>
      </c>
    </row>
    <row r="12224" spans="1:8" x14ac:dyDescent="0.2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19490</v>
      </c>
      <c r="H12224" s="6">
        <f>IF('Раздел 2.14.2.1'!V39&gt;='Раздел 2.14.2.1'!X39,0,1)</f>
        <v>0</v>
      </c>
    </row>
    <row r="12225" spans="1:8" x14ac:dyDescent="0.2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19491</v>
      </c>
      <c r="H12225" s="6">
        <f>IF('Раздел 2.14.2.1'!V40&gt;='Раздел 2.14.2.1'!X40,0,1)</f>
        <v>0</v>
      </c>
    </row>
    <row r="12226" spans="1:8" x14ac:dyDescent="0.2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19492</v>
      </c>
      <c r="H12226" s="6">
        <f>IF('Раздел 2.14.2.1'!V41&gt;='Раздел 2.14.2.1'!X41,0,1)</f>
        <v>0</v>
      </c>
    </row>
    <row r="12227" spans="1:8" x14ac:dyDescent="0.2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19493</v>
      </c>
      <c r="H12227" s="6">
        <f>IF('Раздел 2.14.2.1'!V42&gt;='Раздел 2.14.2.1'!X42,0,1)</f>
        <v>0</v>
      </c>
    </row>
    <row r="12228" spans="1:8" x14ac:dyDescent="0.2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19494</v>
      </c>
      <c r="H12228" s="6">
        <f>IF('Раздел 2.14.2.1'!V43&gt;='Раздел 2.14.2.1'!X43,0,1)</f>
        <v>0</v>
      </c>
    </row>
    <row r="12229" spans="1:8" x14ac:dyDescent="0.2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19484</v>
      </c>
      <c r="H12229" s="6">
        <f>IF('Раздел 2.14.2.1'!V44&gt;='Раздел 2.14.2.1'!X44,0,1)</f>
        <v>0</v>
      </c>
    </row>
    <row r="12230" spans="1:8" x14ac:dyDescent="0.2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19485</v>
      </c>
      <c r="H12230" s="6">
        <f>IF('Раздел 2.14.2.1'!V45&gt;='Раздел 2.14.2.1'!X45,0,1)</f>
        <v>0</v>
      </c>
    </row>
    <row r="12231" spans="1:8" x14ac:dyDescent="0.2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19496</v>
      </c>
      <c r="H12231" s="6">
        <f>IF('Раздел 2.14.2.1'!V46&gt;='Раздел 2.14.2.1'!X46,0,1)</f>
        <v>0</v>
      </c>
    </row>
    <row r="12232" spans="1:8" x14ac:dyDescent="0.2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19497</v>
      </c>
      <c r="H12232" s="6">
        <f>IF('Раздел 2.14.2.1'!V47&gt;='Раздел 2.14.2.1'!X47,0,1)</f>
        <v>0</v>
      </c>
    </row>
    <row r="12233" spans="1:8" x14ac:dyDescent="0.2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19498</v>
      </c>
      <c r="H12233" s="6">
        <f>IF('Раздел 2.14.2.1'!V48&gt;='Раздел 2.14.2.1'!X48,0,1)</f>
        <v>0</v>
      </c>
    </row>
    <row r="12234" spans="1:8" x14ac:dyDescent="0.2">
      <c r="A12234" s="6">
        <f t="shared" si="180"/>
        <v>609562</v>
      </c>
      <c r="B12234" s="6">
        <v>59</v>
      </c>
      <c r="C12234" s="109">
        <v>7</v>
      </c>
      <c r="D12234" s="109">
        <v>186</v>
      </c>
      <c r="E12234" s="109" t="s">
        <v>19499</v>
      </c>
      <c r="F12234" s="109"/>
      <c r="G12234" s="109"/>
      <c r="H12234" s="109">
        <f>IF('Раздел 2.14.2.1'!V49&gt;='Раздел 2.14.2.1'!X49,0,1)</f>
        <v>0</v>
      </c>
    </row>
    <row r="12235" spans="1:8" x14ac:dyDescent="0.2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20658</v>
      </c>
      <c r="F12235" s="115"/>
      <c r="G12235" s="115"/>
      <c r="H12235" s="115">
        <f>IF('Раздел 2.14.2.1'!Y21&gt;='Раздел 2.14.2.1'!Z21,0,1)</f>
        <v>0</v>
      </c>
    </row>
    <row r="12236" spans="1:8" x14ac:dyDescent="0.2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20659</v>
      </c>
      <c r="F12236" s="7"/>
      <c r="G12236" s="7"/>
      <c r="H12236" s="7">
        <f>IF('Раздел 2.14.2.1'!Y22&gt;='Раздел 2.14.2.1'!Z22,0,1)</f>
        <v>0</v>
      </c>
    </row>
    <row r="12237" spans="1:8" x14ac:dyDescent="0.2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20660</v>
      </c>
      <c r="F12237" s="7"/>
      <c r="G12237" s="7"/>
      <c r="H12237" s="7">
        <f>IF('Раздел 2.14.2.1'!Y23&gt;='Раздел 2.14.2.1'!Z23,0,1)</f>
        <v>0</v>
      </c>
    </row>
    <row r="12238" spans="1:8" x14ac:dyDescent="0.2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20661</v>
      </c>
      <c r="F12238" s="7"/>
      <c r="G12238" s="7"/>
      <c r="H12238" s="7">
        <f>IF('Раздел 2.14.2.1'!Y24&gt;='Раздел 2.14.2.1'!Z24,0,1)</f>
        <v>0</v>
      </c>
    </row>
    <row r="12239" spans="1:8" x14ac:dyDescent="0.2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20662</v>
      </c>
      <c r="F12239" s="7"/>
      <c r="G12239" s="7"/>
      <c r="H12239" s="7">
        <f>IF('Раздел 2.14.2.1'!Y25&gt;='Раздел 2.14.2.1'!Z25,0,1)</f>
        <v>0</v>
      </c>
    </row>
    <row r="12240" spans="1:8" x14ac:dyDescent="0.2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20663</v>
      </c>
      <c r="F12240" s="7"/>
      <c r="G12240" s="7"/>
      <c r="H12240" s="7">
        <f>IF('Раздел 2.14.2.1'!Y26&gt;='Раздел 2.14.2.1'!Z26,0,1)</f>
        <v>0</v>
      </c>
    </row>
    <row r="12241" spans="1:8" x14ac:dyDescent="0.2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20664</v>
      </c>
      <c r="F12241" s="7"/>
      <c r="G12241" s="7"/>
      <c r="H12241" s="7">
        <f>IF('Раздел 2.14.2.1'!Y27&gt;='Раздел 2.14.2.1'!Z27,0,1)</f>
        <v>0</v>
      </c>
    </row>
    <row r="12242" spans="1:8" x14ac:dyDescent="0.2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20665</v>
      </c>
      <c r="F12242" s="7"/>
      <c r="G12242" s="7"/>
      <c r="H12242" s="7">
        <f>IF('Раздел 2.14.2.1'!Y28&gt;='Раздел 2.14.2.1'!Z28,0,1)</f>
        <v>0</v>
      </c>
    </row>
    <row r="12243" spans="1:8" x14ac:dyDescent="0.2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21673</v>
      </c>
      <c r="F12243" s="7"/>
      <c r="G12243" s="7"/>
      <c r="H12243" s="7">
        <f>IF('Раздел 2.14.2.1'!Y29&gt;='Раздел 2.14.2.1'!Z29,0,1)</f>
        <v>0</v>
      </c>
    </row>
    <row r="12244" spans="1:8" x14ac:dyDescent="0.2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21674</v>
      </c>
      <c r="F12244" s="7"/>
      <c r="G12244" s="7"/>
      <c r="H12244" s="7">
        <f>IF('Раздел 2.14.2.1'!Y30&gt;='Раздел 2.14.2.1'!Z30,0,1)</f>
        <v>0</v>
      </c>
    </row>
    <row r="12245" spans="1:8" x14ac:dyDescent="0.2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21675</v>
      </c>
      <c r="F12245" s="7"/>
      <c r="G12245" s="7"/>
      <c r="H12245" s="7">
        <f>IF('Раздел 2.14.2.1'!Y31&gt;='Раздел 2.14.2.1'!Z31,0,1)</f>
        <v>0</v>
      </c>
    </row>
    <row r="12246" spans="1:8" x14ac:dyDescent="0.2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21676</v>
      </c>
      <c r="F12246" s="7"/>
      <c r="G12246" s="7"/>
      <c r="H12246" s="7">
        <f>IF('Раздел 2.14.2.1'!Y32&gt;='Раздел 2.14.2.1'!Z32,0,1)</f>
        <v>0</v>
      </c>
    </row>
    <row r="12247" spans="1:8" x14ac:dyDescent="0.2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20595</v>
      </c>
      <c r="F12247" s="7"/>
      <c r="G12247" s="7"/>
      <c r="H12247" s="7">
        <f>IF('Раздел 2.14.2.1'!Y33&gt;='Раздел 2.14.2.1'!Z33,0,1)</f>
        <v>0</v>
      </c>
    </row>
    <row r="12248" spans="1:8" x14ac:dyDescent="0.2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20736</v>
      </c>
      <c r="F12248" s="7"/>
      <c r="G12248" s="7"/>
      <c r="H12248" s="7">
        <f>IF('Раздел 2.14.2.1'!Y34&gt;='Раздел 2.14.2.1'!Z34,0,1)</f>
        <v>0</v>
      </c>
    </row>
    <row r="12249" spans="1:8" x14ac:dyDescent="0.2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20737</v>
      </c>
      <c r="F12249" s="7"/>
      <c r="G12249" s="7"/>
      <c r="H12249" s="7">
        <f>IF('Раздел 2.14.2.1'!Y35&gt;='Раздел 2.14.2.1'!Z35,0,1)</f>
        <v>0</v>
      </c>
    </row>
    <row r="12250" spans="1:8" x14ac:dyDescent="0.2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20738</v>
      </c>
      <c r="F12250" s="7"/>
      <c r="G12250" s="7"/>
      <c r="H12250" s="7">
        <f>IF('Раздел 2.14.2.1'!Y36&gt;='Раздел 2.14.2.1'!Z36,0,1)</f>
        <v>0</v>
      </c>
    </row>
    <row r="12251" spans="1:8" x14ac:dyDescent="0.2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20538</v>
      </c>
      <c r="F12251" s="7"/>
      <c r="G12251" s="7"/>
      <c r="H12251" s="7">
        <f>IF('Раздел 2.14.2.1'!Y37&gt;='Раздел 2.14.2.1'!Z37,0,1)</f>
        <v>0</v>
      </c>
    </row>
    <row r="12252" spans="1:8" x14ac:dyDescent="0.2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20539</v>
      </c>
      <c r="F12252" s="7"/>
      <c r="G12252" s="7"/>
      <c r="H12252" s="7">
        <f>IF('Раздел 2.14.2.1'!Y38&gt;='Раздел 2.14.2.1'!Z38,0,1)</f>
        <v>0</v>
      </c>
    </row>
    <row r="12253" spans="1:8" x14ac:dyDescent="0.2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21340</v>
      </c>
      <c r="F12253" s="7"/>
      <c r="G12253" s="7"/>
      <c r="H12253" s="7">
        <f>IF('Раздел 2.14.2.1'!Y39&gt;='Раздел 2.14.2.1'!Z39,0,1)</f>
        <v>0</v>
      </c>
    </row>
    <row r="12254" spans="1:8" x14ac:dyDescent="0.2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21341</v>
      </c>
      <c r="F12254" s="7"/>
      <c r="G12254" s="7"/>
      <c r="H12254" s="7">
        <f>IF('Раздел 2.14.2.1'!Y40&gt;='Раздел 2.14.2.1'!Z40,0,1)</f>
        <v>0</v>
      </c>
    </row>
    <row r="12255" spans="1:8" x14ac:dyDescent="0.2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21342</v>
      </c>
      <c r="F12255" s="7"/>
      <c r="G12255" s="7"/>
      <c r="H12255" s="7">
        <f>IF('Раздел 2.14.2.1'!Y41&gt;='Раздел 2.14.2.1'!Z41,0,1)</f>
        <v>0</v>
      </c>
    </row>
    <row r="12256" spans="1:8" x14ac:dyDescent="0.2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21343</v>
      </c>
      <c r="F12256" s="7"/>
      <c r="G12256" s="7"/>
      <c r="H12256" s="7">
        <f>IF('Раздел 2.14.2.1'!Y42&gt;='Раздел 2.14.2.1'!Z42,0,1)</f>
        <v>0</v>
      </c>
    </row>
    <row r="12257" spans="1:8" x14ac:dyDescent="0.2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21344</v>
      </c>
      <c r="F12257" s="7"/>
      <c r="G12257" s="7"/>
      <c r="H12257" s="7">
        <f>IF('Раздел 2.14.2.1'!Y43&gt;='Раздел 2.14.2.1'!Z43,0,1)</f>
        <v>0</v>
      </c>
    </row>
    <row r="12258" spans="1:8" x14ac:dyDescent="0.2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21345</v>
      </c>
      <c r="F12258" s="7"/>
      <c r="G12258" s="7"/>
      <c r="H12258" s="7">
        <f>IF('Раздел 2.14.2.1'!Y44&gt;='Раздел 2.14.2.1'!Z44,0,1)</f>
        <v>0</v>
      </c>
    </row>
    <row r="12259" spans="1:8" x14ac:dyDescent="0.2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21346</v>
      </c>
      <c r="F12259" s="7"/>
      <c r="G12259" s="7"/>
      <c r="H12259" s="7">
        <f>IF('Раздел 2.14.2.1'!Y45&gt;='Раздел 2.14.2.1'!Z45,0,1)</f>
        <v>0</v>
      </c>
    </row>
    <row r="12260" spans="1:8" x14ac:dyDescent="0.2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21347</v>
      </c>
      <c r="F12260" s="7"/>
      <c r="G12260" s="7"/>
      <c r="H12260" s="7">
        <f>IF('Раздел 2.14.2.1'!Y46&gt;='Раздел 2.14.2.1'!Z46,0,1)</f>
        <v>0</v>
      </c>
    </row>
    <row r="12261" spans="1:8" x14ac:dyDescent="0.2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21348</v>
      </c>
      <c r="F12261" s="7"/>
      <c r="G12261" s="7"/>
      <c r="H12261" s="7">
        <f>IF('Раздел 2.14.2.1'!Y47&gt;='Раздел 2.14.2.1'!Z47,0,1)</f>
        <v>0</v>
      </c>
    </row>
    <row r="12262" spans="1:8" x14ac:dyDescent="0.2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21349</v>
      </c>
      <c r="F12262" s="7"/>
      <c r="G12262" s="7"/>
      <c r="H12262" s="7">
        <f>IF('Раздел 2.14.2.1'!Y48&gt;='Раздел 2.14.2.1'!Z48,0,1)</f>
        <v>0</v>
      </c>
    </row>
    <row r="12263" spans="1:8" x14ac:dyDescent="0.2">
      <c r="A12263" s="6">
        <f t="shared" si="181"/>
        <v>609562</v>
      </c>
      <c r="B12263" s="6">
        <v>59</v>
      </c>
      <c r="C12263" s="109">
        <v>8</v>
      </c>
      <c r="D12263" s="109">
        <v>215</v>
      </c>
      <c r="E12263" s="109" t="s">
        <v>21350</v>
      </c>
      <c r="F12263" s="109"/>
      <c r="G12263" s="109"/>
      <c r="H12263" s="109">
        <f>IF('Раздел 2.14.2.1'!Y49&gt;='Раздел 2.14.2.1'!Z49,0,1)</f>
        <v>0</v>
      </c>
    </row>
    <row r="12264" spans="1:8" x14ac:dyDescent="0.2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21351</v>
      </c>
      <c r="H12264" s="6">
        <f>IF('Раздел 2.14.2.1'!Y21&gt;='Раздел 2.14.2.1'!AA21,0,1)</f>
        <v>0</v>
      </c>
    </row>
    <row r="12265" spans="1:8" x14ac:dyDescent="0.2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20609</v>
      </c>
      <c r="H12265" s="6">
        <f>IF('Раздел 2.14.2.1'!Y22&gt;='Раздел 2.14.2.1'!AA22,0,1)</f>
        <v>0</v>
      </c>
    </row>
    <row r="12266" spans="1:8" x14ac:dyDescent="0.2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20610</v>
      </c>
      <c r="H12266" s="6">
        <f>IF('Раздел 2.14.2.1'!Y23&gt;='Раздел 2.14.2.1'!AA23,0,1)</f>
        <v>0</v>
      </c>
    </row>
    <row r="12267" spans="1:8" x14ac:dyDescent="0.2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20611</v>
      </c>
      <c r="H12267" s="6">
        <f>IF('Раздел 2.14.2.1'!Y24&gt;='Раздел 2.14.2.1'!AA24,0,1)</f>
        <v>0</v>
      </c>
    </row>
    <row r="12268" spans="1:8" x14ac:dyDescent="0.2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19833</v>
      </c>
      <c r="H12268" s="6">
        <f>IF('Раздел 2.14.2.1'!Y25&gt;='Раздел 2.14.2.1'!AA25,0,1)</f>
        <v>0</v>
      </c>
    </row>
    <row r="12269" spans="1:8" x14ac:dyDescent="0.2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19834</v>
      </c>
      <c r="H12269" s="6">
        <f>IF('Раздел 2.14.2.1'!Y26&gt;='Раздел 2.14.2.1'!AA26,0,1)</f>
        <v>0</v>
      </c>
    </row>
    <row r="12270" spans="1:8" x14ac:dyDescent="0.2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19835</v>
      </c>
      <c r="H12270" s="6">
        <f>IF('Раздел 2.14.2.1'!Y27&gt;='Раздел 2.14.2.1'!AA27,0,1)</f>
        <v>0</v>
      </c>
    </row>
    <row r="12271" spans="1:8" x14ac:dyDescent="0.2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19836</v>
      </c>
      <c r="H12271" s="6">
        <f>IF('Раздел 2.14.2.1'!Y28&gt;='Раздел 2.14.2.1'!AA28,0,1)</f>
        <v>0</v>
      </c>
    </row>
    <row r="12272" spans="1:8" x14ac:dyDescent="0.2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19837</v>
      </c>
      <c r="H12272" s="6">
        <f>IF('Раздел 2.14.2.1'!Y29&gt;='Раздел 2.14.2.1'!AA29,0,1)</f>
        <v>0</v>
      </c>
    </row>
    <row r="12273" spans="1:8" x14ac:dyDescent="0.2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19838</v>
      </c>
      <c r="H12273" s="6">
        <f>IF('Раздел 2.14.2.1'!Y30&gt;='Раздел 2.14.2.1'!AA30,0,1)</f>
        <v>0</v>
      </c>
    </row>
    <row r="12274" spans="1:8" x14ac:dyDescent="0.2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19839</v>
      </c>
      <c r="H12274" s="6">
        <f>IF('Раздел 2.14.2.1'!Y31&gt;='Раздел 2.14.2.1'!AA31,0,1)</f>
        <v>0</v>
      </c>
    </row>
    <row r="12275" spans="1:8" x14ac:dyDescent="0.2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19840</v>
      </c>
      <c r="H12275" s="6">
        <f>IF('Раздел 2.14.2.1'!Y32&gt;='Раздел 2.14.2.1'!AA32,0,1)</f>
        <v>0</v>
      </c>
    </row>
    <row r="12276" spans="1:8" x14ac:dyDescent="0.2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19841</v>
      </c>
      <c r="H12276" s="6">
        <f>IF('Раздел 2.14.2.1'!Y33&gt;='Раздел 2.14.2.1'!AA33,0,1)</f>
        <v>0</v>
      </c>
    </row>
    <row r="12277" spans="1:8" x14ac:dyDescent="0.2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19842</v>
      </c>
      <c r="H12277" s="6">
        <f>IF('Раздел 2.14.2.1'!Y34&gt;='Раздел 2.14.2.1'!AA34,0,1)</f>
        <v>0</v>
      </c>
    </row>
    <row r="12278" spans="1:8" x14ac:dyDescent="0.2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19843</v>
      </c>
      <c r="H12278" s="6">
        <f>IF('Раздел 2.14.2.1'!Y35&gt;='Раздел 2.14.2.1'!AA35,0,1)</f>
        <v>0</v>
      </c>
    </row>
    <row r="12279" spans="1:8" x14ac:dyDescent="0.2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19844</v>
      </c>
      <c r="H12279" s="6">
        <f>IF('Раздел 2.14.2.1'!Y36&gt;='Раздел 2.14.2.1'!AA36,0,1)</f>
        <v>0</v>
      </c>
    </row>
    <row r="12280" spans="1:8" x14ac:dyDescent="0.2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19845</v>
      </c>
      <c r="H12280" s="6">
        <f>IF('Раздел 2.14.2.1'!Y37&gt;='Раздел 2.14.2.1'!AA37,0,1)</f>
        <v>0</v>
      </c>
    </row>
    <row r="12281" spans="1:8" x14ac:dyDescent="0.2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19846</v>
      </c>
      <c r="H12281" s="6">
        <f>IF('Раздел 2.14.2.1'!Y38&gt;='Раздел 2.14.2.1'!AA38,0,1)</f>
        <v>0</v>
      </c>
    </row>
    <row r="12282" spans="1:8" x14ac:dyDescent="0.2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19847</v>
      </c>
      <c r="H12282" s="6">
        <f>IF('Раздел 2.14.2.1'!Y39&gt;='Раздел 2.14.2.1'!AA39,0,1)</f>
        <v>0</v>
      </c>
    </row>
    <row r="12283" spans="1:8" x14ac:dyDescent="0.2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20620</v>
      </c>
      <c r="H12283" s="6">
        <f>IF('Раздел 2.14.2.1'!Y40&gt;='Раздел 2.14.2.1'!AA40,0,1)</f>
        <v>0</v>
      </c>
    </row>
    <row r="12284" spans="1:8" x14ac:dyDescent="0.2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20621</v>
      </c>
      <c r="H12284" s="6">
        <f>IF('Раздел 2.14.2.1'!Y41&gt;='Раздел 2.14.2.1'!AA41,0,1)</f>
        <v>0</v>
      </c>
    </row>
    <row r="12285" spans="1:8" x14ac:dyDescent="0.2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20622</v>
      </c>
      <c r="H12285" s="6">
        <f>IF('Раздел 2.14.2.1'!Y42&gt;='Раздел 2.14.2.1'!AA42,0,1)</f>
        <v>0</v>
      </c>
    </row>
    <row r="12286" spans="1:8" x14ac:dyDescent="0.2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19852</v>
      </c>
      <c r="H12286" s="6">
        <f>IF('Раздел 2.14.2.1'!Y43&gt;='Раздел 2.14.2.1'!AA43,0,1)</f>
        <v>0</v>
      </c>
    </row>
    <row r="12287" spans="1:8" x14ac:dyDescent="0.2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19853</v>
      </c>
      <c r="H12287" s="6">
        <f>IF('Раздел 2.14.2.1'!Y44&gt;='Раздел 2.14.2.1'!AA44,0,1)</f>
        <v>0</v>
      </c>
    </row>
    <row r="12288" spans="1:8" x14ac:dyDescent="0.2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19854</v>
      </c>
      <c r="H12288" s="6">
        <f>IF('Раздел 2.14.2.1'!Y45&gt;='Раздел 2.14.2.1'!AA45,0,1)</f>
        <v>0</v>
      </c>
    </row>
    <row r="12289" spans="1:8" x14ac:dyDescent="0.2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19855</v>
      </c>
      <c r="H12289" s="6">
        <f>IF('Раздел 2.14.2.1'!Y46&gt;='Раздел 2.14.2.1'!AA46,0,1)</f>
        <v>0</v>
      </c>
    </row>
    <row r="12290" spans="1:8" x14ac:dyDescent="0.2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19856</v>
      </c>
      <c r="H12290" s="6">
        <f>IF('Раздел 2.14.2.1'!Y47&gt;='Раздел 2.14.2.1'!AA47,0,1)</f>
        <v>0</v>
      </c>
    </row>
    <row r="12291" spans="1:8" x14ac:dyDescent="0.2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19857</v>
      </c>
      <c r="H12291" s="6">
        <f>IF('Раздел 2.14.2.1'!Y48&gt;='Раздел 2.14.2.1'!AA48,0,1)</f>
        <v>0</v>
      </c>
    </row>
    <row r="12292" spans="1:8" x14ac:dyDescent="0.2">
      <c r="A12292" s="6">
        <f t="shared" si="181"/>
        <v>609562</v>
      </c>
      <c r="B12292" s="109">
        <v>59</v>
      </c>
      <c r="C12292" s="109">
        <v>9</v>
      </c>
      <c r="D12292" s="109">
        <v>244</v>
      </c>
      <c r="E12292" s="109" t="s">
        <v>19858</v>
      </c>
      <c r="F12292" s="109"/>
      <c r="G12292" s="109"/>
      <c r="H12292" s="109">
        <f>IF('Раздел 2.14.2.1'!Y49&gt;='Раздел 2.14.2.1'!AA49,0,1)</f>
        <v>0</v>
      </c>
    </row>
    <row r="12293" spans="1:8" x14ac:dyDescent="0.2">
      <c r="A12293" s="107">
        <f t="shared" si="181"/>
        <v>609562</v>
      </c>
      <c r="B12293" s="107">
        <v>60</v>
      </c>
      <c r="C12293" s="107">
        <v>0</v>
      </c>
      <c r="D12293" s="107">
        <v>0</v>
      </c>
      <c r="E12293" s="107" t="str">
        <f>CONCATENATE("Количество ошибок в разделе 2.14.2.2: ",H12293)</f>
        <v>Количество ошибок в разделе 2.14.2.2: 0</v>
      </c>
      <c r="F12293" s="107"/>
      <c r="G12293" s="107"/>
      <c r="H12293" s="107">
        <f>SUM(H12294:H12537)</f>
        <v>0</v>
      </c>
    </row>
    <row r="12294" spans="1:8" x14ac:dyDescent="0.2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20632</v>
      </c>
      <c r="H12294" s="6">
        <f>IF('Раздел 2.14.2.2'!P21=SUM('Раздел 2.14.2.2'!P22:P49),0,1)</f>
        <v>0</v>
      </c>
    </row>
    <row r="12295" spans="1:8" x14ac:dyDescent="0.2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20633</v>
      </c>
      <c r="H12295" s="6">
        <f>IF('Раздел 2.14.2.2'!Q21=SUM('Раздел 2.14.2.2'!Q22:Q49),0,1)</f>
        <v>0</v>
      </c>
    </row>
    <row r="12296" spans="1:8" x14ac:dyDescent="0.2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20634</v>
      </c>
      <c r="H12296" s="6">
        <f>IF('Раздел 2.14.2.2'!R21=SUM('Раздел 2.14.2.2'!R22:R49),0,1)</f>
        <v>0</v>
      </c>
    </row>
    <row r="12297" spans="1:8" x14ac:dyDescent="0.2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19193</v>
      </c>
      <c r="H12297" s="6">
        <f>IF('Раздел 2.14.2.2'!S21=SUM('Раздел 2.14.2.2'!S22:S49),0,1)</f>
        <v>0</v>
      </c>
    </row>
    <row r="12298" spans="1:8" x14ac:dyDescent="0.2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19194</v>
      </c>
      <c r="H12298" s="6">
        <f>IF('Раздел 2.14.2.2'!T21=SUM('Раздел 2.14.2.2'!T22:T49),0,1)</f>
        <v>0</v>
      </c>
    </row>
    <row r="12299" spans="1:8" x14ac:dyDescent="0.2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19195</v>
      </c>
      <c r="H12299" s="6">
        <f>IF('Раздел 2.14.2.2'!U21=SUM('Раздел 2.14.2.2'!U22:U49),0,1)</f>
        <v>0</v>
      </c>
    </row>
    <row r="12300" spans="1:8" x14ac:dyDescent="0.2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19196</v>
      </c>
      <c r="H12300" s="6">
        <f>IF('Раздел 2.14.2.2'!V21=SUM('Раздел 2.14.2.2'!V22:V49),0,1)</f>
        <v>0</v>
      </c>
    </row>
    <row r="12301" spans="1:8" x14ac:dyDescent="0.2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19197</v>
      </c>
      <c r="F12301" s="7"/>
      <c r="G12301" s="7"/>
      <c r="H12301" s="7">
        <f>IF('Раздел 2.14.2.2'!W21=SUM('Раздел 2.14.2.2'!W22:W49),0,1)</f>
        <v>0</v>
      </c>
    </row>
    <row r="12302" spans="1:8" x14ac:dyDescent="0.2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19198</v>
      </c>
      <c r="F12302" s="7"/>
      <c r="G12302" s="7"/>
      <c r="H12302" s="7">
        <f>IF('Раздел 2.14.2.2'!X21=SUM('Раздел 2.14.2.2'!X22:X49),0,1)</f>
        <v>0</v>
      </c>
    </row>
    <row r="12303" spans="1:8" x14ac:dyDescent="0.2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19199</v>
      </c>
      <c r="F12303" s="7"/>
      <c r="G12303" s="7"/>
      <c r="H12303" s="7">
        <f>IF('Раздел 2.14.2.2'!Y21=SUM('Раздел 2.14.2.2'!Y22:Y49),0,1)</f>
        <v>0</v>
      </c>
    </row>
    <row r="12304" spans="1:8" x14ac:dyDescent="0.2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19200</v>
      </c>
      <c r="F12304" s="7"/>
      <c r="G12304" s="7"/>
      <c r="H12304" s="7">
        <f>IF('Раздел 2.14.2.2'!Z21=SUM('Раздел 2.14.2.2'!Z22:Z49),0,1)</f>
        <v>0</v>
      </c>
    </row>
    <row r="12305" spans="1:8" x14ac:dyDescent="0.2">
      <c r="A12305" s="6">
        <f t="shared" si="181"/>
        <v>609562</v>
      </c>
      <c r="B12305" s="6">
        <v>60</v>
      </c>
      <c r="C12305" s="109">
        <v>1</v>
      </c>
      <c r="D12305" s="109">
        <v>12</v>
      </c>
      <c r="E12305" s="109" t="s">
        <v>19201</v>
      </c>
      <c r="F12305" s="109"/>
      <c r="G12305" s="109"/>
      <c r="H12305" s="109">
        <f>IF('Раздел 2.14.2.2'!AA21=SUM('Раздел 2.14.2.2'!AA22:AA49),0,1)</f>
        <v>0</v>
      </c>
    </row>
    <row r="12306" spans="1:8" x14ac:dyDescent="0.2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19202</v>
      </c>
      <c r="H12306" s="6">
        <f>IF('Раздел 2.14.2.2'!P21&gt;='Раздел 2.14.2.2'!Q21,0,1)</f>
        <v>0</v>
      </c>
    </row>
    <row r="12307" spans="1:8" x14ac:dyDescent="0.2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19203</v>
      </c>
      <c r="H12307" s="6">
        <f>IF('Раздел 2.14.2.2'!P22&gt;='Раздел 2.14.2.2'!Q22,0,1)</f>
        <v>0</v>
      </c>
    </row>
    <row r="12308" spans="1:8" x14ac:dyDescent="0.2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19204</v>
      </c>
      <c r="H12308" s="6">
        <f>IF('Раздел 2.14.2.2'!P23&gt;='Раздел 2.14.2.2'!Q23,0,1)</f>
        <v>0</v>
      </c>
    </row>
    <row r="12309" spans="1:8" x14ac:dyDescent="0.2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19972</v>
      </c>
      <c r="H12309" s="6">
        <f>IF('Раздел 2.14.2.2'!P24&gt;='Раздел 2.14.2.2'!Q24,0,1)</f>
        <v>0</v>
      </c>
    </row>
    <row r="12310" spans="1:8" x14ac:dyDescent="0.2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19973</v>
      </c>
      <c r="H12310" s="6">
        <f>IF('Раздел 2.14.2.2'!P25&gt;='Раздел 2.14.2.2'!Q25,0,1)</f>
        <v>0</v>
      </c>
    </row>
    <row r="12311" spans="1:8" x14ac:dyDescent="0.2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19974</v>
      </c>
      <c r="H12311" s="6">
        <f>IF('Раздел 2.14.2.2'!P26&gt;='Раздел 2.14.2.2'!Q26,0,1)</f>
        <v>0</v>
      </c>
    </row>
    <row r="12312" spans="1:8" x14ac:dyDescent="0.2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19975</v>
      </c>
      <c r="H12312" s="6">
        <f>IF('Раздел 2.14.2.2'!P27&gt;='Раздел 2.14.2.2'!Q27,0,1)</f>
        <v>0</v>
      </c>
    </row>
    <row r="12313" spans="1:8" x14ac:dyDescent="0.2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19976</v>
      </c>
      <c r="H12313" s="6">
        <f>IF('Раздел 2.14.2.2'!P28&gt;='Раздел 2.14.2.2'!Q28,0,1)</f>
        <v>0</v>
      </c>
    </row>
    <row r="12314" spans="1:8" x14ac:dyDescent="0.2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19977</v>
      </c>
      <c r="H12314" s="6">
        <f>IF('Раздел 2.14.2.2'!P29&gt;='Раздел 2.14.2.2'!Q29,0,1)</f>
        <v>0</v>
      </c>
    </row>
    <row r="12315" spans="1:8" x14ac:dyDescent="0.2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19978</v>
      </c>
      <c r="H12315" s="6">
        <f>IF('Раздел 2.14.2.2'!P30&gt;='Раздел 2.14.2.2'!Q30,0,1)</f>
        <v>0</v>
      </c>
    </row>
    <row r="12316" spans="1:8" x14ac:dyDescent="0.2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19215</v>
      </c>
      <c r="H12316" s="6">
        <f>IF('Раздел 2.14.2.2'!P31&gt;='Раздел 2.14.2.2'!Q31,0,1)</f>
        <v>0</v>
      </c>
    </row>
    <row r="12317" spans="1:8" x14ac:dyDescent="0.2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19216</v>
      </c>
      <c r="H12317" s="6">
        <f>IF('Раздел 2.14.2.2'!P32&gt;='Раздел 2.14.2.2'!Q32,0,1)</f>
        <v>0</v>
      </c>
    </row>
    <row r="12318" spans="1:8" x14ac:dyDescent="0.2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19217</v>
      </c>
      <c r="H12318" s="6">
        <f>IF('Раздел 2.14.2.2'!P33&gt;='Раздел 2.14.2.2'!Q33,0,1)</f>
        <v>0</v>
      </c>
    </row>
    <row r="12319" spans="1:8" x14ac:dyDescent="0.2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19218</v>
      </c>
      <c r="H12319" s="6">
        <f>IF('Раздел 2.14.2.2'!P34&gt;='Раздел 2.14.2.2'!Q34,0,1)</f>
        <v>0</v>
      </c>
    </row>
    <row r="12320" spans="1:8" x14ac:dyDescent="0.2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19219</v>
      </c>
      <c r="H12320" s="6">
        <f>IF('Раздел 2.14.2.2'!P35&gt;='Раздел 2.14.2.2'!Q35,0,1)</f>
        <v>0</v>
      </c>
    </row>
    <row r="12321" spans="1:8" x14ac:dyDescent="0.2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19220</v>
      </c>
      <c r="H12321" s="6">
        <f>IF('Раздел 2.14.2.2'!P36&gt;='Раздел 2.14.2.2'!Q36,0,1)</f>
        <v>0</v>
      </c>
    </row>
    <row r="12322" spans="1:8" x14ac:dyDescent="0.2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19221</v>
      </c>
      <c r="H12322" s="6">
        <f>IF('Раздел 2.14.2.2'!P37&gt;='Раздел 2.14.2.2'!Q37,0,1)</f>
        <v>0</v>
      </c>
    </row>
    <row r="12323" spans="1:8" x14ac:dyDescent="0.2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19222</v>
      </c>
      <c r="H12323" s="6">
        <f>IF('Раздел 2.14.2.2'!P38&gt;='Раздел 2.14.2.2'!Q38,0,1)</f>
        <v>0</v>
      </c>
    </row>
    <row r="12324" spans="1:8" x14ac:dyDescent="0.2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19223</v>
      </c>
      <c r="H12324" s="6">
        <f>IF('Раздел 2.14.2.2'!P39&gt;='Раздел 2.14.2.2'!Q39,0,1)</f>
        <v>0</v>
      </c>
    </row>
    <row r="12325" spans="1:8" x14ac:dyDescent="0.2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19224</v>
      </c>
      <c r="H12325" s="6">
        <f>IF('Раздел 2.14.2.2'!P40&gt;='Раздел 2.14.2.2'!Q40,0,1)</f>
        <v>0</v>
      </c>
    </row>
    <row r="12326" spans="1:8" x14ac:dyDescent="0.2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18427</v>
      </c>
      <c r="H12326" s="6">
        <f>IF('Раздел 2.14.2.2'!P41&gt;='Раздел 2.14.2.2'!Q41,0,1)</f>
        <v>0</v>
      </c>
    </row>
    <row r="12327" spans="1:8" x14ac:dyDescent="0.2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18428</v>
      </c>
      <c r="H12327" s="6">
        <f>IF('Раздел 2.14.2.2'!P42&gt;='Раздел 2.14.2.2'!Q42,0,1)</f>
        <v>0</v>
      </c>
    </row>
    <row r="12328" spans="1:8" x14ac:dyDescent="0.2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18429</v>
      </c>
      <c r="H12328" s="6">
        <f>IF('Раздел 2.14.2.2'!P43&gt;='Раздел 2.14.2.2'!Q43,0,1)</f>
        <v>0</v>
      </c>
    </row>
    <row r="12329" spans="1:8" x14ac:dyDescent="0.2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18430</v>
      </c>
      <c r="H12329" s="6">
        <f>IF('Раздел 2.14.2.2'!P44&gt;='Раздел 2.14.2.2'!Q44,0,1)</f>
        <v>0</v>
      </c>
    </row>
    <row r="12330" spans="1:8" x14ac:dyDescent="0.2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18431</v>
      </c>
      <c r="H12330" s="6">
        <f>IF('Раздел 2.14.2.2'!P45&gt;='Раздел 2.14.2.2'!Q45,0,1)</f>
        <v>0</v>
      </c>
    </row>
    <row r="12331" spans="1:8" x14ac:dyDescent="0.2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18461</v>
      </c>
      <c r="H12331" s="6">
        <f>IF('Раздел 2.14.2.2'!P46&gt;='Раздел 2.14.2.2'!Q46,0,1)</f>
        <v>0</v>
      </c>
    </row>
    <row r="12332" spans="1:8" x14ac:dyDescent="0.2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18462</v>
      </c>
      <c r="H12332" s="6">
        <f>IF('Раздел 2.14.2.2'!P47&gt;='Раздел 2.14.2.2'!Q47,0,1)</f>
        <v>0</v>
      </c>
    </row>
    <row r="12333" spans="1:8" x14ac:dyDescent="0.2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18463</v>
      </c>
      <c r="H12333" s="6">
        <f>IF('Раздел 2.14.2.2'!P48&gt;='Раздел 2.14.2.2'!Q48,0,1)</f>
        <v>0</v>
      </c>
    </row>
    <row r="12334" spans="1:8" x14ac:dyDescent="0.2">
      <c r="A12334" s="6">
        <f t="shared" si="182"/>
        <v>609562</v>
      </c>
      <c r="B12334" s="6">
        <v>60</v>
      </c>
      <c r="C12334" s="109">
        <v>2</v>
      </c>
      <c r="D12334" s="109">
        <v>41</v>
      </c>
      <c r="E12334" s="109" t="s">
        <v>18464</v>
      </c>
      <c r="F12334" s="109"/>
      <c r="G12334" s="109"/>
      <c r="H12334" s="109">
        <f>IF('Раздел 2.14.2.2'!P49&gt;='Раздел 2.14.2.2'!Q49,0,1)</f>
        <v>0</v>
      </c>
    </row>
    <row r="12335" spans="1:8" x14ac:dyDescent="0.2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18465</v>
      </c>
      <c r="H12335" s="115">
        <f>IF('Раздел 2.14.2.2'!P21&gt;='Раздел 2.14.2.2'!R21,0,1)</f>
        <v>0</v>
      </c>
    </row>
    <row r="12336" spans="1:8" x14ac:dyDescent="0.2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18466</v>
      </c>
      <c r="H12336" s="7">
        <f>IF('Раздел 2.14.2.2'!P22&gt;='Раздел 2.14.2.2'!R22,0,1)</f>
        <v>0</v>
      </c>
    </row>
    <row r="12337" spans="1:8" x14ac:dyDescent="0.2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18467</v>
      </c>
      <c r="H12337" s="7">
        <f>IF('Раздел 2.14.2.2'!P23&gt;='Раздел 2.14.2.2'!R23,0,1)</f>
        <v>0</v>
      </c>
    </row>
    <row r="12338" spans="1:8" x14ac:dyDescent="0.2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18468</v>
      </c>
      <c r="H12338" s="7">
        <f>IF('Раздел 2.14.2.2'!P24&gt;='Раздел 2.14.2.2'!R24,0,1)</f>
        <v>0</v>
      </c>
    </row>
    <row r="12339" spans="1:8" x14ac:dyDescent="0.2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18469</v>
      </c>
      <c r="H12339" s="7">
        <f>IF('Раздел 2.14.2.2'!P25&gt;='Раздел 2.14.2.2'!R25,0,1)</f>
        <v>0</v>
      </c>
    </row>
    <row r="12340" spans="1:8" x14ac:dyDescent="0.2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18470</v>
      </c>
      <c r="H12340" s="7">
        <f>IF('Раздел 2.14.2.2'!P26&gt;='Раздел 2.14.2.2'!R26,0,1)</f>
        <v>0</v>
      </c>
    </row>
    <row r="12341" spans="1:8" x14ac:dyDescent="0.2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18471</v>
      </c>
      <c r="H12341" s="7">
        <f>IF('Раздел 2.14.2.2'!P27&gt;='Раздел 2.14.2.2'!R27,0,1)</f>
        <v>0</v>
      </c>
    </row>
    <row r="12342" spans="1:8" x14ac:dyDescent="0.2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18472</v>
      </c>
      <c r="H12342" s="7">
        <f>IF('Раздел 2.14.2.2'!P28&gt;='Раздел 2.14.2.2'!R28,0,1)</f>
        <v>0</v>
      </c>
    </row>
    <row r="12343" spans="1:8" x14ac:dyDescent="0.2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18473</v>
      </c>
      <c r="H12343" s="7">
        <f>IF('Раздел 2.14.2.2'!P29&gt;='Раздел 2.14.2.2'!R29,0,1)</f>
        <v>0</v>
      </c>
    </row>
    <row r="12344" spans="1:8" x14ac:dyDescent="0.2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18474</v>
      </c>
      <c r="H12344" s="7">
        <f>IF('Раздел 2.14.2.2'!P30&gt;='Раздел 2.14.2.2'!R30,0,1)</f>
        <v>0</v>
      </c>
    </row>
    <row r="12345" spans="1:8" x14ac:dyDescent="0.2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18475</v>
      </c>
      <c r="H12345" s="7">
        <f>IF('Раздел 2.14.2.2'!P31&gt;='Раздел 2.14.2.2'!R31,0,1)</f>
        <v>0</v>
      </c>
    </row>
    <row r="12346" spans="1:8" x14ac:dyDescent="0.2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18476</v>
      </c>
      <c r="H12346" s="7">
        <f>IF('Раздел 2.14.2.2'!P32&gt;='Раздел 2.14.2.2'!R32,0,1)</f>
        <v>0</v>
      </c>
    </row>
    <row r="12347" spans="1:8" x14ac:dyDescent="0.2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18477</v>
      </c>
      <c r="H12347" s="7">
        <f>IF('Раздел 2.14.2.2'!P33&gt;='Раздел 2.14.2.2'!R33,0,1)</f>
        <v>0</v>
      </c>
    </row>
    <row r="12348" spans="1:8" x14ac:dyDescent="0.2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18478</v>
      </c>
      <c r="H12348" s="7">
        <f>IF('Раздел 2.14.2.2'!P34&gt;='Раздел 2.14.2.2'!R34,0,1)</f>
        <v>0</v>
      </c>
    </row>
    <row r="12349" spans="1:8" x14ac:dyDescent="0.2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18479</v>
      </c>
      <c r="H12349" s="7">
        <f>IF('Раздел 2.14.2.2'!P35&gt;='Раздел 2.14.2.2'!R35,0,1)</f>
        <v>0</v>
      </c>
    </row>
    <row r="12350" spans="1:8" x14ac:dyDescent="0.2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19254</v>
      </c>
      <c r="H12350" s="7">
        <f>IF('Раздел 2.14.2.2'!P36&gt;='Раздел 2.14.2.2'!R36,0,1)</f>
        <v>0</v>
      </c>
    </row>
    <row r="12351" spans="1:8" x14ac:dyDescent="0.2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19255</v>
      </c>
      <c r="H12351" s="7">
        <f>IF('Раздел 2.14.2.2'!P37&gt;='Раздел 2.14.2.2'!R37,0,1)</f>
        <v>0</v>
      </c>
    </row>
    <row r="12352" spans="1:8" x14ac:dyDescent="0.2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19256</v>
      </c>
      <c r="H12352" s="7">
        <f>IF('Раздел 2.14.2.2'!P38&gt;='Раздел 2.14.2.2'!R38,0,1)</f>
        <v>0</v>
      </c>
    </row>
    <row r="12353" spans="1:8" x14ac:dyDescent="0.2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19257</v>
      </c>
      <c r="H12353" s="7">
        <f>IF('Раздел 2.14.2.2'!P39&gt;='Раздел 2.14.2.2'!R39,0,1)</f>
        <v>0</v>
      </c>
    </row>
    <row r="12354" spans="1:8" x14ac:dyDescent="0.2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19258</v>
      </c>
      <c r="H12354" s="7">
        <f>IF('Раздел 2.14.2.2'!P40&gt;='Раздел 2.14.2.2'!R40,0,1)</f>
        <v>0</v>
      </c>
    </row>
    <row r="12355" spans="1:8" x14ac:dyDescent="0.2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19259</v>
      </c>
      <c r="H12355" s="7">
        <f>IF('Раздел 2.14.2.2'!P41&gt;='Раздел 2.14.2.2'!R41,0,1)</f>
        <v>0</v>
      </c>
    </row>
    <row r="12356" spans="1:8" x14ac:dyDescent="0.2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19260</v>
      </c>
      <c r="H12356" s="7">
        <f>IF('Раздел 2.14.2.2'!P42&gt;='Раздел 2.14.2.2'!R42,0,1)</f>
        <v>0</v>
      </c>
    </row>
    <row r="12357" spans="1:8" x14ac:dyDescent="0.2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19261</v>
      </c>
      <c r="H12357" s="7">
        <f>IF('Раздел 2.14.2.2'!P43&gt;='Раздел 2.14.2.2'!R43,0,1)</f>
        <v>0</v>
      </c>
    </row>
    <row r="12358" spans="1:8" x14ac:dyDescent="0.2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19262</v>
      </c>
      <c r="H12358" s="7">
        <f>IF('Раздел 2.14.2.2'!P44&gt;='Раздел 2.14.2.2'!R44,0,1)</f>
        <v>0</v>
      </c>
    </row>
    <row r="12359" spans="1:8" x14ac:dyDescent="0.2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19263</v>
      </c>
      <c r="H12359" s="7">
        <f>IF('Раздел 2.14.2.2'!P45&gt;='Раздел 2.14.2.2'!R45,0,1)</f>
        <v>0</v>
      </c>
    </row>
    <row r="12360" spans="1:8" x14ac:dyDescent="0.2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19264</v>
      </c>
      <c r="H12360" s="7">
        <f>IF('Раздел 2.14.2.2'!P46&gt;='Раздел 2.14.2.2'!R46,0,1)</f>
        <v>0</v>
      </c>
    </row>
    <row r="12361" spans="1:8" x14ac:dyDescent="0.2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19265</v>
      </c>
      <c r="H12361" s="7">
        <f>IF('Раздел 2.14.2.2'!P47&gt;='Раздел 2.14.2.2'!R47,0,1)</f>
        <v>0</v>
      </c>
    </row>
    <row r="12362" spans="1:8" x14ac:dyDescent="0.2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19266</v>
      </c>
      <c r="H12362" s="7">
        <f>IF('Раздел 2.14.2.2'!P48&gt;='Раздел 2.14.2.2'!R48,0,1)</f>
        <v>0</v>
      </c>
    </row>
    <row r="12363" spans="1:8" x14ac:dyDescent="0.2">
      <c r="A12363" s="6">
        <f t="shared" si="182"/>
        <v>609562</v>
      </c>
      <c r="B12363" s="6">
        <v>60</v>
      </c>
      <c r="C12363" s="109">
        <v>3</v>
      </c>
      <c r="D12363" s="109">
        <v>70</v>
      </c>
      <c r="E12363" s="109" t="s">
        <v>19267</v>
      </c>
      <c r="F12363" s="109"/>
      <c r="G12363" s="109"/>
      <c r="H12363" s="109">
        <f>IF('Раздел 2.14.2.2'!P49&gt;='Раздел 2.14.2.2'!R49,0,1)</f>
        <v>0</v>
      </c>
    </row>
    <row r="12364" spans="1:8" x14ac:dyDescent="0.2">
      <c r="A12364" s="6">
        <f t="shared" si="182"/>
        <v>609562</v>
      </c>
      <c r="B12364" s="6">
        <v>60</v>
      </c>
      <c r="C12364" s="115">
        <v>4</v>
      </c>
      <c r="D12364" s="7">
        <v>71</v>
      </c>
      <c r="E12364" s="6" t="s">
        <v>19268</v>
      </c>
      <c r="H12364" s="6">
        <f>IF('Раздел 2.14.2.2'!S21&gt;='Раздел 2.14.2.2'!T21,0,1)</f>
        <v>0</v>
      </c>
    </row>
    <row r="12365" spans="1:8" x14ac:dyDescent="0.2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19269</v>
      </c>
      <c r="H12365" s="6">
        <f>IF('Раздел 2.14.2.2'!S22&gt;='Раздел 2.14.2.2'!T22,0,1)</f>
        <v>0</v>
      </c>
    </row>
    <row r="12366" spans="1:8" x14ac:dyDescent="0.2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19270</v>
      </c>
      <c r="H12366" s="6">
        <f>IF('Раздел 2.14.2.2'!S23&gt;='Раздел 2.14.2.2'!T23,0,1)</f>
        <v>0</v>
      </c>
    </row>
    <row r="12367" spans="1:8" x14ac:dyDescent="0.2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19271</v>
      </c>
      <c r="H12367" s="6">
        <f>IF('Раздел 2.14.2.2'!S24&gt;='Раздел 2.14.2.2'!T24,0,1)</f>
        <v>0</v>
      </c>
    </row>
    <row r="12368" spans="1:8" x14ac:dyDescent="0.2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18486</v>
      </c>
      <c r="H12368" s="6">
        <f>IF('Раздел 2.14.2.2'!S25&gt;='Раздел 2.14.2.2'!T25,0,1)</f>
        <v>0</v>
      </c>
    </row>
    <row r="12369" spans="1:8" x14ac:dyDescent="0.2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18487</v>
      </c>
      <c r="H12369" s="6">
        <f>IF('Раздел 2.14.2.2'!S26&gt;='Раздел 2.14.2.2'!T26,0,1)</f>
        <v>0</v>
      </c>
    </row>
    <row r="12370" spans="1:8" x14ac:dyDescent="0.2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18488</v>
      </c>
      <c r="H12370" s="6">
        <f>IF('Раздел 2.14.2.2'!S27&gt;='Раздел 2.14.2.2'!T27,0,1)</f>
        <v>0</v>
      </c>
    </row>
    <row r="12371" spans="1:8" x14ac:dyDescent="0.2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18489</v>
      </c>
      <c r="H12371" s="6">
        <f>IF('Раздел 2.14.2.2'!S28&gt;='Раздел 2.14.2.2'!T28,0,1)</f>
        <v>0</v>
      </c>
    </row>
    <row r="12372" spans="1:8" x14ac:dyDescent="0.2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18490</v>
      </c>
      <c r="H12372" s="6">
        <f>IF('Раздел 2.14.2.2'!S29&gt;='Раздел 2.14.2.2'!T29,0,1)</f>
        <v>0</v>
      </c>
    </row>
    <row r="12373" spans="1:8" x14ac:dyDescent="0.2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18491</v>
      </c>
      <c r="H12373" s="6">
        <f>IF('Раздел 2.14.2.2'!S30&gt;='Раздел 2.14.2.2'!T30,0,1)</f>
        <v>0</v>
      </c>
    </row>
    <row r="12374" spans="1:8" x14ac:dyDescent="0.2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18492</v>
      </c>
      <c r="H12374" s="6">
        <f>IF('Раздел 2.14.2.2'!S31&gt;='Раздел 2.14.2.2'!T31,0,1)</f>
        <v>0</v>
      </c>
    </row>
    <row r="12375" spans="1:8" x14ac:dyDescent="0.2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18493</v>
      </c>
      <c r="H12375" s="6">
        <f>IF('Раздел 2.14.2.2'!S32&gt;='Раздел 2.14.2.2'!T32,0,1)</f>
        <v>0</v>
      </c>
    </row>
    <row r="12376" spans="1:8" x14ac:dyDescent="0.2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18494</v>
      </c>
      <c r="H12376" s="6">
        <f>IF('Раздел 2.14.2.2'!S33&gt;='Раздел 2.14.2.2'!T33,0,1)</f>
        <v>0</v>
      </c>
    </row>
    <row r="12377" spans="1:8" x14ac:dyDescent="0.2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18495</v>
      </c>
      <c r="H12377" s="6">
        <f>IF('Раздел 2.14.2.2'!S34&gt;='Раздел 2.14.2.2'!T34,0,1)</f>
        <v>0</v>
      </c>
    </row>
    <row r="12378" spans="1:8" x14ac:dyDescent="0.2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16665</v>
      </c>
      <c r="H12378" s="6">
        <f>IF('Раздел 2.14.2.2'!S35&gt;='Раздел 2.14.2.2'!T35,0,1)</f>
        <v>0</v>
      </c>
    </row>
    <row r="12379" spans="1:8" x14ac:dyDescent="0.2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16666</v>
      </c>
      <c r="H12379" s="6">
        <f>IF('Раздел 2.14.2.2'!S36&gt;='Раздел 2.14.2.2'!T36,0,1)</f>
        <v>0</v>
      </c>
    </row>
    <row r="12380" spans="1:8" x14ac:dyDescent="0.2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16667</v>
      </c>
      <c r="H12380" s="6">
        <f>IF('Раздел 2.14.2.2'!S37&gt;='Раздел 2.14.2.2'!T37,0,1)</f>
        <v>0</v>
      </c>
    </row>
    <row r="12381" spans="1:8" x14ac:dyDescent="0.2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16668</v>
      </c>
      <c r="H12381" s="6">
        <f>IF('Раздел 2.14.2.2'!S38&gt;='Раздел 2.14.2.2'!T38,0,1)</f>
        <v>0</v>
      </c>
    </row>
    <row r="12382" spans="1:8" x14ac:dyDescent="0.2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16669</v>
      </c>
      <c r="H12382" s="6">
        <f>IF('Раздел 2.14.2.2'!S39&gt;='Раздел 2.14.2.2'!T39,0,1)</f>
        <v>0</v>
      </c>
    </row>
    <row r="12383" spans="1:8" x14ac:dyDescent="0.2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16670</v>
      </c>
      <c r="H12383" s="6">
        <f>IF('Раздел 2.14.2.2'!S40&gt;='Раздел 2.14.2.2'!T40,0,1)</f>
        <v>0</v>
      </c>
    </row>
    <row r="12384" spans="1:8" x14ac:dyDescent="0.2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16671</v>
      </c>
      <c r="H12384" s="6">
        <f>IF('Раздел 2.14.2.2'!S41&gt;='Раздел 2.14.2.2'!T41,0,1)</f>
        <v>0</v>
      </c>
    </row>
    <row r="12385" spans="1:8" x14ac:dyDescent="0.2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16672</v>
      </c>
      <c r="H12385" s="6">
        <f>IF('Раздел 2.14.2.2'!S42&gt;='Раздел 2.14.2.2'!T42,0,1)</f>
        <v>0</v>
      </c>
    </row>
    <row r="12386" spans="1:8" x14ac:dyDescent="0.2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16673</v>
      </c>
      <c r="H12386" s="6">
        <f>IF('Раздел 2.14.2.2'!S43&gt;='Раздел 2.14.2.2'!T43,0,1)</f>
        <v>0</v>
      </c>
    </row>
    <row r="12387" spans="1:8" x14ac:dyDescent="0.2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16674</v>
      </c>
      <c r="H12387" s="6">
        <f>IF('Раздел 2.14.2.2'!S44&gt;='Раздел 2.14.2.2'!T44,0,1)</f>
        <v>0</v>
      </c>
    </row>
    <row r="12388" spans="1:8" x14ac:dyDescent="0.2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16675</v>
      </c>
      <c r="H12388" s="6">
        <f>IF('Раздел 2.14.2.2'!S45&gt;='Раздел 2.14.2.2'!T45,0,1)</f>
        <v>0</v>
      </c>
    </row>
    <row r="12389" spans="1:8" x14ac:dyDescent="0.2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16676</v>
      </c>
      <c r="H12389" s="6">
        <f>IF('Раздел 2.14.2.2'!S46&gt;='Раздел 2.14.2.2'!T46,0,1)</f>
        <v>0</v>
      </c>
    </row>
    <row r="12390" spans="1:8" x14ac:dyDescent="0.2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16677</v>
      </c>
      <c r="H12390" s="6">
        <f>IF('Раздел 2.14.2.2'!S47&gt;='Раздел 2.14.2.2'!T47,0,1)</f>
        <v>0</v>
      </c>
    </row>
    <row r="12391" spans="1:8" x14ac:dyDescent="0.2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17680</v>
      </c>
      <c r="H12391" s="6">
        <f>IF('Раздел 2.14.2.2'!S48&gt;='Раздел 2.14.2.2'!T48,0,1)</f>
        <v>0</v>
      </c>
    </row>
    <row r="12392" spans="1:8" x14ac:dyDescent="0.2">
      <c r="A12392" s="6">
        <f t="shared" si="183"/>
        <v>609562</v>
      </c>
      <c r="B12392" s="6">
        <v>60</v>
      </c>
      <c r="C12392" s="109">
        <v>4</v>
      </c>
      <c r="D12392" s="109">
        <v>99</v>
      </c>
      <c r="E12392" s="109" t="s">
        <v>17681</v>
      </c>
      <c r="F12392" s="109"/>
      <c r="G12392" s="109"/>
      <c r="H12392" s="109">
        <f>IF('Раздел 2.14.2.2'!S49&gt;='Раздел 2.14.2.2'!T49,0,1)</f>
        <v>0</v>
      </c>
    </row>
    <row r="12393" spans="1:8" x14ac:dyDescent="0.2">
      <c r="A12393" s="6">
        <f t="shared" si="183"/>
        <v>609562</v>
      </c>
      <c r="B12393" s="6">
        <v>60</v>
      </c>
      <c r="C12393" s="115">
        <v>5</v>
      </c>
      <c r="D12393" s="7">
        <v>100</v>
      </c>
      <c r="E12393" s="6" t="s">
        <v>17682</v>
      </c>
      <c r="H12393" s="6">
        <f>IF('Раздел 2.14.2.2'!S21&gt;='Раздел 2.14.2.2'!U21,0,1)</f>
        <v>0</v>
      </c>
    </row>
    <row r="12394" spans="1:8" x14ac:dyDescent="0.2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15501</v>
      </c>
      <c r="H12394" s="6">
        <f>IF('Раздел 2.14.2.2'!S22&gt;='Раздел 2.14.2.2'!U22,0,1)</f>
        <v>0</v>
      </c>
    </row>
    <row r="12395" spans="1:8" x14ac:dyDescent="0.2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17229</v>
      </c>
      <c r="H12395" s="6">
        <f>IF('Раздел 2.14.2.2'!S23&gt;='Раздел 2.14.2.2'!U23,0,1)</f>
        <v>0</v>
      </c>
    </row>
    <row r="12396" spans="1:8" x14ac:dyDescent="0.2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17230</v>
      </c>
      <c r="H12396" s="6">
        <f>IF('Раздел 2.14.2.2'!S24&gt;='Раздел 2.14.2.2'!U24,0,1)</f>
        <v>0</v>
      </c>
    </row>
    <row r="12397" spans="1:8" x14ac:dyDescent="0.2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18923</v>
      </c>
      <c r="H12397" s="6">
        <f>IF('Раздел 2.14.2.2'!S25&gt;='Раздел 2.14.2.2'!U25,0,1)</f>
        <v>0</v>
      </c>
    </row>
    <row r="12398" spans="1:8" x14ac:dyDescent="0.2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18924</v>
      </c>
      <c r="H12398" s="6">
        <f>IF('Раздел 2.14.2.2'!S26&gt;='Раздел 2.14.2.2'!U26,0,1)</f>
        <v>0</v>
      </c>
    </row>
    <row r="12399" spans="1:8" x14ac:dyDescent="0.2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18925</v>
      </c>
      <c r="H12399" s="6">
        <f>IF('Раздел 2.14.2.2'!S27&gt;='Раздел 2.14.2.2'!U27,0,1)</f>
        <v>0</v>
      </c>
    </row>
    <row r="12400" spans="1:8" x14ac:dyDescent="0.2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18926</v>
      </c>
      <c r="H12400" s="6">
        <f>IF('Раздел 2.14.2.2'!S28&gt;='Раздел 2.14.2.2'!U28,0,1)</f>
        <v>0</v>
      </c>
    </row>
    <row r="12401" spans="1:8" x14ac:dyDescent="0.2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18927</v>
      </c>
      <c r="H12401" s="6">
        <f>IF('Раздел 2.14.2.2'!S29&gt;='Раздел 2.14.2.2'!U29,0,1)</f>
        <v>0</v>
      </c>
    </row>
    <row r="12402" spans="1:8" x14ac:dyDescent="0.2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18928</v>
      </c>
      <c r="H12402" s="6">
        <f>IF('Раздел 2.14.2.2'!S30&gt;='Раздел 2.14.2.2'!U30,0,1)</f>
        <v>0</v>
      </c>
    </row>
    <row r="12403" spans="1:8" x14ac:dyDescent="0.2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18929</v>
      </c>
      <c r="H12403" s="6">
        <f>IF('Раздел 2.14.2.2'!S31&gt;='Раздел 2.14.2.2'!U31,0,1)</f>
        <v>0</v>
      </c>
    </row>
    <row r="12404" spans="1:8" x14ac:dyDescent="0.2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18922</v>
      </c>
      <c r="H12404" s="6">
        <f>IF('Раздел 2.14.2.2'!S32&gt;='Раздел 2.14.2.2'!U32,0,1)</f>
        <v>0</v>
      </c>
    </row>
    <row r="12405" spans="1:8" x14ac:dyDescent="0.2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19696</v>
      </c>
      <c r="H12405" s="6">
        <f>IF('Раздел 2.14.2.2'!S33&gt;='Раздел 2.14.2.2'!U33,0,1)</f>
        <v>0</v>
      </c>
    </row>
    <row r="12406" spans="1:8" x14ac:dyDescent="0.2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18933</v>
      </c>
      <c r="H12406" s="6">
        <f>IF('Раздел 2.14.2.2'!S34&gt;='Раздел 2.14.2.2'!U34,0,1)</f>
        <v>0</v>
      </c>
    </row>
    <row r="12407" spans="1:8" x14ac:dyDescent="0.2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18934</v>
      </c>
      <c r="H12407" s="6">
        <f>IF('Раздел 2.14.2.2'!S35&gt;='Раздел 2.14.2.2'!U35,0,1)</f>
        <v>0</v>
      </c>
    </row>
    <row r="12408" spans="1:8" x14ac:dyDescent="0.2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18935</v>
      </c>
      <c r="H12408" s="6">
        <f>IF('Раздел 2.14.2.2'!S36&gt;='Раздел 2.14.2.2'!U36,0,1)</f>
        <v>0</v>
      </c>
    </row>
    <row r="12409" spans="1:8" x14ac:dyDescent="0.2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18936</v>
      </c>
      <c r="H12409" s="6">
        <f>IF('Раздел 2.14.2.2'!S37&gt;='Раздел 2.14.2.2'!U37,0,1)</f>
        <v>0</v>
      </c>
    </row>
    <row r="12410" spans="1:8" x14ac:dyDescent="0.2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18937</v>
      </c>
      <c r="H12410" s="6">
        <f>IF('Раздел 2.14.2.2'!S38&gt;='Раздел 2.14.2.2'!U38,0,1)</f>
        <v>0</v>
      </c>
    </row>
    <row r="12411" spans="1:8" x14ac:dyDescent="0.2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18938</v>
      </c>
      <c r="H12411" s="6">
        <f>IF('Раздел 2.14.2.2'!S39&gt;='Раздел 2.14.2.2'!U39,0,1)</f>
        <v>0</v>
      </c>
    </row>
    <row r="12412" spans="1:8" x14ac:dyDescent="0.2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18939</v>
      </c>
      <c r="H12412" s="6">
        <f>IF('Раздел 2.14.2.2'!S40&gt;='Раздел 2.14.2.2'!U40,0,1)</f>
        <v>0</v>
      </c>
    </row>
    <row r="12413" spans="1:8" x14ac:dyDescent="0.2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18940</v>
      </c>
      <c r="H12413" s="6">
        <f>IF('Раздел 2.14.2.2'!S41&gt;='Раздел 2.14.2.2'!U41,0,1)</f>
        <v>0</v>
      </c>
    </row>
    <row r="12414" spans="1:8" x14ac:dyDescent="0.2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18941</v>
      </c>
      <c r="H12414" s="6">
        <f>IF('Раздел 2.14.2.2'!S42&gt;='Раздел 2.14.2.2'!U42,0,1)</f>
        <v>0</v>
      </c>
    </row>
    <row r="12415" spans="1:8" x14ac:dyDescent="0.2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18942</v>
      </c>
      <c r="H12415" s="6">
        <f>IF('Раздел 2.14.2.2'!S43&gt;='Раздел 2.14.2.2'!U43,0,1)</f>
        <v>0</v>
      </c>
    </row>
    <row r="12416" spans="1:8" x14ac:dyDescent="0.2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18943</v>
      </c>
      <c r="H12416" s="6">
        <f>IF('Раздел 2.14.2.2'!S44&gt;='Раздел 2.14.2.2'!U44,0,1)</f>
        <v>0</v>
      </c>
    </row>
    <row r="12417" spans="1:8" x14ac:dyDescent="0.2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18944</v>
      </c>
      <c r="H12417" s="6">
        <f>IF('Раздел 2.14.2.2'!S45&gt;='Раздел 2.14.2.2'!U45,0,1)</f>
        <v>0</v>
      </c>
    </row>
    <row r="12418" spans="1:8" x14ac:dyDescent="0.2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18945</v>
      </c>
      <c r="H12418" s="6">
        <f>IF('Раздел 2.14.2.2'!S46&gt;='Раздел 2.14.2.2'!U46,0,1)</f>
        <v>0</v>
      </c>
    </row>
    <row r="12419" spans="1:8" x14ac:dyDescent="0.2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18946</v>
      </c>
      <c r="H12419" s="6">
        <f>IF('Раздел 2.14.2.2'!S47&gt;='Раздел 2.14.2.2'!U47,0,1)</f>
        <v>0</v>
      </c>
    </row>
    <row r="12420" spans="1:8" x14ac:dyDescent="0.2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18947</v>
      </c>
      <c r="H12420" s="6">
        <f>IF('Раздел 2.14.2.2'!S48&gt;='Раздел 2.14.2.2'!U48,0,1)</f>
        <v>0</v>
      </c>
    </row>
    <row r="12421" spans="1:8" x14ac:dyDescent="0.2">
      <c r="A12421" s="6">
        <f t="shared" si="183"/>
        <v>609562</v>
      </c>
      <c r="B12421" s="6">
        <v>60</v>
      </c>
      <c r="C12421" s="109">
        <v>5</v>
      </c>
      <c r="D12421" s="109">
        <v>128</v>
      </c>
      <c r="E12421" s="109" t="s">
        <v>18948</v>
      </c>
      <c r="F12421" s="109"/>
      <c r="G12421" s="109"/>
      <c r="H12421" s="109">
        <f>IF('Раздел 2.14.2.2'!S49&gt;='Раздел 2.14.2.2'!U49,0,1)</f>
        <v>0</v>
      </c>
    </row>
    <row r="12422" spans="1:8" x14ac:dyDescent="0.2">
      <c r="A12422" s="6">
        <f t="shared" si="183"/>
        <v>609562</v>
      </c>
      <c r="B12422" s="6">
        <v>60</v>
      </c>
      <c r="C12422" s="115">
        <v>6</v>
      </c>
      <c r="D12422" s="7">
        <v>129</v>
      </c>
      <c r="E12422" s="6" t="s">
        <v>18949</v>
      </c>
      <c r="F12422" s="115"/>
      <c r="G12422" s="115"/>
      <c r="H12422" s="115">
        <f>IF('Раздел 2.14.2.2'!V21&gt;='Раздел 2.14.2.2'!W21,0,1)</f>
        <v>0</v>
      </c>
    </row>
    <row r="12423" spans="1:8" x14ac:dyDescent="0.2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18950</v>
      </c>
      <c r="F12423" s="7"/>
      <c r="G12423" s="7"/>
      <c r="H12423" s="7">
        <f>IF('Раздел 2.14.2.2'!V22&gt;='Раздел 2.14.2.2'!W22,0,1)</f>
        <v>0</v>
      </c>
    </row>
    <row r="12424" spans="1:8" x14ac:dyDescent="0.2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18951</v>
      </c>
      <c r="F12424" s="7"/>
      <c r="G12424" s="7"/>
      <c r="H12424" s="7">
        <f>IF('Раздел 2.14.2.2'!V23&gt;='Раздел 2.14.2.2'!W23,0,1)</f>
        <v>0</v>
      </c>
    </row>
    <row r="12425" spans="1:8" x14ac:dyDescent="0.2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18952</v>
      </c>
      <c r="F12425" s="7"/>
      <c r="G12425" s="7"/>
      <c r="H12425" s="7">
        <f>IF('Раздел 2.14.2.2'!V24&gt;='Раздел 2.14.2.2'!W24,0,1)</f>
        <v>0</v>
      </c>
    </row>
    <row r="12426" spans="1:8" x14ac:dyDescent="0.2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18953</v>
      </c>
      <c r="F12426" s="7"/>
      <c r="G12426" s="7"/>
      <c r="H12426" s="7">
        <f>IF('Раздел 2.14.2.2'!V25&gt;='Раздел 2.14.2.2'!W25,0,1)</f>
        <v>0</v>
      </c>
    </row>
    <row r="12427" spans="1:8" x14ac:dyDescent="0.2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18954</v>
      </c>
      <c r="F12427" s="7"/>
      <c r="G12427" s="7"/>
      <c r="H12427" s="7">
        <f>IF('Раздел 2.14.2.2'!V26&gt;='Раздел 2.14.2.2'!W26,0,1)</f>
        <v>0</v>
      </c>
    </row>
    <row r="12428" spans="1:8" x14ac:dyDescent="0.2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18955</v>
      </c>
      <c r="F12428" s="7"/>
      <c r="G12428" s="7"/>
      <c r="H12428" s="7">
        <f>IF('Раздел 2.14.2.2'!V27&gt;='Раздел 2.14.2.2'!W27,0,1)</f>
        <v>0</v>
      </c>
    </row>
    <row r="12429" spans="1:8" x14ac:dyDescent="0.2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18956</v>
      </c>
      <c r="F12429" s="7"/>
      <c r="G12429" s="7"/>
      <c r="H12429" s="7">
        <f>IF('Раздел 2.14.2.2'!V28&gt;='Раздел 2.14.2.2'!W28,0,1)</f>
        <v>0</v>
      </c>
    </row>
    <row r="12430" spans="1:8" x14ac:dyDescent="0.2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18957</v>
      </c>
      <c r="F12430" s="7"/>
      <c r="G12430" s="7"/>
      <c r="H12430" s="7">
        <f>IF('Раздел 2.14.2.2'!V29&gt;='Раздел 2.14.2.2'!W29,0,1)</f>
        <v>0</v>
      </c>
    </row>
    <row r="12431" spans="1:8" x14ac:dyDescent="0.2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18958</v>
      </c>
      <c r="F12431" s="7"/>
      <c r="G12431" s="7"/>
      <c r="H12431" s="7">
        <f>IF('Раздел 2.14.2.2'!V30&gt;='Раздел 2.14.2.2'!W30,0,1)</f>
        <v>0</v>
      </c>
    </row>
    <row r="12432" spans="1:8" x14ac:dyDescent="0.2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18959</v>
      </c>
      <c r="F12432" s="7"/>
      <c r="G12432" s="7"/>
      <c r="H12432" s="7">
        <f>IF('Раздел 2.14.2.2'!V31&gt;='Раздел 2.14.2.2'!W31,0,1)</f>
        <v>0</v>
      </c>
    </row>
    <row r="12433" spans="1:8" x14ac:dyDescent="0.2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18960</v>
      </c>
      <c r="F12433" s="7"/>
      <c r="G12433" s="7"/>
      <c r="H12433" s="7">
        <f>IF('Раздел 2.14.2.2'!V32&gt;='Раздел 2.14.2.2'!W32,0,1)</f>
        <v>0</v>
      </c>
    </row>
    <row r="12434" spans="1:8" x14ac:dyDescent="0.2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18152</v>
      </c>
      <c r="F12434" s="7"/>
      <c r="G12434" s="7"/>
      <c r="H12434" s="7">
        <f>IF('Раздел 2.14.2.2'!V33&gt;='Раздел 2.14.2.2'!W33,0,1)</f>
        <v>0</v>
      </c>
    </row>
    <row r="12435" spans="1:8" x14ac:dyDescent="0.2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19719</v>
      </c>
      <c r="F12435" s="7"/>
      <c r="G12435" s="7"/>
      <c r="H12435" s="7">
        <f>IF('Раздел 2.14.2.2'!V34&gt;='Раздел 2.14.2.2'!W34,0,1)</f>
        <v>0</v>
      </c>
    </row>
    <row r="12436" spans="1:8" x14ac:dyDescent="0.2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19720</v>
      </c>
      <c r="F12436" s="7"/>
      <c r="G12436" s="7"/>
      <c r="H12436" s="7">
        <f>IF('Раздел 2.14.2.2'!V35&gt;='Раздел 2.14.2.2'!W35,0,1)</f>
        <v>0</v>
      </c>
    </row>
    <row r="12437" spans="1:8" x14ac:dyDescent="0.2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18961</v>
      </c>
      <c r="F12437" s="7"/>
      <c r="G12437" s="7"/>
      <c r="H12437" s="7">
        <f>IF('Раздел 2.14.2.2'!V36&gt;='Раздел 2.14.2.2'!W36,0,1)</f>
        <v>0</v>
      </c>
    </row>
    <row r="12438" spans="1:8" x14ac:dyDescent="0.2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18962</v>
      </c>
      <c r="F12438" s="7"/>
      <c r="G12438" s="7"/>
      <c r="H12438" s="7">
        <f>IF('Раздел 2.14.2.2'!V37&gt;='Раздел 2.14.2.2'!W37,0,1)</f>
        <v>0</v>
      </c>
    </row>
    <row r="12439" spans="1:8" x14ac:dyDescent="0.2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18963</v>
      </c>
      <c r="F12439" s="7"/>
      <c r="G12439" s="7"/>
      <c r="H12439" s="7">
        <f>IF('Раздел 2.14.2.2'!V38&gt;='Раздел 2.14.2.2'!W38,0,1)</f>
        <v>0</v>
      </c>
    </row>
    <row r="12440" spans="1:8" x14ac:dyDescent="0.2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18964</v>
      </c>
      <c r="F12440" s="7"/>
      <c r="G12440" s="7"/>
      <c r="H12440" s="7">
        <f>IF('Раздел 2.14.2.2'!V39&gt;='Раздел 2.14.2.2'!W39,0,1)</f>
        <v>0</v>
      </c>
    </row>
    <row r="12441" spans="1:8" x14ac:dyDescent="0.2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19722</v>
      </c>
      <c r="F12441" s="7"/>
      <c r="G12441" s="7"/>
      <c r="H12441" s="7">
        <f>IF('Раздел 2.14.2.2'!V40&gt;='Раздел 2.14.2.2'!W40,0,1)</f>
        <v>0</v>
      </c>
    </row>
    <row r="12442" spans="1:8" x14ac:dyDescent="0.2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19723</v>
      </c>
      <c r="F12442" s="7"/>
      <c r="G12442" s="7"/>
      <c r="H12442" s="7">
        <f>IF('Раздел 2.14.2.2'!V41&gt;='Раздел 2.14.2.2'!W41,0,1)</f>
        <v>0</v>
      </c>
    </row>
    <row r="12443" spans="1:8" x14ac:dyDescent="0.2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19724</v>
      </c>
      <c r="F12443" s="7"/>
      <c r="G12443" s="7"/>
      <c r="H12443" s="7">
        <f>IF('Раздел 2.14.2.2'!V42&gt;='Раздел 2.14.2.2'!W42,0,1)</f>
        <v>0</v>
      </c>
    </row>
    <row r="12444" spans="1:8" x14ac:dyDescent="0.2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19725</v>
      </c>
      <c r="F12444" s="7"/>
      <c r="G12444" s="7"/>
      <c r="H12444" s="7">
        <f>IF('Раздел 2.14.2.2'!V43&gt;='Раздел 2.14.2.2'!W43,0,1)</f>
        <v>0</v>
      </c>
    </row>
    <row r="12445" spans="1:8" x14ac:dyDescent="0.2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19726</v>
      </c>
      <c r="F12445" s="7"/>
      <c r="G12445" s="7"/>
      <c r="H12445" s="7">
        <f>IF('Раздел 2.14.2.2'!V44&gt;='Раздел 2.14.2.2'!W44,0,1)</f>
        <v>0</v>
      </c>
    </row>
    <row r="12446" spans="1:8" x14ac:dyDescent="0.2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19727</v>
      </c>
      <c r="F12446" s="7"/>
      <c r="G12446" s="7"/>
      <c r="H12446" s="7">
        <f>IF('Раздел 2.14.2.2'!V45&gt;='Раздел 2.14.2.2'!W45,0,1)</f>
        <v>0</v>
      </c>
    </row>
    <row r="12447" spans="1:8" x14ac:dyDescent="0.2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19728</v>
      </c>
      <c r="F12447" s="7"/>
      <c r="G12447" s="7"/>
      <c r="H12447" s="7">
        <f>IF('Раздел 2.14.2.2'!V46&gt;='Раздел 2.14.2.2'!W46,0,1)</f>
        <v>0</v>
      </c>
    </row>
    <row r="12448" spans="1:8" x14ac:dyDescent="0.2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20490</v>
      </c>
      <c r="F12448" s="7"/>
      <c r="G12448" s="7"/>
      <c r="H12448" s="7">
        <f>IF('Раздел 2.14.2.2'!V47&gt;='Раздел 2.14.2.2'!W47,0,1)</f>
        <v>0</v>
      </c>
    </row>
    <row r="12449" spans="1:8" x14ac:dyDescent="0.2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20491</v>
      </c>
      <c r="F12449" s="7"/>
      <c r="G12449" s="7"/>
      <c r="H12449" s="7">
        <f>IF('Раздел 2.14.2.2'!V48&gt;='Раздел 2.14.2.2'!W48,0,1)</f>
        <v>0</v>
      </c>
    </row>
    <row r="12450" spans="1:8" x14ac:dyDescent="0.2">
      <c r="A12450" s="6">
        <f t="shared" si="184"/>
        <v>609562</v>
      </c>
      <c r="B12450" s="6">
        <v>60</v>
      </c>
      <c r="C12450" s="109">
        <v>6</v>
      </c>
      <c r="D12450" s="109">
        <v>157</v>
      </c>
      <c r="E12450" s="109" t="s">
        <v>20492</v>
      </c>
      <c r="F12450" s="109"/>
      <c r="G12450" s="109"/>
      <c r="H12450" s="109">
        <f>IF('Раздел 2.14.2.2'!V49&gt;='Раздел 2.14.2.2'!W49,0,1)</f>
        <v>0</v>
      </c>
    </row>
    <row r="12451" spans="1:8" x14ac:dyDescent="0.2">
      <c r="A12451" s="6">
        <f t="shared" si="184"/>
        <v>609562</v>
      </c>
      <c r="B12451" s="6">
        <v>60</v>
      </c>
      <c r="C12451" s="115">
        <v>7</v>
      </c>
      <c r="D12451" s="7">
        <v>158</v>
      </c>
      <c r="E12451" s="6" t="s">
        <v>20493</v>
      </c>
      <c r="H12451" s="6">
        <f>IF('Раздел 2.14.2.2'!V21&gt;='Раздел 2.14.2.2'!X21,0,1)</f>
        <v>0</v>
      </c>
    </row>
    <row r="12452" spans="1:8" x14ac:dyDescent="0.2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20494</v>
      </c>
      <c r="H12452" s="6">
        <f>IF('Раздел 2.14.2.2'!V22&gt;='Раздел 2.14.2.2'!X22,0,1)</f>
        <v>0</v>
      </c>
    </row>
    <row r="12453" spans="1:8" x14ac:dyDescent="0.2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20495</v>
      </c>
      <c r="H12453" s="6">
        <f>IF('Раздел 2.14.2.2'!V23&gt;='Раздел 2.14.2.2'!X23,0,1)</f>
        <v>0</v>
      </c>
    </row>
    <row r="12454" spans="1:8" x14ac:dyDescent="0.2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19742</v>
      </c>
      <c r="H12454" s="6">
        <f>IF('Раздел 2.14.2.2'!V24&gt;='Раздел 2.14.2.2'!X24,0,1)</f>
        <v>0</v>
      </c>
    </row>
    <row r="12455" spans="1:8" x14ac:dyDescent="0.2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19743</v>
      </c>
      <c r="H12455" s="6">
        <f>IF('Раздел 2.14.2.2'!V25&gt;='Раздел 2.14.2.2'!X25,0,1)</f>
        <v>0</v>
      </c>
    </row>
    <row r="12456" spans="1:8" x14ac:dyDescent="0.2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19744</v>
      </c>
      <c r="H12456" s="6">
        <f>IF('Раздел 2.14.2.2'!V26&gt;='Раздел 2.14.2.2'!X26,0,1)</f>
        <v>0</v>
      </c>
    </row>
    <row r="12457" spans="1:8" x14ac:dyDescent="0.2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19745</v>
      </c>
      <c r="H12457" s="6">
        <f>IF('Раздел 2.14.2.2'!V27&gt;='Раздел 2.14.2.2'!X27,0,1)</f>
        <v>0</v>
      </c>
    </row>
    <row r="12458" spans="1:8" x14ac:dyDescent="0.2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19746</v>
      </c>
      <c r="H12458" s="6">
        <f>IF('Раздел 2.14.2.2'!V28&gt;='Раздел 2.14.2.2'!X28,0,1)</f>
        <v>0</v>
      </c>
    </row>
    <row r="12459" spans="1:8" x14ac:dyDescent="0.2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19747</v>
      </c>
      <c r="H12459" s="6">
        <f>IF('Раздел 2.14.2.2'!V29&gt;='Раздел 2.14.2.2'!X29,0,1)</f>
        <v>0</v>
      </c>
    </row>
    <row r="12460" spans="1:8" x14ac:dyDescent="0.2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19748</v>
      </c>
      <c r="H12460" s="6">
        <f>IF('Раздел 2.14.2.2'!V30&gt;='Раздел 2.14.2.2'!X30,0,1)</f>
        <v>0</v>
      </c>
    </row>
    <row r="12461" spans="1:8" x14ac:dyDescent="0.2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20457</v>
      </c>
      <c r="H12461" s="6">
        <f>IF('Раздел 2.14.2.2'!V31&gt;='Раздел 2.14.2.2'!X31,0,1)</f>
        <v>0</v>
      </c>
    </row>
    <row r="12462" spans="1:8" x14ac:dyDescent="0.2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20458</v>
      </c>
      <c r="H12462" s="6">
        <f>IF('Раздел 2.14.2.2'!V32&gt;='Раздел 2.14.2.2'!X32,0,1)</f>
        <v>0</v>
      </c>
    </row>
    <row r="12463" spans="1:8" x14ac:dyDescent="0.2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20459</v>
      </c>
      <c r="H12463" s="6">
        <f>IF('Раздел 2.14.2.2'!V33&gt;='Раздел 2.14.2.2'!X33,0,1)</f>
        <v>0</v>
      </c>
    </row>
    <row r="12464" spans="1:8" x14ac:dyDescent="0.2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20460</v>
      </c>
      <c r="H12464" s="6">
        <f>IF('Раздел 2.14.2.2'!V34&gt;='Раздел 2.14.2.2'!X34,0,1)</f>
        <v>0</v>
      </c>
    </row>
    <row r="12465" spans="1:8" x14ac:dyDescent="0.2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19697</v>
      </c>
      <c r="H12465" s="6">
        <f>IF('Раздел 2.14.2.2'!V35&gt;='Раздел 2.14.2.2'!X35,0,1)</f>
        <v>0</v>
      </c>
    </row>
    <row r="12466" spans="1:8" x14ac:dyDescent="0.2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19698</v>
      </c>
      <c r="H12466" s="6">
        <f>IF('Раздел 2.14.2.2'!V36&gt;='Раздел 2.14.2.2'!X36,0,1)</f>
        <v>0</v>
      </c>
    </row>
    <row r="12467" spans="1:8" x14ac:dyDescent="0.2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19699</v>
      </c>
      <c r="H12467" s="6">
        <f>IF('Раздел 2.14.2.2'!V37&gt;='Раздел 2.14.2.2'!X37,0,1)</f>
        <v>0</v>
      </c>
    </row>
    <row r="12468" spans="1:8" x14ac:dyDescent="0.2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19700</v>
      </c>
      <c r="H12468" s="6">
        <f>IF('Раздел 2.14.2.2'!V38&gt;='Раздел 2.14.2.2'!X38,0,1)</f>
        <v>0</v>
      </c>
    </row>
    <row r="12469" spans="1:8" x14ac:dyDescent="0.2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19701</v>
      </c>
      <c r="H12469" s="6">
        <f>IF('Раздел 2.14.2.2'!V39&gt;='Раздел 2.14.2.2'!X39,0,1)</f>
        <v>0</v>
      </c>
    </row>
    <row r="12470" spans="1:8" x14ac:dyDescent="0.2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19702</v>
      </c>
      <c r="H12470" s="6">
        <f>IF('Раздел 2.14.2.2'!V40&gt;='Раздел 2.14.2.2'!X40,0,1)</f>
        <v>0</v>
      </c>
    </row>
    <row r="12471" spans="1:8" x14ac:dyDescent="0.2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19703</v>
      </c>
      <c r="H12471" s="6">
        <f>IF('Раздел 2.14.2.2'!V41&gt;='Раздел 2.14.2.2'!X41,0,1)</f>
        <v>0</v>
      </c>
    </row>
    <row r="12472" spans="1:8" x14ac:dyDescent="0.2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19704</v>
      </c>
      <c r="H12472" s="6">
        <f>IF('Раздел 2.14.2.2'!V42&gt;='Раздел 2.14.2.2'!X42,0,1)</f>
        <v>0</v>
      </c>
    </row>
    <row r="12473" spans="1:8" x14ac:dyDescent="0.2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19705</v>
      </c>
      <c r="H12473" s="6">
        <f>IF('Раздел 2.14.2.2'!V43&gt;='Раздел 2.14.2.2'!X43,0,1)</f>
        <v>0</v>
      </c>
    </row>
    <row r="12474" spans="1:8" x14ac:dyDescent="0.2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20413</v>
      </c>
      <c r="H12474" s="6">
        <f>IF('Раздел 2.14.2.2'!V44&gt;='Раздел 2.14.2.2'!X44,0,1)</f>
        <v>0</v>
      </c>
    </row>
    <row r="12475" spans="1:8" x14ac:dyDescent="0.2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20414</v>
      </c>
      <c r="H12475" s="6">
        <f>IF('Раздел 2.14.2.2'!V45&gt;='Раздел 2.14.2.2'!X45,0,1)</f>
        <v>0</v>
      </c>
    </row>
    <row r="12476" spans="1:8" x14ac:dyDescent="0.2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20415</v>
      </c>
      <c r="H12476" s="6">
        <f>IF('Раздел 2.14.2.2'!V46&gt;='Раздел 2.14.2.2'!X46,0,1)</f>
        <v>0</v>
      </c>
    </row>
    <row r="12477" spans="1:8" x14ac:dyDescent="0.2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20416</v>
      </c>
      <c r="H12477" s="6">
        <f>IF('Раздел 2.14.2.2'!V47&gt;='Раздел 2.14.2.2'!X47,0,1)</f>
        <v>0</v>
      </c>
    </row>
    <row r="12478" spans="1:8" x14ac:dyDescent="0.2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20417</v>
      </c>
      <c r="H12478" s="6">
        <f>IF('Раздел 2.14.2.2'!V48&gt;='Раздел 2.14.2.2'!X48,0,1)</f>
        <v>0</v>
      </c>
    </row>
    <row r="12479" spans="1:8" x14ac:dyDescent="0.2">
      <c r="A12479" s="6">
        <f t="shared" si="184"/>
        <v>609562</v>
      </c>
      <c r="B12479" s="6">
        <v>60</v>
      </c>
      <c r="C12479" s="109">
        <v>7</v>
      </c>
      <c r="D12479" s="109">
        <v>186</v>
      </c>
      <c r="E12479" s="109" t="s">
        <v>20418</v>
      </c>
      <c r="F12479" s="109"/>
      <c r="G12479" s="109"/>
      <c r="H12479" s="109">
        <f>IF('Раздел 2.14.2.2'!V49&gt;='Раздел 2.14.2.2'!X49,0,1)</f>
        <v>0</v>
      </c>
    </row>
    <row r="12480" spans="1:8" x14ac:dyDescent="0.2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20419</v>
      </c>
      <c r="F12480" s="115"/>
      <c r="G12480" s="115"/>
      <c r="H12480" s="115">
        <f>IF('Раздел 2.14.2.2'!Y21&gt;='Раздел 2.14.2.2'!Z21,0,1)</f>
        <v>0</v>
      </c>
    </row>
    <row r="12481" spans="1:8" x14ac:dyDescent="0.2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20420</v>
      </c>
      <c r="F12481" s="7"/>
      <c r="G12481" s="7"/>
      <c r="H12481" s="7">
        <f>IF('Раздел 2.14.2.2'!Y22&gt;='Раздел 2.14.2.2'!Z22,0,1)</f>
        <v>0</v>
      </c>
    </row>
    <row r="12482" spans="1:8" x14ac:dyDescent="0.2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19665</v>
      </c>
      <c r="F12482" s="7"/>
      <c r="G12482" s="7"/>
      <c r="H12482" s="7">
        <f>IF('Раздел 2.14.2.2'!Y23&gt;='Раздел 2.14.2.2'!Z23,0,1)</f>
        <v>0</v>
      </c>
    </row>
    <row r="12483" spans="1:8" x14ac:dyDescent="0.2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19666</v>
      </c>
      <c r="F12483" s="7"/>
      <c r="G12483" s="7"/>
      <c r="H12483" s="7">
        <f>IF('Раздел 2.14.2.2'!Y24&gt;='Раздел 2.14.2.2'!Z24,0,1)</f>
        <v>0</v>
      </c>
    </row>
    <row r="12484" spans="1:8" x14ac:dyDescent="0.2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19667</v>
      </c>
      <c r="F12484" s="7"/>
      <c r="G12484" s="7"/>
      <c r="H12484" s="7">
        <f>IF('Раздел 2.14.2.2'!Y25&gt;='Раздел 2.14.2.2'!Z25,0,1)</f>
        <v>0</v>
      </c>
    </row>
    <row r="12485" spans="1:8" x14ac:dyDescent="0.2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19668</v>
      </c>
      <c r="F12485" s="7"/>
      <c r="G12485" s="7"/>
      <c r="H12485" s="7">
        <f>IF('Раздел 2.14.2.2'!Y26&gt;='Раздел 2.14.2.2'!Z26,0,1)</f>
        <v>0</v>
      </c>
    </row>
    <row r="12486" spans="1:8" x14ac:dyDescent="0.2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19669</v>
      </c>
      <c r="F12486" s="7"/>
      <c r="G12486" s="7"/>
      <c r="H12486" s="7">
        <f>IF('Раздел 2.14.2.2'!Y27&gt;='Раздел 2.14.2.2'!Z27,0,1)</f>
        <v>0</v>
      </c>
    </row>
    <row r="12487" spans="1:8" x14ac:dyDescent="0.2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19670</v>
      </c>
      <c r="F12487" s="7"/>
      <c r="G12487" s="7"/>
      <c r="H12487" s="7">
        <f>IF('Раздел 2.14.2.2'!Y28&gt;='Раздел 2.14.2.2'!Z28,0,1)</f>
        <v>0</v>
      </c>
    </row>
    <row r="12488" spans="1:8" x14ac:dyDescent="0.2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19671</v>
      </c>
      <c r="F12488" s="7"/>
      <c r="G12488" s="7"/>
      <c r="H12488" s="7">
        <f>IF('Раздел 2.14.2.2'!Y29&gt;='Раздел 2.14.2.2'!Z29,0,1)</f>
        <v>0</v>
      </c>
    </row>
    <row r="12489" spans="1:8" x14ac:dyDescent="0.2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19672</v>
      </c>
      <c r="F12489" s="7"/>
      <c r="G12489" s="7"/>
      <c r="H12489" s="7">
        <f>IF('Раздел 2.14.2.2'!Y30&gt;='Раздел 2.14.2.2'!Z30,0,1)</f>
        <v>0</v>
      </c>
    </row>
    <row r="12490" spans="1:8" x14ac:dyDescent="0.2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19673</v>
      </c>
      <c r="F12490" s="7"/>
      <c r="G12490" s="7"/>
      <c r="H12490" s="7">
        <f>IF('Раздел 2.14.2.2'!Y31&gt;='Раздел 2.14.2.2'!Z31,0,1)</f>
        <v>0</v>
      </c>
    </row>
    <row r="12491" spans="1:8" x14ac:dyDescent="0.2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19674</v>
      </c>
      <c r="F12491" s="7"/>
      <c r="G12491" s="7"/>
      <c r="H12491" s="7">
        <f>IF('Раздел 2.14.2.2'!Y32&gt;='Раздел 2.14.2.2'!Z32,0,1)</f>
        <v>0</v>
      </c>
    </row>
    <row r="12492" spans="1:8" x14ac:dyDescent="0.2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19675</v>
      </c>
      <c r="F12492" s="7"/>
      <c r="G12492" s="7"/>
      <c r="H12492" s="7">
        <f>IF('Раздел 2.14.2.2'!Y33&gt;='Раздел 2.14.2.2'!Z33,0,1)</f>
        <v>0</v>
      </c>
    </row>
    <row r="12493" spans="1:8" x14ac:dyDescent="0.2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20437</v>
      </c>
      <c r="F12493" s="7"/>
      <c r="G12493" s="7"/>
      <c r="H12493" s="7">
        <f>IF('Раздел 2.14.2.2'!Y34&gt;='Раздел 2.14.2.2'!Z34,0,1)</f>
        <v>0</v>
      </c>
    </row>
    <row r="12494" spans="1:8" x14ac:dyDescent="0.2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20438</v>
      </c>
      <c r="F12494" s="7"/>
      <c r="G12494" s="7"/>
      <c r="H12494" s="7">
        <f>IF('Раздел 2.14.2.2'!Y35&gt;='Раздел 2.14.2.2'!Z35,0,1)</f>
        <v>0</v>
      </c>
    </row>
    <row r="12495" spans="1:8" x14ac:dyDescent="0.2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20444</v>
      </c>
      <c r="F12495" s="7"/>
      <c r="G12495" s="7"/>
      <c r="H12495" s="7">
        <f>IF('Раздел 2.14.2.2'!Y36&gt;='Раздел 2.14.2.2'!Z36,0,1)</f>
        <v>0</v>
      </c>
    </row>
    <row r="12496" spans="1:8" x14ac:dyDescent="0.2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20445</v>
      </c>
      <c r="F12496" s="7"/>
      <c r="G12496" s="7"/>
      <c r="H12496" s="7">
        <f>IF('Раздел 2.14.2.2'!Y37&gt;='Раздел 2.14.2.2'!Z37,0,1)</f>
        <v>0</v>
      </c>
    </row>
    <row r="12497" spans="1:8" x14ac:dyDescent="0.2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20446</v>
      </c>
      <c r="F12497" s="7"/>
      <c r="G12497" s="7"/>
      <c r="H12497" s="7">
        <f>IF('Раздел 2.14.2.2'!Y38&gt;='Раздел 2.14.2.2'!Z38,0,1)</f>
        <v>0</v>
      </c>
    </row>
    <row r="12498" spans="1:8" x14ac:dyDescent="0.2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20447</v>
      </c>
      <c r="F12498" s="7"/>
      <c r="G12498" s="7"/>
      <c r="H12498" s="7">
        <f>IF('Раздел 2.14.2.2'!Y39&gt;='Раздел 2.14.2.2'!Z39,0,1)</f>
        <v>0</v>
      </c>
    </row>
    <row r="12499" spans="1:8" x14ac:dyDescent="0.2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20448</v>
      </c>
      <c r="F12499" s="7"/>
      <c r="G12499" s="7"/>
      <c r="H12499" s="7">
        <f>IF('Раздел 2.14.2.2'!Y40&gt;='Раздел 2.14.2.2'!Z40,0,1)</f>
        <v>0</v>
      </c>
    </row>
    <row r="12500" spans="1:8" x14ac:dyDescent="0.2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20449</v>
      </c>
      <c r="F12500" s="7"/>
      <c r="G12500" s="7"/>
      <c r="H12500" s="7">
        <f>IF('Раздел 2.14.2.2'!Y41&gt;='Раздел 2.14.2.2'!Z41,0,1)</f>
        <v>0</v>
      </c>
    </row>
    <row r="12501" spans="1:8" x14ac:dyDescent="0.2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20450</v>
      </c>
      <c r="F12501" s="7"/>
      <c r="G12501" s="7"/>
      <c r="H12501" s="7">
        <f>IF('Раздел 2.14.2.2'!Y42&gt;='Раздел 2.14.2.2'!Z42,0,1)</f>
        <v>0</v>
      </c>
    </row>
    <row r="12502" spans="1:8" x14ac:dyDescent="0.2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20451</v>
      </c>
      <c r="F12502" s="7"/>
      <c r="G12502" s="7"/>
      <c r="H12502" s="7">
        <f>IF('Раздел 2.14.2.2'!Y43&gt;='Раздел 2.14.2.2'!Z43,0,1)</f>
        <v>0</v>
      </c>
    </row>
    <row r="12503" spans="1:8" x14ac:dyDescent="0.2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20452</v>
      </c>
      <c r="F12503" s="7"/>
      <c r="G12503" s="7"/>
      <c r="H12503" s="7">
        <f>IF('Раздел 2.14.2.2'!Y44&gt;='Раздел 2.14.2.2'!Z44,0,1)</f>
        <v>0</v>
      </c>
    </row>
    <row r="12504" spans="1:8" x14ac:dyDescent="0.2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20453</v>
      </c>
      <c r="F12504" s="7"/>
      <c r="G12504" s="7"/>
      <c r="H12504" s="7">
        <f>IF('Раздел 2.14.2.2'!Y45&gt;='Раздел 2.14.2.2'!Z45,0,1)</f>
        <v>0</v>
      </c>
    </row>
    <row r="12505" spans="1:8" x14ac:dyDescent="0.2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21205</v>
      </c>
      <c r="F12505" s="7"/>
      <c r="G12505" s="7"/>
      <c r="H12505" s="7">
        <f>IF('Раздел 2.14.2.2'!Y46&gt;='Раздел 2.14.2.2'!Z46,0,1)</f>
        <v>0</v>
      </c>
    </row>
    <row r="12506" spans="1:8" x14ac:dyDescent="0.2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21206</v>
      </c>
      <c r="F12506" s="7"/>
      <c r="G12506" s="7"/>
      <c r="H12506" s="7">
        <f>IF('Раздел 2.14.2.2'!Y47&gt;='Раздел 2.14.2.2'!Z47,0,1)</f>
        <v>0</v>
      </c>
    </row>
    <row r="12507" spans="1:8" x14ac:dyDescent="0.2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21491</v>
      </c>
      <c r="F12507" s="7"/>
      <c r="G12507" s="7"/>
      <c r="H12507" s="7">
        <f>IF('Раздел 2.14.2.2'!Y48&gt;='Раздел 2.14.2.2'!Z48,0,1)</f>
        <v>0</v>
      </c>
    </row>
    <row r="12508" spans="1:8" x14ac:dyDescent="0.2">
      <c r="A12508" s="6">
        <f t="shared" si="185"/>
        <v>609562</v>
      </c>
      <c r="B12508" s="6">
        <v>60</v>
      </c>
      <c r="C12508" s="109">
        <v>8</v>
      </c>
      <c r="D12508" s="109">
        <v>215</v>
      </c>
      <c r="E12508" s="109" t="s">
        <v>21492</v>
      </c>
      <c r="F12508" s="109"/>
      <c r="G12508" s="109"/>
      <c r="H12508" s="109">
        <f>IF('Раздел 2.14.2.2'!Y49&gt;='Раздел 2.14.2.2'!Z49,0,1)</f>
        <v>0</v>
      </c>
    </row>
    <row r="12509" spans="1:8" x14ac:dyDescent="0.2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21493</v>
      </c>
      <c r="H12509" s="6">
        <f>IF('Раздел 2.14.2.2'!Y21&gt;='Раздел 2.14.2.2'!AA21,0,1)</f>
        <v>0</v>
      </c>
    </row>
    <row r="12510" spans="1:8" x14ac:dyDescent="0.2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21494</v>
      </c>
      <c r="H12510" s="6">
        <f>IF('Раздел 2.14.2.2'!Y22&gt;='Раздел 2.14.2.2'!AA22,0,1)</f>
        <v>0</v>
      </c>
    </row>
    <row r="12511" spans="1:8" x14ac:dyDescent="0.2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20496</v>
      </c>
      <c r="H12511" s="6">
        <f>IF('Раздел 2.14.2.2'!Y23&gt;='Раздел 2.14.2.2'!AA23,0,1)</f>
        <v>0</v>
      </c>
    </row>
    <row r="12512" spans="1:8" x14ac:dyDescent="0.2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20497</v>
      </c>
      <c r="H12512" s="6">
        <f>IF('Раздел 2.14.2.2'!Y24&gt;='Раздел 2.14.2.2'!AA24,0,1)</f>
        <v>0</v>
      </c>
    </row>
    <row r="12513" spans="1:8" x14ac:dyDescent="0.2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20498</v>
      </c>
      <c r="H12513" s="6">
        <f>IF('Раздел 2.14.2.2'!Y25&gt;='Раздел 2.14.2.2'!AA25,0,1)</f>
        <v>0</v>
      </c>
    </row>
    <row r="12514" spans="1:8" x14ac:dyDescent="0.2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20499</v>
      </c>
      <c r="H12514" s="6">
        <f>IF('Раздел 2.14.2.2'!Y26&gt;='Раздел 2.14.2.2'!AA26,0,1)</f>
        <v>0</v>
      </c>
    </row>
    <row r="12515" spans="1:8" x14ac:dyDescent="0.2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20500</v>
      </c>
      <c r="H12515" s="6">
        <f>IF('Раздел 2.14.2.2'!Y27&gt;='Раздел 2.14.2.2'!AA27,0,1)</f>
        <v>0</v>
      </c>
    </row>
    <row r="12516" spans="1:8" x14ac:dyDescent="0.2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20501</v>
      </c>
      <c r="H12516" s="6">
        <f>IF('Раздел 2.14.2.2'!Y28&gt;='Раздел 2.14.2.2'!AA28,0,1)</f>
        <v>0</v>
      </c>
    </row>
    <row r="12517" spans="1:8" x14ac:dyDescent="0.2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20502</v>
      </c>
      <c r="H12517" s="6">
        <f>IF('Раздел 2.14.2.2'!Y29&gt;='Раздел 2.14.2.2'!AA29,0,1)</f>
        <v>0</v>
      </c>
    </row>
    <row r="12518" spans="1:8" x14ac:dyDescent="0.2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20503</v>
      </c>
      <c r="H12518" s="6">
        <f>IF('Раздел 2.14.2.2'!Y30&gt;='Раздел 2.14.2.2'!AA30,0,1)</f>
        <v>0</v>
      </c>
    </row>
    <row r="12519" spans="1:8" x14ac:dyDescent="0.2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20504</v>
      </c>
      <c r="H12519" s="6">
        <f>IF('Раздел 2.14.2.2'!Y31&gt;='Раздел 2.14.2.2'!AA31,0,1)</f>
        <v>0</v>
      </c>
    </row>
    <row r="12520" spans="1:8" x14ac:dyDescent="0.2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20505</v>
      </c>
      <c r="H12520" s="6">
        <f>IF('Раздел 2.14.2.2'!Y32&gt;='Раздел 2.14.2.2'!AA32,0,1)</f>
        <v>0</v>
      </c>
    </row>
    <row r="12521" spans="1:8" x14ac:dyDescent="0.2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20506</v>
      </c>
      <c r="H12521" s="6">
        <f>IF('Раздел 2.14.2.2'!Y33&gt;='Раздел 2.14.2.2'!AA33,0,1)</f>
        <v>0</v>
      </c>
    </row>
    <row r="12522" spans="1:8" x14ac:dyDescent="0.2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20507</v>
      </c>
      <c r="H12522" s="6">
        <f>IF('Раздел 2.14.2.2'!Y34&gt;='Раздел 2.14.2.2'!AA34,0,1)</f>
        <v>0</v>
      </c>
    </row>
    <row r="12523" spans="1:8" x14ac:dyDescent="0.2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20508</v>
      </c>
      <c r="H12523" s="6">
        <f>IF('Раздел 2.14.2.2'!Y35&gt;='Раздел 2.14.2.2'!AA35,0,1)</f>
        <v>0</v>
      </c>
    </row>
    <row r="12524" spans="1:8" x14ac:dyDescent="0.2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20509</v>
      </c>
      <c r="H12524" s="6">
        <f>IF('Раздел 2.14.2.2'!Y36&gt;='Раздел 2.14.2.2'!AA36,0,1)</f>
        <v>0</v>
      </c>
    </row>
    <row r="12525" spans="1:8" x14ac:dyDescent="0.2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20510</v>
      </c>
      <c r="H12525" s="6">
        <f>IF('Раздел 2.14.2.2'!Y37&gt;='Раздел 2.14.2.2'!AA37,0,1)</f>
        <v>0</v>
      </c>
    </row>
    <row r="12526" spans="1:8" x14ac:dyDescent="0.2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20511</v>
      </c>
      <c r="H12526" s="6">
        <f>IF('Раздел 2.14.2.2'!Y38&gt;='Раздел 2.14.2.2'!AA38,0,1)</f>
        <v>0</v>
      </c>
    </row>
    <row r="12527" spans="1:8" x14ac:dyDescent="0.2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20512</v>
      </c>
      <c r="H12527" s="6">
        <f>IF('Раздел 2.14.2.2'!Y39&gt;='Раздел 2.14.2.2'!AA39,0,1)</f>
        <v>0</v>
      </c>
    </row>
    <row r="12528" spans="1:8" x14ac:dyDescent="0.2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20513</v>
      </c>
      <c r="H12528" s="6">
        <f>IF('Раздел 2.14.2.2'!Y40&gt;='Раздел 2.14.2.2'!AA40,0,1)</f>
        <v>0</v>
      </c>
    </row>
    <row r="12529" spans="1:8" x14ac:dyDescent="0.2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20514</v>
      </c>
      <c r="H12529" s="6">
        <f>IF('Раздел 2.14.2.2'!Y41&gt;='Раздел 2.14.2.2'!AA41,0,1)</f>
        <v>0</v>
      </c>
    </row>
    <row r="12530" spans="1:8" x14ac:dyDescent="0.2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20515</v>
      </c>
      <c r="H12530" s="6">
        <f>IF('Раздел 2.14.2.2'!Y42&gt;='Раздел 2.14.2.2'!AA42,0,1)</f>
        <v>0</v>
      </c>
    </row>
    <row r="12531" spans="1:8" x14ac:dyDescent="0.2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20516</v>
      </c>
      <c r="H12531" s="6">
        <f>IF('Раздел 2.14.2.2'!Y43&gt;='Раздел 2.14.2.2'!AA43,0,1)</f>
        <v>0</v>
      </c>
    </row>
    <row r="12532" spans="1:8" x14ac:dyDescent="0.2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20517</v>
      </c>
      <c r="H12532" s="6">
        <f>IF('Раздел 2.14.2.2'!Y44&gt;='Раздел 2.14.2.2'!AA44,0,1)</f>
        <v>0</v>
      </c>
    </row>
    <row r="12533" spans="1:8" x14ac:dyDescent="0.2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20518</v>
      </c>
      <c r="H12533" s="6">
        <f>IF('Раздел 2.14.2.2'!Y45&gt;='Раздел 2.14.2.2'!AA45,0,1)</f>
        <v>0</v>
      </c>
    </row>
    <row r="12534" spans="1:8" x14ac:dyDescent="0.2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20519</v>
      </c>
      <c r="H12534" s="6">
        <f>IF('Раздел 2.14.2.2'!Y46&gt;='Раздел 2.14.2.2'!AA46,0,1)</f>
        <v>0</v>
      </c>
    </row>
    <row r="12535" spans="1:8" x14ac:dyDescent="0.2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20520</v>
      </c>
      <c r="H12535" s="6">
        <f>IF('Раздел 2.14.2.2'!Y47&gt;='Раздел 2.14.2.2'!AA47,0,1)</f>
        <v>0</v>
      </c>
    </row>
    <row r="12536" spans="1:8" x14ac:dyDescent="0.2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20521</v>
      </c>
      <c r="H12536" s="6">
        <f>IF('Раздел 2.14.2.2'!Y48&gt;='Раздел 2.14.2.2'!AA48,0,1)</f>
        <v>0</v>
      </c>
    </row>
    <row r="12537" spans="1:8" x14ac:dyDescent="0.2">
      <c r="A12537" s="6">
        <f t="shared" si="185"/>
        <v>609562</v>
      </c>
      <c r="B12537" s="109">
        <v>60</v>
      </c>
      <c r="C12537" s="109">
        <v>9</v>
      </c>
      <c r="D12537" s="109">
        <v>244</v>
      </c>
      <c r="E12537" s="109" t="s">
        <v>20522</v>
      </c>
      <c r="F12537" s="109"/>
      <c r="G12537" s="109"/>
      <c r="H12537" s="109">
        <f>IF('Раздел 2.14.2.2'!Y49&gt;='Раздел 2.14.2.2'!AA49,0,1)</f>
        <v>0</v>
      </c>
    </row>
    <row r="12538" spans="1:8" x14ac:dyDescent="0.2">
      <c r="A12538" s="107">
        <f t="shared" si="185"/>
        <v>609562</v>
      </c>
      <c r="B12538" s="107">
        <v>61</v>
      </c>
      <c r="C12538" s="107">
        <v>0</v>
      </c>
      <c r="D12538" s="107">
        <v>0</v>
      </c>
      <c r="E12538" s="107" t="str">
        <f>CONCATENATE("Количество ошибок в разделе 2.14.2.3: ",H12538)</f>
        <v>Количество ошибок в разделе 2.14.2.3: 0</v>
      </c>
      <c r="F12538" s="107"/>
      <c r="G12538" s="107"/>
      <c r="H12538" s="107">
        <f>SUM(H12539:H12782)</f>
        <v>0</v>
      </c>
    </row>
    <row r="12539" spans="1:8" x14ac:dyDescent="0.2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20523</v>
      </c>
      <c r="H12539" s="6">
        <f>IF('Раздел 2.14.2.3'!P21=SUM('Раздел 2.14.2.3'!P22:P49),0,1)</f>
        <v>0</v>
      </c>
    </row>
    <row r="12540" spans="1:8" x14ac:dyDescent="0.2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20524</v>
      </c>
      <c r="H12540" s="6">
        <f>IF('Раздел 2.14.2.3'!Q21=SUM('Раздел 2.14.2.3'!Q22:Q49),0,1)</f>
        <v>0</v>
      </c>
    </row>
    <row r="12541" spans="1:8" x14ac:dyDescent="0.2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19765</v>
      </c>
      <c r="H12541" s="6">
        <f>IF('Раздел 2.14.2.3'!R21=SUM('Раздел 2.14.2.3'!R22:R49),0,1)</f>
        <v>0</v>
      </c>
    </row>
    <row r="12542" spans="1:8" x14ac:dyDescent="0.2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19766</v>
      </c>
      <c r="H12542" s="6">
        <f>IF('Раздел 2.14.2.3'!S21=SUM('Раздел 2.14.2.3'!S22:S49),0,1)</f>
        <v>0</v>
      </c>
    </row>
    <row r="12543" spans="1:8" x14ac:dyDescent="0.2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19767</v>
      </c>
      <c r="H12543" s="6">
        <f>IF('Раздел 2.14.2.3'!T21=SUM('Раздел 2.14.2.3'!T22:T49),0,1)</f>
        <v>0</v>
      </c>
    </row>
    <row r="12544" spans="1:8" x14ac:dyDescent="0.2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19768</v>
      </c>
      <c r="H12544" s="6">
        <f>IF('Раздел 2.14.2.3'!U21=SUM('Раздел 2.14.2.3'!U22:U49),0,1)</f>
        <v>0</v>
      </c>
    </row>
    <row r="12545" spans="1:8" x14ac:dyDescent="0.2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19769</v>
      </c>
      <c r="H12545" s="6">
        <f>IF('Раздел 2.14.2.3'!V21=SUM('Раздел 2.14.2.3'!V22:V49),0,1)</f>
        <v>0</v>
      </c>
    </row>
    <row r="12546" spans="1:8" x14ac:dyDescent="0.2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19770</v>
      </c>
      <c r="F12546" s="7"/>
      <c r="G12546" s="7"/>
      <c r="H12546" s="7">
        <f>IF('Раздел 2.14.2.3'!W21=SUM('Раздел 2.14.2.3'!W22:W49),0,1)</f>
        <v>0</v>
      </c>
    </row>
    <row r="12547" spans="1:8" x14ac:dyDescent="0.2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20537</v>
      </c>
      <c r="F12547" s="7"/>
      <c r="G12547" s="7"/>
      <c r="H12547" s="7">
        <f>IF('Раздел 2.14.2.3'!X21=SUM('Раздел 2.14.2.3'!X22:X49),0,1)</f>
        <v>0</v>
      </c>
    </row>
    <row r="12548" spans="1:8" x14ac:dyDescent="0.2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19774</v>
      </c>
      <c r="F12548" s="7"/>
      <c r="G12548" s="7"/>
      <c r="H12548" s="7">
        <f>IF('Раздел 2.14.2.3'!Y21=SUM('Раздел 2.14.2.3'!Y22:Y49),0,1)</f>
        <v>0</v>
      </c>
    </row>
    <row r="12549" spans="1:8" x14ac:dyDescent="0.2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19775</v>
      </c>
      <c r="F12549" s="7"/>
      <c r="G12549" s="7"/>
      <c r="H12549" s="7">
        <f>IF('Раздел 2.14.2.3'!Z21=SUM('Раздел 2.14.2.3'!Z22:Z49),0,1)</f>
        <v>0</v>
      </c>
    </row>
    <row r="12550" spans="1:8" x14ac:dyDescent="0.2">
      <c r="A12550" s="6">
        <f t="shared" si="185"/>
        <v>609562</v>
      </c>
      <c r="B12550" s="6">
        <v>61</v>
      </c>
      <c r="C12550" s="109">
        <v>1</v>
      </c>
      <c r="D12550" s="109">
        <v>12</v>
      </c>
      <c r="E12550" s="109" t="s">
        <v>19015</v>
      </c>
      <c r="F12550" s="109"/>
      <c r="G12550" s="109"/>
      <c r="H12550" s="109">
        <f>IF('Раздел 2.14.2.3'!AA21=SUM('Раздел 2.14.2.3'!AA22:AA49),0,1)</f>
        <v>0</v>
      </c>
    </row>
    <row r="12551" spans="1:8" x14ac:dyDescent="0.2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20540</v>
      </c>
      <c r="H12551" s="6">
        <f>IF('Раздел 2.14.2.3'!P21&gt;='Раздел 2.14.2.3'!Q21,0,1)</f>
        <v>0</v>
      </c>
    </row>
    <row r="12552" spans="1:8" x14ac:dyDescent="0.2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19776</v>
      </c>
      <c r="H12552" s="6">
        <f>IF('Раздел 2.14.2.3'!P22&gt;='Раздел 2.14.2.3'!Q22,0,1)</f>
        <v>0</v>
      </c>
    </row>
    <row r="12553" spans="1:8" x14ac:dyDescent="0.2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19777</v>
      </c>
      <c r="H12553" s="6">
        <f>IF('Раздел 2.14.2.3'!P23&gt;='Раздел 2.14.2.3'!Q23,0,1)</f>
        <v>0</v>
      </c>
    </row>
    <row r="12554" spans="1:8" x14ac:dyDescent="0.2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19778</v>
      </c>
      <c r="H12554" s="6">
        <f>IF('Раздел 2.14.2.3'!P24&gt;='Раздел 2.14.2.3'!Q24,0,1)</f>
        <v>0</v>
      </c>
    </row>
    <row r="12555" spans="1:8" x14ac:dyDescent="0.2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19779</v>
      </c>
      <c r="H12555" s="6">
        <f>IF('Раздел 2.14.2.3'!P25&gt;='Раздел 2.14.2.3'!Q25,0,1)</f>
        <v>0</v>
      </c>
    </row>
    <row r="12556" spans="1:8" x14ac:dyDescent="0.2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19780</v>
      </c>
      <c r="H12556" s="6">
        <f>IF('Раздел 2.14.2.3'!P26&gt;='Раздел 2.14.2.3'!Q26,0,1)</f>
        <v>0</v>
      </c>
    </row>
    <row r="12557" spans="1:8" x14ac:dyDescent="0.2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19781</v>
      </c>
      <c r="H12557" s="6">
        <f>IF('Раздел 2.14.2.3'!P27&gt;='Раздел 2.14.2.3'!Q27,0,1)</f>
        <v>0</v>
      </c>
    </row>
    <row r="12558" spans="1:8" x14ac:dyDescent="0.2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19782</v>
      </c>
      <c r="H12558" s="6">
        <f>IF('Раздел 2.14.2.3'!P28&gt;='Раздел 2.14.2.3'!Q28,0,1)</f>
        <v>0</v>
      </c>
    </row>
    <row r="12559" spans="1:8" x14ac:dyDescent="0.2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19783</v>
      </c>
      <c r="H12559" s="6">
        <f>IF('Раздел 2.14.2.3'!P29&gt;='Раздел 2.14.2.3'!Q29,0,1)</f>
        <v>0</v>
      </c>
    </row>
    <row r="12560" spans="1:8" x14ac:dyDescent="0.2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20549</v>
      </c>
      <c r="H12560" s="6">
        <f>IF('Раздел 2.14.2.3'!P30&gt;='Раздел 2.14.2.3'!Q30,0,1)</f>
        <v>0</v>
      </c>
    </row>
    <row r="12561" spans="1:8" x14ac:dyDescent="0.2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20550</v>
      </c>
      <c r="H12561" s="6">
        <f>IF('Раздел 2.14.2.3'!P31&gt;='Раздел 2.14.2.3'!Q31,0,1)</f>
        <v>0</v>
      </c>
    </row>
    <row r="12562" spans="1:8" x14ac:dyDescent="0.2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21315</v>
      </c>
      <c r="H12562" s="6">
        <f>IF('Раздел 2.14.2.3'!P32&gt;='Раздел 2.14.2.3'!Q32,0,1)</f>
        <v>0</v>
      </c>
    </row>
    <row r="12563" spans="1:8" x14ac:dyDescent="0.2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19070</v>
      </c>
      <c r="H12563" s="6">
        <f>IF('Раздел 2.14.2.3'!P33&gt;='Раздел 2.14.2.3'!Q33,0,1)</f>
        <v>0</v>
      </c>
    </row>
    <row r="12564" spans="1:8" x14ac:dyDescent="0.2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19071</v>
      </c>
      <c r="H12564" s="6">
        <f>IF('Раздел 2.14.2.3'!P34&gt;='Раздел 2.14.2.3'!Q34,0,1)</f>
        <v>0</v>
      </c>
    </row>
    <row r="12565" spans="1:8" x14ac:dyDescent="0.2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19072</v>
      </c>
      <c r="H12565" s="6">
        <f>IF('Раздел 2.14.2.3'!P35&gt;='Раздел 2.14.2.3'!Q35,0,1)</f>
        <v>0</v>
      </c>
    </row>
    <row r="12566" spans="1:8" x14ac:dyDescent="0.2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19073</v>
      </c>
      <c r="H12566" s="6">
        <f>IF('Раздел 2.14.2.3'!P36&gt;='Раздел 2.14.2.3'!Q36,0,1)</f>
        <v>0</v>
      </c>
    </row>
    <row r="12567" spans="1:8" x14ac:dyDescent="0.2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19074</v>
      </c>
      <c r="H12567" s="6">
        <f>IF('Раздел 2.14.2.3'!P37&gt;='Раздел 2.14.2.3'!Q37,0,1)</f>
        <v>0</v>
      </c>
    </row>
    <row r="12568" spans="1:8" x14ac:dyDescent="0.2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19075</v>
      </c>
      <c r="H12568" s="6">
        <f>IF('Раздел 2.14.2.3'!P38&gt;='Раздел 2.14.2.3'!Q38,0,1)</f>
        <v>0</v>
      </c>
    </row>
    <row r="12569" spans="1:8" x14ac:dyDescent="0.2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19076</v>
      </c>
      <c r="H12569" s="6">
        <f>IF('Раздел 2.14.2.3'!P39&gt;='Раздел 2.14.2.3'!Q39,0,1)</f>
        <v>0</v>
      </c>
    </row>
    <row r="12570" spans="1:8" x14ac:dyDescent="0.2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19077</v>
      </c>
      <c r="H12570" s="6">
        <f>IF('Раздел 2.14.2.3'!P40&gt;='Раздел 2.14.2.3'!Q40,0,1)</f>
        <v>0</v>
      </c>
    </row>
    <row r="12571" spans="1:8" x14ac:dyDescent="0.2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19078</v>
      </c>
      <c r="H12571" s="6">
        <f>IF('Раздел 2.14.2.3'!P41&gt;='Раздел 2.14.2.3'!Q41,0,1)</f>
        <v>0</v>
      </c>
    </row>
    <row r="12572" spans="1:8" x14ac:dyDescent="0.2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19079</v>
      </c>
      <c r="H12572" s="6">
        <f>IF('Раздел 2.14.2.3'!P42&gt;='Раздел 2.14.2.3'!Q42,0,1)</f>
        <v>0</v>
      </c>
    </row>
    <row r="12573" spans="1:8" x14ac:dyDescent="0.2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19080</v>
      </c>
      <c r="H12573" s="6">
        <f>IF('Раздел 2.14.2.3'!P43&gt;='Раздел 2.14.2.3'!Q43,0,1)</f>
        <v>0</v>
      </c>
    </row>
    <row r="12574" spans="1:8" x14ac:dyDescent="0.2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19081</v>
      </c>
      <c r="H12574" s="6">
        <f>IF('Раздел 2.14.2.3'!P44&gt;='Раздел 2.14.2.3'!Q44,0,1)</f>
        <v>0</v>
      </c>
    </row>
    <row r="12575" spans="1:8" x14ac:dyDescent="0.2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19082</v>
      </c>
      <c r="H12575" s="6">
        <f>IF('Раздел 2.14.2.3'!P45&gt;='Раздел 2.14.2.3'!Q45,0,1)</f>
        <v>0</v>
      </c>
    </row>
    <row r="12576" spans="1:8" x14ac:dyDescent="0.2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19083</v>
      </c>
      <c r="H12576" s="6">
        <f>IF('Раздел 2.14.2.3'!P46&gt;='Раздел 2.14.2.3'!Q46,0,1)</f>
        <v>0</v>
      </c>
    </row>
    <row r="12577" spans="1:8" x14ac:dyDescent="0.2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19084</v>
      </c>
      <c r="H12577" s="6">
        <f>IF('Раздел 2.14.2.3'!P47&gt;='Раздел 2.14.2.3'!Q47,0,1)</f>
        <v>0</v>
      </c>
    </row>
    <row r="12578" spans="1:8" x14ac:dyDescent="0.2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19085</v>
      </c>
      <c r="H12578" s="6">
        <f>IF('Раздел 2.14.2.3'!P48&gt;='Раздел 2.14.2.3'!Q48,0,1)</f>
        <v>0</v>
      </c>
    </row>
    <row r="12579" spans="1:8" x14ac:dyDescent="0.2">
      <c r="A12579" s="6">
        <f t="shared" si="186"/>
        <v>609562</v>
      </c>
      <c r="B12579" s="6">
        <v>61</v>
      </c>
      <c r="C12579" s="109">
        <v>2</v>
      </c>
      <c r="D12579" s="109">
        <v>41</v>
      </c>
      <c r="E12579" s="109" t="s">
        <v>19086</v>
      </c>
      <c r="F12579" s="109"/>
      <c r="G12579" s="109"/>
      <c r="H12579" s="109">
        <f>IF('Раздел 2.14.2.3'!P49&gt;='Раздел 2.14.2.3'!Q49,0,1)</f>
        <v>0</v>
      </c>
    </row>
    <row r="12580" spans="1:8" x14ac:dyDescent="0.2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19087</v>
      </c>
      <c r="H12580" s="115">
        <f>IF('Раздел 2.14.2.3'!P21&gt;='Раздел 2.14.2.3'!R21,0,1)</f>
        <v>0</v>
      </c>
    </row>
    <row r="12581" spans="1:8" x14ac:dyDescent="0.2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19088</v>
      </c>
      <c r="H12581" s="7">
        <f>IF('Раздел 2.14.2.3'!P22&gt;='Раздел 2.14.2.3'!R22,0,1)</f>
        <v>0</v>
      </c>
    </row>
    <row r="12582" spans="1:8" x14ac:dyDescent="0.2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19089</v>
      </c>
      <c r="H12582" s="7">
        <f>IF('Раздел 2.14.2.3'!P23&gt;='Раздел 2.14.2.3'!R23,0,1)</f>
        <v>0</v>
      </c>
    </row>
    <row r="12583" spans="1:8" x14ac:dyDescent="0.2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19090</v>
      </c>
      <c r="H12583" s="7">
        <f>IF('Раздел 2.14.2.3'!P24&gt;='Раздел 2.14.2.3'!R24,0,1)</f>
        <v>0</v>
      </c>
    </row>
    <row r="12584" spans="1:8" x14ac:dyDescent="0.2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19091</v>
      </c>
      <c r="H12584" s="7">
        <f>IF('Раздел 2.14.2.3'!P25&gt;='Раздел 2.14.2.3'!R25,0,1)</f>
        <v>0</v>
      </c>
    </row>
    <row r="12585" spans="1:8" x14ac:dyDescent="0.2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19092</v>
      </c>
      <c r="H12585" s="7">
        <f>IF('Раздел 2.14.2.3'!P26&gt;='Раздел 2.14.2.3'!R26,0,1)</f>
        <v>0</v>
      </c>
    </row>
    <row r="12586" spans="1:8" x14ac:dyDescent="0.2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19093</v>
      </c>
      <c r="H12586" s="7">
        <f>IF('Раздел 2.14.2.3'!P27&gt;='Раздел 2.14.2.3'!R27,0,1)</f>
        <v>0</v>
      </c>
    </row>
    <row r="12587" spans="1:8" x14ac:dyDescent="0.2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19094</v>
      </c>
      <c r="H12587" s="7">
        <f>IF('Раздел 2.14.2.3'!P28&gt;='Раздел 2.14.2.3'!R28,0,1)</f>
        <v>0</v>
      </c>
    </row>
    <row r="12588" spans="1:8" x14ac:dyDescent="0.2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19095</v>
      </c>
      <c r="H12588" s="7">
        <f>IF('Раздел 2.14.2.3'!P29&gt;='Раздел 2.14.2.3'!R29,0,1)</f>
        <v>0</v>
      </c>
    </row>
    <row r="12589" spans="1:8" x14ac:dyDescent="0.2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19848</v>
      </c>
      <c r="H12589" s="7">
        <f>IF('Раздел 2.14.2.3'!P30&gt;='Раздел 2.14.2.3'!R30,0,1)</f>
        <v>0</v>
      </c>
    </row>
    <row r="12590" spans="1:8" x14ac:dyDescent="0.2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19849</v>
      </c>
      <c r="H12590" s="7">
        <f>IF('Раздел 2.14.2.3'!P31&gt;='Раздел 2.14.2.3'!R31,0,1)</f>
        <v>0</v>
      </c>
    </row>
    <row r="12591" spans="1:8" x14ac:dyDescent="0.2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19861</v>
      </c>
      <c r="H12591" s="7">
        <f>IF('Раздел 2.14.2.3'!P32&gt;='Раздел 2.14.2.3'!R32,0,1)</f>
        <v>0</v>
      </c>
    </row>
    <row r="12592" spans="1:8" x14ac:dyDescent="0.2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19862</v>
      </c>
      <c r="H12592" s="7">
        <f>IF('Раздел 2.14.2.3'!P33&gt;='Раздел 2.14.2.3'!R33,0,1)</f>
        <v>0</v>
      </c>
    </row>
    <row r="12593" spans="1:8" x14ac:dyDescent="0.2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19863</v>
      </c>
      <c r="H12593" s="7">
        <f>IF('Раздел 2.14.2.3'!P34&gt;='Раздел 2.14.2.3'!R34,0,1)</f>
        <v>0</v>
      </c>
    </row>
    <row r="12594" spans="1:8" x14ac:dyDescent="0.2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19864</v>
      </c>
      <c r="H12594" s="7">
        <f>IF('Раздел 2.14.2.3'!P35&gt;='Раздел 2.14.2.3'!R35,0,1)</f>
        <v>0</v>
      </c>
    </row>
    <row r="12595" spans="1:8" x14ac:dyDescent="0.2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19865</v>
      </c>
      <c r="H12595" s="7">
        <f>IF('Раздел 2.14.2.3'!P36&gt;='Раздел 2.14.2.3'!R36,0,1)</f>
        <v>0</v>
      </c>
    </row>
    <row r="12596" spans="1:8" x14ac:dyDescent="0.2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19866</v>
      </c>
      <c r="H12596" s="7">
        <f>IF('Раздел 2.14.2.3'!P37&gt;='Раздел 2.14.2.3'!R37,0,1)</f>
        <v>0</v>
      </c>
    </row>
    <row r="12597" spans="1:8" x14ac:dyDescent="0.2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19867</v>
      </c>
      <c r="H12597" s="7">
        <f>IF('Раздел 2.14.2.3'!P38&gt;='Раздел 2.14.2.3'!R38,0,1)</f>
        <v>0</v>
      </c>
    </row>
    <row r="12598" spans="1:8" x14ac:dyDescent="0.2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19868</v>
      </c>
      <c r="H12598" s="7">
        <f>IF('Раздел 2.14.2.3'!P39&gt;='Раздел 2.14.2.3'!R39,0,1)</f>
        <v>0</v>
      </c>
    </row>
    <row r="12599" spans="1:8" x14ac:dyDescent="0.2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19869</v>
      </c>
      <c r="H12599" s="7">
        <f>IF('Раздел 2.14.2.3'!P40&gt;='Раздел 2.14.2.3'!R40,0,1)</f>
        <v>0</v>
      </c>
    </row>
    <row r="12600" spans="1:8" x14ac:dyDescent="0.2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19870</v>
      </c>
      <c r="H12600" s="7">
        <f>IF('Раздел 2.14.2.3'!P41&gt;='Раздел 2.14.2.3'!R41,0,1)</f>
        <v>0</v>
      </c>
    </row>
    <row r="12601" spans="1:8" x14ac:dyDescent="0.2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19871</v>
      </c>
      <c r="H12601" s="7">
        <f>IF('Раздел 2.14.2.3'!P42&gt;='Раздел 2.14.2.3'!R42,0,1)</f>
        <v>0</v>
      </c>
    </row>
    <row r="12602" spans="1:8" x14ac:dyDescent="0.2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19872</v>
      </c>
      <c r="H12602" s="7">
        <f>IF('Раздел 2.14.2.3'!P43&gt;='Раздел 2.14.2.3'!R43,0,1)</f>
        <v>0</v>
      </c>
    </row>
    <row r="12603" spans="1:8" x14ac:dyDescent="0.2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19873</v>
      </c>
      <c r="H12603" s="7">
        <f>IF('Раздел 2.14.2.3'!P44&gt;='Раздел 2.14.2.3'!R44,0,1)</f>
        <v>0</v>
      </c>
    </row>
    <row r="12604" spans="1:8" x14ac:dyDescent="0.2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19874</v>
      </c>
      <c r="H12604" s="7">
        <f>IF('Раздел 2.14.2.3'!P45&gt;='Раздел 2.14.2.3'!R45,0,1)</f>
        <v>0</v>
      </c>
    </row>
    <row r="12605" spans="1:8" x14ac:dyDescent="0.2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19875</v>
      </c>
      <c r="H12605" s="7">
        <f>IF('Раздел 2.14.2.3'!P46&gt;='Раздел 2.14.2.3'!R46,0,1)</f>
        <v>0</v>
      </c>
    </row>
    <row r="12606" spans="1:8" x14ac:dyDescent="0.2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19876</v>
      </c>
      <c r="H12606" s="7">
        <f>IF('Раздел 2.14.2.3'!P47&gt;='Раздел 2.14.2.3'!R47,0,1)</f>
        <v>0</v>
      </c>
    </row>
    <row r="12607" spans="1:8" x14ac:dyDescent="0.2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19877</v>
      </c>
      <c r="H12607" s="7">
        <f>IF('Раздел 2.14.2.3'!P48&gt;='Раздел 2.14.2.3'!R48,0,1)</f>
        <v>0</v>
      </c>
    </row>
    <row r="12608" spans="1:8" x14ac:dyDescent="0.2">
      <c r="A12608" s="6">
        <f t="shared" si="186"/>
        <v>609562</v>
      </c>
      <c r="B12608" s="6">
        <v>61</v>
      </c>
      <c r="C12608" s="109">
        <v>3</v>
      </c>
      <c r="D12608" s="109">
        <v>70</v>
      </c>
      <c r="E12608" s="109" t="s">
        <v>19878</v>
      </c>
      <c r="F12608" s="109"/>
      <c r="G12608" s="109"/>
      <c r="H12608" s="109">
        <f>IF('Раздел 2.14.2.3'!P49&gt;='Раздел 2.14.2.3'!R49,0,1)</f>
        <v>0</v>
      </c>
    </row>
    <row r="12609" spans="1:8" x14ac:dyDescent="0.2">
      <c r="A12609" s="6">
        <f t="shared" si="186"/>
        <v>609562</v>
      </c>
      <c r="B12609" s="6">
        <v>61</v>
      </c>
      <c r="C12609" s="115">
        <v>4</v>
      </c>
      <c r="D12609" s="7">
        <v>71</v>
      </c>
      <c r="E12609" s="6" t="s">
        <v>20640</v>
      </c>
      <c r="H12609" s="6">
        <f>IF('Раздел 2.14.2.3'!S21&gt;='Раздел 2.14.2.3'!T21,0,1)</f>
        <v>0</v>
      </c>
    </row>
    <row r="12610" spans="1:8" x14ac:dyDescent="0.2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20641</v>
      </c>
      <c r="H12610" s="6">
        <f>IF('Раздел 2.14.2.3'!S22&gt;='Раздел 2.14.2.3'!T22,0,1)</f>
        <v>0</v>
      </c>
    </row>
    <row r="12611" spans="1:8" x14ac:dyDescent="0.2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20642</v>
      </c>
      <c r="H12611" s="6">
        <f>IF('Раздел 2.14.2.3'!S23&gt;='Раздел 2.14.2.3'!T23,0,1)</f>
        <v>0</v>
      </c>
    </row>
    <row r="12612" spans="1:8" x14ac:dyDescent="0.2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20643</v>
      </c>
      <c r="H12612" s="6">
        <f>IF('Раздел 2.14.2.3'!S24&gt;='Раздел 2.14.2.3'!T24,0,1)</f>
        <v>0</v>
      </c>
    </row>
    <row r="12613" spans="1:8" x14ac:dyDescent="0.2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20644</v>
      </c>
      <c r="H12613" s="6">
        <f>IF('Раздел 2.14.2.3'!S25&gt;='Раздел 2.14.2.3'!T25,0,1)</f>
        <v>0</v>
      </c>
    </row>
    <row r="12614" spans="1:8" x14ac:dyDescent="0.2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20645</v>
      </c>
      <c r="H12614" s="6">
        <f>IF('Раздел 2.14.2.3'!S26&gt;='Раздел 2.14.2.3'!T26,0,1)</f>
        <v>0</v>
      </c>
    </row>
    <row r="12615" spans="1:8" x14ac:dyDescent="0.2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20646</v>
      </c>
      <c r="H12615" s="6">
        <f>IF('Раздел 2.14.2.3'!S27&gt;='Раздел 2.14.2.3'!T27,0,1)</f>
        <v>0</v>
      </c>
    </row>
    <row r="12616" spans="1:8" x14ac:dyDescent="0.2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20647</v>
      </c>
      <c r="H12616" s="6">
        <f>IF('Раздел 2.14.2.3'!S28&gt;='Раздел 2.14.2.3'!T28,0,1)</f>
        <v>0</v>
      </c>
    </row>
    <row r="12617" spans="1:8" x14ac:dyDescent="0.2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20648</v>
      </c>
      <c r="H12617" s="6">
        <f>IF('Раздел 2.14.2.3'!S29&gt;='Раздел 2.14.2.3'!T29,0,1)</f>
        <v>0</v>
      </c>
    </row>
    <row r="12618" spans="1:8" x14ac:dyDescent="0.2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20649</v>
      </c>
      <c r="H12618" s="6">
        <f>IF('Раздел 2.14.2.3'!S30&gt;='Раздел 2.14.2.3'!T30,0,1)</f>
        <v>0</v>
      </c>
    </row>
    <row r="12619" spans="1:8" x14ac:dyDescent="0.2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20650</v>
      </c>
      <c r="H12619" s="6">
        <f>IF('Раздел 2.14.2.3'!S31&gt;='Раздел 2.14.2.3'!T31,0,1)</f>
        <v>0</v>
      </c>
    </row>
    <row r="12620" spans="1:8" x14ac:dyDescent="0.2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20651</v>
      </c>
      <c r="H12620" s="6">
        <f>IF('Раздел 2.14.2.3'!S32&gt;='Раздел 2.14.2.3'!T32,0,1)</f>
        <v>0</v>
      </c>
    </row>
    <row r="12621" spans="1:8" x14ac:dyDescent="0.2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20652</v>
      </c>
      <c r="H12621" s="6">
        <f>IF('Раздел 2.14.2.3'!S33&gt;='Раздел 2.14.2.3'!T33,0,1)</f>
        <v>0</v>
      </c>
    </row>
    <row r="12622" spans="1:8" x14ac:dyDescent="0.2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20653</v>
      </c>
      <c r="H12622" s="6">
        <f>IF('Раздел 2.14.2.3'!S34&gt;='Раздел 2.14.2.3'!T34,0,1)</f>
        <v>0</v>
      </c>
    </row>
    <row r="12623" spans="1:8" x14ac:dyDescent="0.2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20654</v>
      </c>
      <c r="H12623" s="6">
        <f>IF('Раздел 2.14.2.3'!S35&gt;='Раздел 2.14.2.3'!T35,0,1)</f>
        <v>0</v>
      </c>
    </row>
    <row r="12624" spans="1:8" x14ac:dyDescent="0.2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20655</v>
      </c>
      <c r="H12624" s="6">
        <f>IF('Раздел 2.14.2.3'!S36&gt;='Раздел 2.14.2.3'!T36,0,1)</f>
        <v>0</v>
      </c>
    </row>
    <row r="12625" spans="1:8" x14ac:dyDescent="0.2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20656</v>
      </c>
      <c r="H12625" s="6">
        <f>IF('Раздел 2.14.2.3'!S37&gt;='Раздел 2.14.2.3'!T37,0,1)</f>
        <v>0</v>
      </c>
    </row>
    <row r="12626" spans="1:8" x14ac:dyDescent="0.2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20657</v>
      </c>
      <c r="H12626" s="6">
        <f>IF('Раздел 2.14.2.3'!S38&gt;='Раздел 2.14.2.3'!T38,0,1)</f>
        <v>0</v>
      </c>
    </row>
    <row r="12627" spans="1:8" x14ac:dyDescent="0.2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20981</v>
      </c>
      <c r="H12627" s="6">
        <f>IF('Раздел 2.14.2.3'!S39&gt;='Раздел 2.14.2.3'!T39,0,1)</f>
        <v>0</v>
      </c>
    </row>
    <row r="12628" spans="1:8" x14ac:dyDescent="0.2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20982</v>
      </c>
      <c r="H12628" s="6">
        <f>IF('Раздел 2.14.2.3'!S40&gt;='Раздел 2.14.2.3'!T40,0,1)</f>
        <v>0</v>
      </c>
    </row>
    <row r="12629" spans="1:8" x14ac:dyDescent="0.2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20983</v>
      </c>
      <c r="H12629" s="6">
        <f>IF('Раздел 2.14.2.3'!S41&gt;='Раздел 2.14.2.3'!T41,0,1)</f>
        <v>0</v>
      </c>
    </row>
    <row r="12630" spans="1:8" x14ac:dyDescent="0.2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20984</v>
      </c>
      <c r="H12630" s="6">
        <f>IF('Раздел 2.14.2.3'!S42&gt;='Раздел 2.14.2.3'!T42,0,1)</f>
        <v>0</v>
      </c>
    </row>
    <row r="12631" spans="1:8" x14ac:dyDescent="0.2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20985</v>
      </c>
      <c r="H12631" s="6">
        <f>IF('Раздел 2.14.2.3'!S43&gt;='Раздел 2.14.2.3'!T43,0,1)</f>
        <v>0</v>
      </c>
    </row>
    <row r="12632" spans="1:8" x14ac:dyDescent="0.2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20986</v>
      </c>
      <c r="H12632" s="6">
        <f>IF('Раздел 2.14.2.3'!S44&gt;='Раздел 2.14.2.3'!T44,0,1)</f>
        <v>0</v>
      </c>
    </row>
    <row r="12633" spans="1:8" x14ac:dyDescent="0.2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20987</v>
      </c>
      <c r="H12633" s="6">
        <f>IF('Раздел 2.14.2.3'!S45&gt;='Раздел 2.14.2.3'!T45,0,1)</f>
        <v>0</v>
      </c>
    </row>
    <row r="12634" spans="1:8" x14ac:dyDescent="0.2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20988</v>
      </c>
      <c r="H12634" s="6">
        <f>IF('Раздел 2.14.2.3'!S46&gt;='Раздел 2.14.2.3'!T46,0,1)</f>
        <v>0</v>
      </c>
    </row>
    <row r="12635" spans="1:8" x14ac:dyDescent="0.2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20989</v>
      </c>
      <c r="H12635" s="6">
        <f>IF('Раздел 2.14.2.3'!S47&gt;='Раздел 2.14.2.3'!T47,0,1)</f>
        <v>0</v>
      </c>
    </row>
    <row r="12636" spans="1:8" x14ac:dyDescent="0.2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20990</v>
      </c>
      <c r="H12636" s="6">
        <f>IF('Раздел 2.14.2.3'!S48&gt;='Раздел 2.14.2.3'!T48,0,1)</f>
        <v>0</v>
      </c>
    </row>
    <row r="12637" spans="1:8" x14ac:dyDescent="0.2">
      <c r="A12637" s="6">
        <f t="shared" si="187"/>
        <v>609562</v>
      </c>
      <c r="B12637" s="6">
        <v>61</v>
      </c>
      <c r="C12637" s="109">
        <v>4</v>
      </c>
      <c r="D12637" s="109">
        <v>99</v>
      </c>
      <c r="E12637" s="109" t="s">
        <v>20991</v>
      </c>
      <c r="F12637" s="109"/>
      <c r="G12637" s="109"/>
      <c r="H12637" s="109">
        <f>IF('Раздел 2.14.2.3'!S49&gt;='Раздел 2.14.2.3'!T49,0,1)</f>
        <v>0</v>
      </c>
    </row>
    <row r="12638" spans="1:8" x14ac:dyDescent="0.2">
      <c r="A12638" s="6">
        <f t="shared" si="187"/>
        <v>609562</v>
      </c>
      <c r="B12638" s="6">
        <v>61</v>
      </c>
      <c r="C12638" s="115">
        <v>5</v>
      </c>
      <c r="D12638" s="7">
        <v>100</v>
      </c>
      <c r="E12638" s="6" t="s">
        <v>20992</v>
      </c>
      <c r="H12638" s="6">
        <f>IF('Раздел 2.14.2.3'!S21&gt;='Раздел 2.14.2.3'!U21,0,1)</f>
        <v>0</v>
      </c>
    </row>
    <row r="12639" spans="1:8" x14ac:dyDescent="0.2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20993</v>
      </c>
      <c r="H12639" s="6">
        <f>IF('Раздел 2.14.2.3'!S22&gt;='Раздел 2.14.2.3'!U22,0,1)</f>
        <v>0</v>
      </c>
    </row>
    <row r="12640" spans="1:8" x14ac:dyDescent="0.2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20994</v>
      </c>
      <c r="H12640" s="6">
        <f>IF('Раздел 2.14.2.3'!S23&gt;='Раздел 2.14.2.3'!U23,0,1)</f>
        <v>0</v>
      </c>
    </row>
    <row r="12641" spans="1:8" x14ac:dyDescent="0.2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20995</v>
      </c>
      <c r="H12641" s="6">
        <f>IF('Раздел 2.14.2.3'!S24&gt;='Раздел 2.14.2.3'!U24,0,1)</f>
        <v>0</v>
      </c>
    </row>
    <row r="12642" spans="1:8" x14ac:dyDescent="0.2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20214</v>
      </c>
      <c r="H12642" s="6">
        <f>IF('Раздел 2.14.2.3'!S25&gt;='Раздел 2.14.2.3'!U25,0,1)</f>
        <v>0</v>
      </c>
    </row>
    <row r="12643" spans="1:8" x14ac:dyDescent="0.2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20215</v>
      </c>
      <c r="H12643" s="6">
        <f>IF('Раздел 2.14.2.3'!S26&gt;='Раздел 2.14.2.3'!U26,0,1)</f>
        <v>0</v>
      </c>
    </row>
    <row r="12644" spans="1:8" x14ac:dyDescent="0.2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20216</v>
      </c>
      <c r="H12644" s="6">
        <f>IF('Раздел 2.14.2.3'!S27&gt;='Раздел 2.14.2.3'!U27,0,1)</f>
        <v>0</v>
      </c>
    </row>
    <row r="12645" spans="1:8" x14ac:dyDescent="0.2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21391</v>
      </c>
      <c r="H12645" s="6">
        <f>IF('Раздел 2.14.2.3'!S28&gt;='Раздел 2.14.2.3'!U28,0,1)</f>
        <v>0</v>
      </c>
    </row>
    <row r="12646" spans="1:8" x14ac:dyDescent="0.2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21392</v>
      </c>
      <c r="H12646" s="6">
        <f>IF('Раздел 2.14.2.3'!S29&gt;='Раздел 2.14.2.3'!U29,0,1)</f>
        <v>0</v>
      </c>
    </row>
    <row r="12647" spans="1:8" x14ac:dyDescent="0.2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21393</v>
      </c>
      <c r="H12647" s="6">
        <f>IF('Раздел 2.14.2.3'!S30&gt;='Раздел 2.14.2.3'!U30,0,1)</f>
        <v>0</v>
      </c>
    </row>
    <row r="12648" spans="1:8" x14ac:dyDescent="0.2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20905</v>
      </c>
      <c r="H12648" s="6">
        <f>IF('Раздел 2.14.2.3'!S31&gt;='Раздел 2.14.2.3'!U31,0,1)</f>
        <v>0</v>
      </c>
    </row>
    <row r="12649" spans="1:8" x14ac:dyDescent="0.2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20931</v>
      </c>
      <c r="H12649" s="6">
        <f>IF('Раздел 2.14.2.3'!S32&gt;='Раздел 2.14.2.3'!U32,0,1)</f>
        <v>0</v>
      </c>
    </row>
    <row r="12650" spans="1:8" x14ac:dyDescent="0.2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20932</v>
      </c>
      <c r="H12650" s="6">
        <f>IF('Раздел 2.14.2.3'!S33&gt;='Раздел 2.14.2.3'!U33,0,1)</f>
        <v>0</v>
      </c>
    </row>
    <row r="12651" spans="1:8" x14ac:dyDescent="0.2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20933</v>
      </c>
      <c r="H12651" s="6">
        <f>IF('Раздел 2.14.2.3'!S34&gt;='Раздел 2.14.2.3'!U34,0,1)</f>
        <v>0</v>
      </c>
    </row>
    <row r="12652" spans="1:8" x14ac:dyDescent="0.2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20934</v>
      </c>
      <c r="H12652" s="6">
        <f>IF('Раздел 2.14.2.3'!S35&gt;='Раздел 2.14.2.3'!U35,0,1)</f>
        <v>0</v>
      </c>
    </row>
    <row r="12653" spans="1:8" x14ac:dyDescent="0.2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20935</v>
      </c>
      <c r="H12653" s="6">
        <f>IF('Раздел 2.14.2.3'!S36&gt;='Раздел 2.14.2.3'!U36,0,1)</f>
        <v>0</v>
      </c>
    </row>
    <row r="12654" spans="1:8" x14ac:dyDescent="0.2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20936</v>
      </c>
      <c r="H12654" s="6">
        <f>IF('Раздел 2.14.2.3'!S37&gt;='Раздел 2.14.2.3'!U37,0,1)</f>
        <v>0</v>
      </c>
    </row>
    <row r="12655" spans="1:8" x14ac:dyDescent="0.2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20937</v>
      </c>
      <c r="H12655" s="6">
        <f>IF('Раздел 2.14.2.3'!S38&gt;='Раздел 2.14.2.3'!U38,0,1)</f>
        <v>0</v>
      </c>
    </row>
    <row r="12656" spans="1:8" x14ac:dyDescent="0.2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20938</v>
      </c>
      <c r="H12656" s="6">
        <f>IF('Раздел 2.14.2.3'!S39&gt;='Раздел 2.14.2.3'!U39,0,1)</f>
        <v>0</v>
      </c>
    </row>
    <row r="12657" spans="1:8" x14ac:dyDescent="0.2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20939</v>
      </c>
      <c r="H12657" s="6">
        <f>IF('Раздел 2.14.2.3'!S40&gt;='Раздел 2.14.2.3'!U40,0,1)</f>
        <v>0</v>
      </c>
    </row>
    <row r="12658" spans="1:8" x14ac:dyDescent="0.2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20940</v>
      </c>
      <c r="H12658" s="6">
        <f>IF('Раздел 2.14.2.3'!S41&gt;='Раздел 2.14.2.3'!U41,0,1)</f>
        <v>0</v>
      </c>
    </row>
    <row r="12659" spans="1:8" x14ac:dyDescent="0.2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20941</v>
      </c>
      <c r="H12659" s="6">
        <f>IF('Раздел 2.14.2.3'!S42&gt;='Раздел 2.14.2.3'!U42,0,1)</f>
        <v>0</v>
      </c>
    </row>
    <row r="12660" spans="1:8" x14ac:dyDescent="0.2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20183</v>
      </c>
      <c r="H12660" s="6">
        <f>IF('Раздел 2.14.2.3'!S43&gt;='Раздел 2.14.2.3'!U43,0,1)</f>
        <v>0</v>
      </c>
    </row>
    <row r="12661" spans="1:8" x14ac:dyDescent="0.2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20184</v>
      </c>
      <c r="H12661" s="6">
        <f>IF('Раздел 2.14.2.3'!S44&gt;='Раздел 2.14.2.3'!U44,0,1)</f>
        <v>0</v>
      </c>
    </row>
    <row r="12662" spans="1:8" x14ac:dyDescent="0.2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20185</v>
      </c>
      <c r="H12662" s="6">
        <f>IF('Раздел 2.14.2.3'!S45&gt;='Раздел 2.14.2.3'!U45,0,1)</f>
        <v>0</v>
      </c>
    </row>
    <row r="12663" spans="1:8" x14ac:dyDescent="0.2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20186</v>
      </c>
      <c r="H12663" s="6">
        <f>IF('Раздел 2.14.2.3'!S46&gt;='Раздел 2.14.2.3'!U46,0,1)</f>
        <v>0</v>
      </c>
    </row>
    <row r="12664" spans="1:8" x14ac:dyDescent="0.2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20970</v>
      </c>
      <c r="H12664" s="6">
        <f>IF('Раздел 2.14.2.3'!S47&gt;='Раздел 2.14.2.3'!U47,0,1)</f>
        <v>0</v>
      </c>
    </row>
    <row r="12665" spans="1:8" x14ac:dyDescent="0.2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20971</v>
      </c>
      <c r="H12665" s="6">
        <f>IF('Раздел 2.14.2.3'!S48&gt;='Раздел 2.14.2.3'!U48,0,1)</f>
        <v>0</v>
      </c>
    </row>
    <row r="12666" spans="1:8" x14ac:dyDescent="0.2">
      <c r="A12666" s="6">
        <f t="shared" si="187"/>
        <v>609562</v>
      </c>
      <c r="B12666" s="6">
        <v>61</v>
      </c>
      <c r="C12666" s="109">
        <v>5</v>
      </c>
      <c r="D12666" s="109">
        <v>128</v>
      </c>
      <c r="E12666" s="109" t="s">
        <v>20972</v>
      </c>
      <c r="F12666" s="109"/>
      <c r="G12666" s="109"/>
      <c r="H12666" s="109">
        <f>IF('Раздел 2.14.2.3'!S49&gt;='Раздел 2.14.2.3'!U49,0,1)</f>
        <v>0</v>
      </c>
    </row>
    <row r="12667" spans="1:8" x14ac:dyDescent="0.2">
      <c r="A12667" s="6">
        <f t="shared" si="187"/>
        <v>609562</v>
      </c>
      <c r="B12667" s="6">
        <v>61</v>
      </c>
      <c r="C12667" s="115">
        <v>6</v>
      </c>
      <c r="D12667" s="7">
        <v>129</v>
      </c>
      <c r="E12667" s="6" t="s">
        <v>21707</v>
      </c>
      <c r="F12667" s="115"/>
      <c r="G12667" s="115"/>
      <c r="H12667" s="115">
        <f>IF('Раздел 2.14.2.3'!V21&gt;='Раздел 2.14.2.3'!W21,0,1)</f>
        <v>0</v>
      </c>
    </row>
    <row r="12668" spans="1:8" x14ac:dyDescent="0.2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21708</v>
      </c>
      <c r="F12668" s="7"/>
      <c r="G12668" s="7"/>
      <c r="H12668" s="7">
        <f>IF('Раздел 2.14.2.3'!V22&gt;='Раздел 2.14.2.3'!W22,0,1)</f>
        <v>0</v>
      </c>
    </row>
    <row r="12669" spans="1:8" x14ac:dyDescent="0.2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21709</v>
      </c>
      <c r="F12669" s="7"/>
      <c r="G12669" s="7"/>
      <c r="H12669" s="7">
        <f>IF('Раздел 2.14.2.3'!V23&gt;='Раздел 2.14.2.3'!W23,0,1)</f>
        <v>0</v>
      </c>
    </row>
    <row r="12670" spans="1:8" x14ac:dyDescent="0.2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21710</v>
      </c>
      <c r="F12670" s="7"/>
      <c r="G12670" s="7"/>
      <c r="H12670" s="7">
        <f>IF('Раздел 2.14.2.3'!V24&gt;='Раздел 2.14.2.3'!W24,0,1)</f>
        <v>0</v>
      </c>
    </row>
    <row r="12671" spans="1:8" x14ac:dyDescent="0.2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21711</v>
      </c>
      <c r="F12671" s="7"/>
      <c r="G12671" s="7"/>
      <c r="H12671" s="7">
        <f>IF('Раздел 2.14.2.3'!V25&gt;='Раздел 2.14.2.3'!W25,0,1)</f>
        <v>0</v>
      </c>
    </row>
    <row r="12672" spans="1:8" x14ac:dyDescent="0.2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21712</v>
      </c>
      <c r="F12672" s="7"/>
      <c r="G12672" s="7"/>
      <c r="H12672" s="7">
        <f>IF('Раздел 2.14.2.3'!V26&gt;='Раздел 2.14.2.3'!W26,0,1)</f>
        <v>0</v>
      </c>
    </row>
    <row r="12673" spans="1:8" x14ac:dyDescent="0.2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21713</v>
      </c>
      <c r="F12673" s="7"/>
      <c r="G12673" s="7"/>
      <c r="H12673" s="7">
        <f>IF('Раздел 2.14.2.3'!V27&gt;='Раздел 2.14.2.3'!W27,0,1)</f>
        <v>0</v>
      </c>
    </row>
    <row r="12674" spans="1:8" x14ac:dyDescent="0.2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21714</v>
      </c>
      <c r="F12674" s="7"/>
      <c r="G12674" s="7"/>
      <c r="H12674" s="7">
        <f>IF('Раздел 2.14.2.3'!V28&gt;='Раздел 2.14.2.3'!W28,0,1)</f>
        <v>0</v>
      </c>
    </row>
    <row r="12675" spans="1:8" x14ac:dyDescent="0.2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21715</v>
      </c>
      <c r="F12675" s="7"/>
      <c r="G12675" s="7"/>
      <c r="H12675" s="7">
        <f>IF('Раздел 2.14.2.3'!V29&gt;='Раздел 2.14.2.3'!W29,0,1)</f>
        <v>0</v>
      </c>
    </row>
    <row r="12676" spans="1:8" x14ac:dyDescent="0.2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21716</v>
      </c>
      <c r="F12676" s="7"/>
      <c r="G12676" s="7"/>
      <c r="H12676" s="7">
        <f>IF('Раздел 2.14.2.3'!V30&gt;='Раздел 2.14.2.3'!W30,0,1)</f>
        <v>0</v>
      </c>
    </row>
    <row r="12677" spans="1:8" x14ac:dyDescent="0.2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21717</v>
      </c>
      <c r="F12677" s="7"/>
      <c r="G12677" s="7"/>
      <c r="H12677" s="7">
        <f>IF('Раздел 2.14.2.3'!V31&gt;='Раздел 2.14.2.3'!W31,0,1)</f>
        <v>0</v>
      </c>
    </row>
    <row r="12678" spans="1:8" x14ac:dyDescent="0.2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21718</v>
      </c>
      <c r="F12678" s="7"/>
      <c r="G12678" s="7"/>
      <c r="H12678" s="7">
        <f>IF('Раздел 2.14.2.3'!V32&gt;='Раздел 2.14.2.3'!W32,0,1)</f>
        <v>0</v>
      </c>
    </row>
    <row r="12679" spans="1:8" x14ac:dyDescent="0.2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21719</v>
      </c>
      <c r="F12679" s="7"/>
      <c r="G12679" s="7"/>
      <c r="H12679" s="7">
        <f>IF('Раздел 2.14.2.3'!V33&gt;='Раздел 2.14.2.3'!W33,0,1)</f>
        <v>0</v>
      </c>
    </row>
    <row r="12680" spans="1:8" x14ac:dyDescent="0.2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21720</v>
      </c>
      <c r="F12680" s="7"/>
      <c r="G12680" s="7"/>
      <c r="H12680" s="7">
        <f>IF('Раздел 2.14.2.3'!V34&gt;='Раздел 2.14.2.3'!W34,0,1)</f>
        <v>0</v>
      </c>
    </row>
    <row r="12681" spans="1:8" x14ac:dyDescent="0.2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21721</v>
      </c>
      <c r="F12681" s="7"/>
      <c r="G12681" s="7"/>
      <c r="H12681" s="7">
        <f>IF('Раздел 2.14.2.3'!V35&gt;='Раздел 2.14.2.3'!W35,0,1)</f>
        <v>0</v>
      </c>
    </row>
    <row r="12682" spans="1:8" x14ac:dyDescent="0.2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21722</v>
      </c>
      <c r="F12682" s="7"/>
      <c r="G12682" s="7"/>
      <c r="H12682" s="7">
        <f>IF('Раздел 2.14.2.3'!V36&gt;='Раздел 2.14.2.3'!W36,0,1)</f>
        <v>0</v>
      </c>
    </row>
    <row r="12683" spans="1:8" x14ac:dyDescent="0.2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21723</v>
      </c>
      <c r="F12683" s="7"/>
      <c r="G12683" s="7"/>
      <c r="H12683" s="7">
        <f>IF('Раздел 2.14.2.3'!V37&gt;='Раздел 2.14.2.3'!W37,0,1)</f>
        <v>0</v>
      </c>
    </row>
    <row r="12684" spans="1:8" x14ac:dyDescent="0.2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21724</v>
      </c>
      <c r="F12684" s="7"/>
      <c r="G12684" s="7"/>
      <c r="H12684" s="7">
        <f>IF('Раздел 2.14.2.3'!V38&gt;='Раздел 2.14.2.3'!W38,0,1)</f>
        <v>0</v>
      </c>
    </row>
    <row r="12685" spans="1:8" x14ac:dyDescent="0.2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19447</v>
      </c>
      <c r="F12685" s="7"/>
      <c r="G12685" s="7"/>
      <c r="H12685" s="7">
        <f>IF('Раздел 2.14.2.3'!V39&gt;='Раздел 2.14.2.3'!W39,0,1)</f>
        <v>0</v>
      </c>
    </row>
    <row r="12686" spans="1:8" x14ac:dyDescent="0.2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19448</v>
      </c>
      <c r="F12686" s="7"/>
      <c r="G12686" s="7"/>
      <c r="H12686" s="7">
        <f>IF('Раздел 2.14.2.3'!V40&gt;='Раздел 2.14.2.3'!W40,0,1)</f>
        <v>0</v>
      </c>
    </row>
    <row r="12687" spans="1:8" x14ac:dyDescent="0.2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19449</v>
      </c>
      <c r="F12687" s="7"/>
      <c r="G12687" s="7"/>
      <c r="H12687" s="7">
        <f>IF('Раздел 2.14.2.3'!V41&gt;='Раздел 2.14.2.3'!W41,0,1)</f>
        <v>0</v>
      </c>
    </row>
    <row r="12688" spans="1:8" x14ac:dyDescent="0.2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19450</v>
      </c>
      <c r="F12688" s="7"/>
      <c r="G12688" s="7"/>
      <c r="H12688" s="7">
        <f>IF('Раздел 2.14.2.3'!V42&gt;='Раздел 2.14.2.3'!W42,0,1)</f>
        <v>0</v>
      </c>
    </row>
    <row r="12689" spans="1:8" x14ac:dyDescent="0.2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19451</v>
      </c>
      <c r="F12689" s="7"/>
      <c r="G12689" s="7"/>
      <c r="H12689" s="7">
        <f>IF('Раздел 2.14.2.3'!V43&gt;='Раздел 2.14.2.3'!W43,0,1)</f>
        <v>0</v>
      </c>
    </row>
    <row r="12690" spans="1:8" x14ac:dyDescent="0.2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19452</v>
      </c>
      <c r="F12690" s="7"/>
      <c r="G12690" s="7"/>
      <c r="H12690" s="7">
        <f>IF('Раздел 2.14.2.3'!V44&gt;='Раздел 2.14.2.3'!W44,0,1)</f>
        <v>0</v>
      </c>
    </row>
    <row r="12691" spans="1:8" x14ac:dyDescent="0.2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19453</v>
      </c>
      <c r="F12691" s="7"/>
      <c r="G12691" s="7"/>
      <c r="H12691" s="7">
        <f>IF('Раздел 2.14.2.3'!V45&gt;='Раздел 2.14.2.3'!W45,0,1)</f>
        <v>0</v>
      </c>
    </row>
    <row r="12692" spans="1:8" x14ac:dyDescent="0.2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19454</v>
      </c>
      <c r="F12692" s="7"/>
      <c r="G12692" s="7"/>
      <c r="H12692" s="7">
        <f>IF('Раздел 2.14.2.3'!V46&gt;='Раздел 2.14.2.3'!W46,0,1)</f>
        <v>0</v>
      </c>
    </row>
    <row r="12693" spans="1:8" x14ac:dyDescent="0.2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19455</v>
      </c>
      <c r="F12693" s="7"/>
      <c r="G12693" s="7"/>
      <c r="H12693" s="7">
        <f>IF('Раздел 2.14.2.3'!V47&gt;='Раздел 2.14.2.3'!W47,0,1)</f>
        <v>0</v>
      </c>
    </row>
    <row r="12694" spans="1:8" x14ac:dyDescent="0.2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19456</v>
      </c>
      <c r="F12694" s="7"/>
      <c r="G12694" s="7"/>
      <c r="H12694" s="7">
        <f>IF('Раздел 2.14.2.3'!V48&gt;='Раздел 2.14.2.3'!W48,0,1)</f>
        <v>0</v>
      </c>
    </row>
    <row r="12695" spans="1:8" x14ac:dyDescent="0.2">
      <c r="A12695" s="6">
        <f t="shared" si="187"/>
        <v>609562</v>
      </c>
      <c r="B12695" s="6">
        <v>61</v>
      </c>
      <c r="C12695" s="109">
        <v>6</v>
      </c>
      <c r="D12695" s="109">
        <v>157</v>
      </c>
      <c r="E12695" s="109" t="s">
        <v>18673</v>
      </c>
      <c r="F12695" s="109"/>
      <c r="G12695" s="109"/>
      <c r="H12695" s="109">
        <f>IF('Раздел 2.14.2.3'!V49&gt;='Раздел 2.14.2.3'!W49,0,1)</f>
        <v>0</v>
      </c>
    </row>
    <row r="12696" spans="1:8" x14ac:dyDescent="0.2">
      <c r="A12696" s="6">
        <f t="shared" si="187"/>
        <v>609562</v>
      </c>
      <c r="B12696" s="6">
        <v>61</v>
      </c>
      <c r="C12696" s="115">
        <v>7</v>
      </c>
      <c r="D12696" s="7">
        <v>158</v>
      </c>
      <c r="E12696" s="6" t="s">
        <v>18674</v>
      </c>
      <c r="H12696" s="6">
        <f>IF('Раздел 2.14.2.3'!V21&gt;='Раздел 2.14.2.3'!X21,0,1)</f>
        <v>0</v>
      </c>
    </row>
    <row r="12697" spans="1:8" x14ac:dyDescent="0.2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18675</v>
      </c>
      <c r="H12697" s="6">
        <f>IF('Раздел 2.14.2.3'!V22&gt;='Раздел 2.14.2.3'!X22,0,1)</f>
        <v>0</v>
      </c>
    </row>
    <row r="12698" spans="1:8" x14ac:dyDescent="0.2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18676</v>
      </c>
      <c r="H12698" s="6">
        <f>IF('Раздел 2.14.2.3'!V23&gt;='Раздел 2.14.2.3'!X23,0,1)</f>
        <v>0</v>
      </c>
    </row>
    <row r="12699" spans="1:8" x14ac:dyDescent="0.2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18677</v>
      </c>
      <c r="H12699" s="6">
        <f>IF('Раздел 2.14.2.3'!V24&gt;='Раздел 2.14.2.3'!X24,0,1)</f>
        <v>0</v>
      </c>
    </row>
    <row r="12700" spans="1:8" x14ac:dyDescent="0.2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20206</v>
      </c>
      <c r="H12700" s="6">
        <f>IF('Раздел 2.14.2.3'!V25&gt;='Раздел 2.14.2.3'!X25,0,1)</f>
        <v>0</v>
      </c>
    </row>
    <row r="12701" spans="1:8" x14ac:dyDescent="0.2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20207</v>
      </c>
      <c r="H12701" s="6">
        <f>IF('Раздел 2.14.2.3'!V26&gt;='Раздел 2.14.2.3'!X26,0,1)</f>
        <v>0</v>
      </c>
    </row>
    <row r="12702" spans="1:8" x14ac:dyDescent="0.2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20208</v>
      </c>
      <c r="H12702" s="6">
        <f>IF('Раздел 2.14.2.3'!V27&gt;='Раздел 2.14.2.3'!X27,0,1)</f>
        <v>0</v>
      </c>
    </row>
    <row r="12703" spans="1:8" x14ac:dyDescent="0.2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20209</v>
      </c>
      <c r="H12703" s="6">
        <f>IF('Раздел 2.14.2.3'!V28&gt;='Раздел 2.14.2.3'!X28,0,1)</f>
        <v>0</v>
      </c>
    </row>
    <row r="12704" spans="1:8" x14ac:dyDescent="0.2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20210</v>
      </c>
      <c r="H12704" s="6">
        <f>IF('Раздел 2.14.2.3'!V29&gt;='Раздел 2.14.2.3'!X29,0,1)</f>
        <v>0</v>
      </c>
    </row>
    <row r="12705" spans="1:8" x14ac:dyDescent="0.2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20211</v>
      </c>
      <c r="H12705" s="6">
        <f>IF('Раздел 2.14.2.3'!V30&gt;='Раздел 2.14.2.3'!X30,0,1)</f>
        <v>0</v>
      </c>
    </row>
    <row r="12706" spans="1:8" x14ac:dyDescent="0.2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20212</v>
      </c>
      <c r="H12706" s="6">
        <f>IF('Раздел 2.14.2.3'!V31&gt;='Раздел 2.14.2.3'!X31,0,1)</f>
        <v>0</v>
      </c>
    </row>
    <row r="12707" spans="1:8" x14ac:dyDescent="0.2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20213</v>
      </c>
      <c r="H12707" s="6">
        <f>IF('Раздел 2.14.2.3'!V32&gt;='Раздел 2.14.2.3'!X32,0,1)</f>
        <v>0</v>
      </c>
    </row>
    <row r="12708" spans="1:8" x14ac:dyDescent="0.2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19457</v>
      </c>
      <c r="H12708" s="6">
        <f>IF('Раздел 2.14.2.3'!V33&gt;='Раздел 2.14.2.3'!X33,0,1)</f>
        <v>0</v>
      </c>
    </row>
    <row r="12709" spans="1:8" x14ac:dyDescent="0.2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19458</v>
      </c>
      <c r="H12709" s="6">
        <f>IF('Раздел 2.14.2.3'!V34&gt;='Раздел 2.14.2.3'!X34,0,1)</f>
        <v>0</v>
      </c>
    </row>
    <row r="12710" spans="1:8" x14ac:dyDescent="0.2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19459</v>
      </c>
      <c r="H12710" s="6">
        <f>IF('Раздел 2.14.2.3'!V35&gt;='Раздел 2.14.2.3'!X35,0,1)</f>
        <v>0</v>
      </c>
    </row>
    <row r="12711" spans="1:8" x14ac:dyDescent="0.2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19460</v>
      </c>
      <c r="H12711" s="6">
        <f>IF('Раздел 2.14.2.3'!V36&gt;='Раздел 2.14.2.3'!X36,0,1)</f>
        <v>0</v>
      </c>
    </row>
    <row r="12712" spans="1:8" x14ac:dyDescent="0.2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19461</v>
      </c>
      <c r="H12712" s="6">
        <f>IF('Раздел 2.14.2.3'!V37&gt;='Раздел 2.14.2.3'!X37,0,1)</f>
        <v>0</v>
      </c>
    </row>
    <row r="12713" spans="1:8" x14ac:dyDescent="0.2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19462</v>
      </c>
      <c r="H12713" s="6">
        <f>IF('Раздел 2.14.2.3'!V38&gt;='Раздел 2.14.2.3'!X38,0,1)</f>
        <v>0</v>
      </c>
    </row>
    <row r="12714" spans="1:8" x14ac:dyDescent="0.2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19463</v>
      </c>
      <c r="H12714" s="6">
        <f>IF('Раздел 2.14.2.3'!V39&gt;='Раздел 2.14.2.3'!X39,0,1)</f>
        <v>0</v>
      </c>
    </row>
    <row r="12715" spans="1:8" x14ac:dyDescent="0.2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19464</v>
      </c>
      <c r="H12715" s="6">
        <f>IF('Раздел 2.14.2.3'!V40&gt;='Раздел 2.14.2.3'!X40,0,1)</f>
        <v>0</v>
      </c>
    </row>
    <row r="12716" spans="1:8" x14ac:dyDescent="0.2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19465</v>
      </c>
      <c r="H12716" s="6">
        <f>IF('Раздел 2.14.2.3'!V41&gt;='Раздел 2.14.2.3'!X41,0,1)</f>
        <v>0</v>
      </c>
    </row>
    <row r="12717" spans="1:8" x14ac:dyDescent="0.2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19466</v>
      </c>
      <c r="H12717" s="6">
        <f>IF('Раздел 2.14.2.3'!V42&gt;='Раздел 2.14.2.3'!X42,0,1)</f>
        <v>0</v>
      </c>
    </row>
    <row r="12718" spans="1:8" x14ac:dyDescent="0.2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19467</v>
      </c>
      <c r="H12718" s="6">
        <f>IF('Раздел 2.14.2.3'!V43&gt;='Раздел 2.14.2.3'!X43,0,1)</f>
        <v>0</v>
      </c>
    </row>
    <row r="12719" spans="1:8" x14ac:dyDescent="0.2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19468</v>
      </c>
      <c r="H12719" s="6">
        <f>IF('Раздел 2.14.2.3'!V44&gt;='Раздел 2.14.2.3'!X44,0,1)</f>
        <v>0</v>
      </c>
    </row>
    <row r="12720" spans="1:8" x14ac:dyDescent="0.2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19469</v>
      </c>
      <c r="H12720" s="6">
        <f>IF('Раздел 2.14.2.3'!V45&gt;='Раздел 2.14.2.3'!X45,0,1)</f>
        <v>0</v>
      </c>
    </row>
    <row r="12721" spans="1:8" x14ac:dyDescent="0.2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19470</v>
      </c>
      <c r="H12721" s="6">
        <f>IF('Раздел 2.14.2.3'!V46&gt;='Раздел 2.14.2.3'!X46,0,1)</f>
        <v>0</v>
      </c>
    </row>
    <row r="12722" spans="1:8" x14ac:dyDescent="0.2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19471</v>
      </c>
      <c r="H12722" s="6">
        <f>IF('Раздел 2.14.2.3'!V47&gt;='Раздел 2.14.2.3'!X47,0,1)</f>
        <v>0</v>
      </c>
    </row>
    <row r="12723" spans="1:8" x14ac:dyDescent="0.2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19472</v>
      </c>
      <c r="H12723" s="6">
        <f>IF('Раздел 2.14.2.3'!V48&gt;='Раздел 2.14.2.3'!X48,0,1)</f>
        <v>0</v>
      </c>
    </row>
    <row r="12724" spans="1:8" x14ac:dyDescent="0.2">
      <c r="A12724" s="6">
        <f t="shared" si="188"/>
        <v>609562</v>
      </c>
      <c r="B12724" s="6">
        <v>61</v>
      </c>
      <c r="C12724" s="109">
        <v>7</v>
      </c>
      <c r="D12724" s="109">
        <v>186</v>
      </c>
      <c r="E12724" s="109" t="s">
        <v>19473</v>
      </c>
      <c r="F12724" s="109"/>
      <c r="G12724" s="109"/>
      <c r="H12724" s="109">
        <f>IF('Раздел 2.14.2.3'!V49&gt;='Раздел 2.14.2.3'!X49,0,1)</f>
        <v>0</v>
      </c>
    </row>
    <row r="12725" spans="1:8" x14ac:dyDescent="0.2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19474</v>
      </c>
      <c r="F12725" s="115"/>
      <c r="G12725" s="115"/>
      <c r="H12725" s="115">
        <f>IF('Раздел 2.14.2.3'!Y21&gt;='Раздел 2.14.2.3'!Z21,0,1)</f>
        <v>0</v>
      </c>
    </row>
    <row r="12726" spans="1:8" x14ac:dyDescent="0.2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19475</v>
      </c>
      <c r="F12726" s="7"/>
      <c r="G12726" s="7"/>
      <c r="H12726" s="7">
        <f>IF('Раздел 2.14.2.3'!Y22&gt;='Раздел 2.14.2.3'!Z22,0,1)</f>
        <v>0</v>
      </c>
    </row>
    <row r="12727" spans="1:8" x14ac:dyDescent="0.2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19476</v>
      </c>
      <c r="F12727" s="7"/>
      <c r="G12727" s="7"/>
      <c r="H12727" s="7">
        <f>IF('Раздел 2.14.2.3'!Y23&gt;='Раздел 2.14.2.3'!Z23,0,1)</f>
        <v>0</v>
      </c>
    </row>
    <row r="12728" spans="1:8" x14ac:dyDescent="0.2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19477</v>
      </c>
      <c r="F12728" s="7"/>
      <c r="G12728" s="7"/>
      <c r="H12728" s="7">
        <f>IF('Раздел 2.14.2.3'!Y24&gt;='Раздел 2.14.2.3'!Z24,0,1)</f>
        <v>0</v>
      </c>
    </row>
    <row r="12729" spans="1:8" x14ac:dyDescent="0.2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19478</v>
      </c>
      <c r="F12729" s="7"/>
      <c r="G12729" s="7"/>
      <c r="H12729" s="7">
        <f>IF('Раздел 2.14.2.3'!Y25&gt;='Раздел 2.14.2.3'!Z25,0,1)</f>
        <v>0</v>
      </c>
    </row>
    <row r="12730" spans="1:8" x14ac:dyDescent="0.2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20217</v>
      </c>
      <c r="F12730" s="7"/>
      <c r="G12730" s="7"/>
      <c r="H12730" s="7">
        <f>IF('Раздел 2.14.2.3'!Y26&gt;='Раздел 2.14.2.3'!Z26,0,1)</f>
        <v>0</v>
      </c>
    </row>
    <row r="12731" spans="1:8" x14ac:dyDescent="0.2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20218</v>
      </c>
      <c r="F12731" s="7"/>
      <c r="G12731" s="7"/>
      <c r="H12731" s="7">
        <f>IF('Раздел 2.14.2.3'!Y27&gt;='Раздел 2.14.2.3'!Z27,0,1)</f>
        <v>0</v>
      </c>
    </row>
    <row r="12732" spans="1:8" x14ac:dyDescent="0.2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20219</v>
      </c>
      <c r="F12732" s="7"/>
      <c r="G12732" s="7"/>
      <c r="H12732" s="7">
        <f>IF('Раздел 2.14.2.3'!Y28&gt;='Раздел 2.14.2.3'!Z28,0,1)</f>
        <v>0</v>
      </c>
    </row>
    <row r="12733" spans="1:8" x14ac:dyDescent="0.2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21451</v>
      </c>
      <c r="F12733" s="7"/>
      <c r="G12733" s="7"/>
      <c r="H12733" s="7">
        <f>IF('Раздел 2.14.2.3'!Y29&gt;='Раздел 2.14.2.3'!Z29,0,1)</f>
        <v>0</v>
      </c>
    </row>
    <row r="12734" spans="1:8" x14ac:dyDescent="0.2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21728</v>
      </c>
      <c r="F12734" s="7"/>
      <c r="G12734" s="7"/>
      <c r="H12734" s="7">
        <f>IF('Раздел 2.14.2.3'!Y30&gt;='Раздел 2.14.2.3'!Z30,0,1)</f>
        <v>0</v>
      </c>
    </row>
    <row r="12735" spans="1:8" x14ac:dyDescent="0.2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21729</v>
      </c>
      <c r="F12735" s="7"/>
      <c r="G12735" s="7"/>
      <c r="H12735" s="7">
        <f>IF('Раздел 2.14.2.3'!Y31&gt;='Раздел 2.14.2.3'!Z31,0,1)</f>
        <v>0</v>
      </c>
    </row>
    <row r="12736" spans="1:8" x14ac:dyDescent="0.2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21730</v>
      </c>
      <c r="F12736" s="7"/>
      <c r="G12736" s="7"/>
      <c r="H12736" s="7">
        <f>IF('Раздел 2.14.2.3'!Y32&gt;='Раздел 2.14.2.3'!Z32,0,1)</f>
        <v>0</v>
      </c>
    </row>
    <row r="12737" spans="1:8" x14ac:dyDescent="0.2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21731</v>
      </c>
      <c r="F12737" s="7"/>
      <c r="G12737" s="7"/>
      <c r="H12737" s="7">
        <f>IF('Раздел 2.14.2.3'!Y33&gt;='Раздел 2.14.2.3'!Z33,0,1)</f>
        <v>0</v>
      </c>
    </row>
    <row r="12738" spans="1:8" x14ac:dyDescent="0.2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21732</v>
      </c>
      <c r="F12738" s="7"/>
      <c r="G12738" s="7"/>
      <c r="H12738" s="7">
        <f>IF('Раздел 2.14.2.3'!Y34&gt;='Раздел 2.14.2.3'!Z34,0,1)</f>
        <v>0</v>
      </c>
    </row>
    <row r="12739" spans="1:8" x14ac:dyDescent="0.2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21733</v>
      </c>
      <c r="F12739" s="7"/>
      <c r="G12739" s="7"/>
      <c r="H12739" s="7">
        <f>IF('Раздел 2.14.2.3'!Y35&gt;='Раздел 2.14.2.3'!Z35,0,1)</f>
        <v>0</v>
      </c>
    </row>
    <row r="12740" spans="1:8" x14ac:dyDescent="0.2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21734</v>
      </c>
      <c r="F12740" s="7"/>
      <c r="G12740" s="7"/>
      <c r="H12740" s="7">
        <f>IF('Раздел 2.14.2.3'!Y36&gt;='Раздел 2.14.2.3'!Z36,0,1)</f>
        <v>0</v>
      </c>
    </row>
    <row r="12741" spans="1:8" x14ac:dyDescent="0.2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21735</v>
      </c>
      <c r="F12741" s="7"/>
      <c r="G12741" s="7"/>
      <c r="H12741" s="7">
        <f>IF('Раздел 2.14.2.3'!Y37&gt;='Раздел 2.14.2.3'!Z37,0,1)</f>
        <v>0</v>
      </c>
    </row>
    <row r="12742" spans="1:8" x14ac:dyDescent="0.2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20224</v>
      </c>
      <c r="F12742" s="7"/>
      <c r="G12742" s="7"/>
      <c r="H12742" s="7">
        <f>IF('Раздел 2.14.2.3'!Y38&gt;='Раздел 2.14.2.3'!Z38,0,1)</f>
        <v>0</v>
      </c>
    </row>
    <row r="12743" spans="1:8" x14ac:dyDescent="0.2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20225</v>
      </c>
      <c r="F12743" s="7"/>
      <c r="G12743" s="7"/>
      <c r="H12743" s="7">
        <f>IF('Раздел 2.14.2.3'!Y39&gt;='Раздел 2.14.2.3'!Z39,0,1)</f>
        <v>0</v>
      </c>
    </row>
    <row r="12744" spans="1:8" x14ac:dyDescent="0.2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20226</v>
      </c>
      <c r="F12744" s="7"/>
      <c r="G12744" s="7"/>
      <c r="H12744" s="7">
        <f>IF('Раздел 2.14.2.3'!Y40&gt;='Раздел 2.14.2.3'!Z40,0,1)</f>
        <v>0</v>
      </c>
    </row>
    <row r="12745" spans="1:8" x14ac:dyDescent="0.2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20227</v>
      </c>
      <c r="F12745" s="7"/>
      <c r="G12745" s="7"/>
      <c r="H12745" s="7">
        <f>IF('Раздел 2.14.2.3'!Y41&gt;='Раздел 2.14.2.3'!Z41,0,1)</f>
        <v>0</v>
      </c>
    </row>
    <row r="12746" spans="1:8" x14ac:dyDescent="0.2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20228</v>
      </c>
      <c r="F12746" s="7"/>
      <c r="G12746" s="7"/>
      <c r="H12746" s="7">
        <f>IF('Раздел 2.14.2.3'!Y42&gt;='Раздел 2.14.2.3'!Z42,0,1)</f>
        <v>0</v>
      </c>
    </row>
    <row r="12747" spans="1:8" x14ac:dyDescent="0.2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20229</v>
      </c>
      <c r="F12747" s="7"/>
      <c r="G12747" s="7"/>
      <c r="H12747" s="7">
        <f>IF('Раздел 2.14.2.3'!Y43&gt;='Раздел 2.14.2.3'!Z43,0,1)</f>
        <v>0</v>
      </c>
    </row>
    <row r="12748" spans="1:8" x14ac:dyDescent="0.2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20230</v>
      </c>
      <c r="F12748" s="7"/>
      <c r="G12748" s="7"/>
      <c r="H12748" s="7">
        <f>IF('Раздел 2.14.2.3'!Y44&gt;='Раздел 2.14.2.3'!Z44,0,1)</f>
        <v>0</v>
      </c>
    </row>
    <row r="12749" spans="1:8" x14ac:dyDescent="0.2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20231</v>
      </c>
      <c r="F12749" s="7"/>
      <c r="G12749" s="7"/>
      <c r="H12749" s="7">
        <f>IF('Раздел 2.14.2.3'!Y45&gt;='Раздел 2.14.2.3'!Z45,0,1)</f>
        <v>0</v>
      </c>
    </row>
    <row r="12750" spans="1:8" x14ac:dyDescent="0.2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20232</v>
      </c>
      <c r="F12750" s="7"/>
      <c r="G12750" s="7"/>
      <c r="H12750" s="7">
        <f>IF('Раздел 2.14.2.3'!Y46&gt;='Раздел 2.14.2.3'!Z46,0,1)</f>
        <v>0</v>
      </c>
    </row>
    <row r="12751" spans="1:8" x14ac:dyDescent="0.2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20535</v>
      </c>
      <c r="F12751" s="7"/>
      <c r="G12751" s="7"/>
      <c r="H12751" s="7">
        <f>IF('Раздел 2.14.2.3'!Y47&gt;='Раздел 2.14.2.3'!Z47,0,1)</f>
        <v>0</v>
      </c>
    </row>
    <row r="12752" spans="1:8" x14ac:dyDescent="0.2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20536</v>
      </c>
      <c r="F12752" s="7"/>
      <c r="G12752" s="7"/>
      <c r="H12752" s="7">
        <f>IF('Раздел 2.14.2.3'!Y48&gt;='Раздел 2.14.2.3'!Z48,0,1)</f>
        <v>0</v>
      </c>
    </row>
    <row r="12753" spans="1:8" x14ac:dyDescent="0.2">
      <c r="A12753" s="6">
        <f t="shared" si="188"/>
        <v>609562</v>
      </c>
      <c r="B12753" s="6">
        <v>61</v>
      </c>
      <c r="C12753" s="109">
        <v>8</v>
      </c>
      <c r="D12753" s="109">
        <v>215</v>
      </c>
      <c r="E12753" s="109" t="s">
        <v>21301</v>
      </c>
      <c r="F12753" s="109"/>
      <c r="G12753" s="109"/>
      <c r="H12753" s="109">
        <f>IF('Раздел 2.14.2.3'!Y49&gt;='Раздел 2.14.2.3'!Z49,0,1)</f>
        <v>0</v>
      </c>
    </row>
    <row r="12754" spans="1:8" x14ac:dyDescent="0.2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21302</v>
      </c>
      <c r="H12754" s="6">
        <f>IF('Раздел 2.14.2.3'!Y21&gt;='Раздел 2.14.2.3'!AA21,0,1)</f>
        <v>0</v>
      </c>
    </row>
    <row r="12755" spans="1:8" x14ac:dyDescent="0.2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21303</v>
      </c>
      <c r="H12755" s="6">
        <f>IF('Раздел 2.14.2.3'!Y22&gt;='Раздел 2.14.2.3'!AA22,0,1)</f>
        <v>0</v>
      </c>
    </row>
    <row r="12756" spans="1:8" x14ac:dyDescent="0.2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21304</v>
      </c>
      <c r="H12756" s="6">
        <f>IF('Раздел 2.14.2.3'!Y23&gt;='Раздел 2.14.2.3'!AA23,0,1)</f>
        <v>0</v>
      </c>
    </row>
    <row r="12757" spans="1:8" x14ac:dyDescent="0.2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21305</v>
      </c>
      <c r="H12757" s="6">
        <f>IF('Раздел 2.14.2.3'!Y24&gt;='Раздел 2.14.2.3'!AA24,0,1)</f>
        <v>0</v>
      </c>
    </row>
    <row r="12758" spans="1:8" x14ac:dyDescent="0.2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21306</v>
      </c>
      <c r="H12758" s="6">
        <f>IF('Раздел 2.14.2.3'!Y25&gt;='Раздел 2.14.2.3'!AA25,0,1)</f>
        <v>0</v>
      </c>
    </row>
    <row r="12759" spans="1:8" x14ac:dyDescent="0.2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21307</v>
      </c>
      <c r="H12759" s="6">
        <f>IF('Раздел 2.14.2.3'!Y26&gt;='Раздел 2.14.2.3'!AA26,0,1)</f>
        <v>0</v>
      </c>
    </row>
    <row r="12760" spans="1:8" x14ac:dyDescent="0.2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21308</v>
      </c>
      <c r="H12760" s="6">
        <f>IF('Раздел 2.14.2.3'!Y27&gt;='Раздел 2.14.2.3'!AA27,0,1)</f>
        <v>0</v>
      </c>
    </row>
    <row r="12761" spans="1:8" x14ac:dyDescent="0.2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21309</v>
      </c>
      <c r="H12761" s="6">
        <f>IF('Раздел 2.14.2.3'!Y28&gt;='Раздел 2.14.2.3'!AA28,0,1)</f>
        <v>0</v>
      </c>
    </row>
    <row r="12762" spans="1:8" x14ac:dyDescent="0.2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21006</v>
      </c>
      <c r="H12762" s="6">
        <f>IF('Раздел 2.14.2.3'!Y29&gt;='Раздел 2.14.2.3'!AA29,0,1)</f>
        <v>0</v>
      </c>
    </row>
    <row r="12763" spans="1:8" x14ac:dyDescent="0.2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21007</v>
      </c>
      <c r="H12763" s="6">
        <f>IF('Раздел 2.14.2.3'!Y30&gt;='Раздел 2.14.2.3'!AA30,0,1)</f>
        <v>0</v>
      </c>
    </row>
    <row r="12764" spans="1:8" x14ac:dyDescent="0.2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20808</v>
      </c>
      <c r="H12764" s="6">
        <f>IF('Раздел 2.14.2.3'!Y31&gt;='Раздел 2.14.2.3'!AA31,0,1)</f>
        <v>0</v>
      </c>
    </row>
    <row r="12765" spans="1:8" x14ac:dyDescent="0.2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20809</v>
      </c>
      <c r="H12765" s="6">
        <f>IF('Раздел 2.14.2.3'!Y32&gt;='Раздел 2.14.2.3'!AA32,0,1)</f>
        <v>0</v>
      </c>
    </row>
    <row r="12766" spans="1:8" x14ac:dyDescent="0.2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20810</v>
      </c>
      <c r="H12766" s="6">
        <f>IF('Раздел 2.14.2.3'!Y33&gt;='Раздел 2.14.2.3'!AA33,0,1)</f>
        <v>0</v>
      </c>
    </row>
    <row r="12767" spans="1:8" x14ac:dyDescent="0.2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21278</v>
      </c>
      <c r="H12767" s="6">
        <f>IF('Раздел 2.14.2.3'!Y34&gt;='Раздел 2.14.2.3'!AA34,0,1)</f>
        <v>0</v>
      </c>
    </row>
    <row r="12768" spans="1:8" x14ac:dyDescent="0.2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21279</v>
      </c>
      <c r="H12768" s="6">
        <f>IF('Раздел 2.14.2.3'!Y35&gt;='Раздел 2.14.2.3'!AA35,0,1)</f>
        <v>0</v>
      </c>
    </row>
    <row r="12769" spans="1:8" x14ac:dyDescent="0.2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21280</v>
      </c>
      <c r="H12769" s="6">
        <f>IF('Раздел 2.14.2.3'!Y36&gt;='Раздел 2.14.2.3'!AA36,0,1)</f>
        <v>0</v>
      </c>
    </row>
    <row r="12770" spans="1:8" x14ac:dyDescent="0.2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21281</v>
      </c>
      <c r="H12770" s="6">
        <f>IF('Раздел 2.14.2.3'!Y37&gt;='Раздел 2.14.2.3'!AA37,0,1)</f>
        <v>0</v>
      </c>
    </row>
    <row r="12771" spans="1:8" x14ac:dyDescent="0.2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21282</v>
      </c>
      <c r="H12771" s="6">
        <f>IF('Раздел 2.14.2.3'!Y38&gt;='Раздел 2.14.2.3'!AA38,0,1)</f>
        <v>0</v>
      </c>
    </row>
    <row r="12772" spans="1:8" x14ac:dyDescent="0.2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21283</v>
      </c>
      <c r="H12772" s="6">
        <f>IF('Раздел 2.14.2.3'!Y39&gt;='Раздел 2.14.2.3'!AA39,0,1)</f>
        <v>0</v>
      </c>
    </row>
    <row r="12773" spans="1:8" x14ac:dyDescent="0.2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21284</v>
      </c>
      <c r="H12773" s="6">
        <f>IF('Раздел 2.14.2.3'!Y40&gt;='Раздел 2.14.2.3'!AA40,0,1)</f>
        <v>0</v>
      </c>
    </row>
    <row r="12774" spans="1:8" x14ac:dyDescent="0.2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21285</v>
      </c>
      <c r="H12774" s="6">
        <f>IF('Раздел 2.14.2.3'!Y41&gt;='Раздел 2.14.2.3'!AA41,0,1)</f>
        <v>0</v>
      </c>
    </row>
    <row r="12775" spans="1:8" x14ac:dyDescent="0.2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21286</v>
      </c>
      <c r="H12775" s="6">
        <f>IF('Раздел 2.14.2.3'!Y42&gt;='Раздел 2.14.2.3'!AA42,0,1)</f>
        <v>0</v>
      </c>
    </row>
    <row r="12776" spans="1:8" x14ac:dyDescent="0.2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20300</v>
      </c>
      <c r="H12776" s="6">
        <f>IF('Раздел 2.14.2.3'!Y43&gt;='Раздел 2.14.2.3'!AA43,0,1)</f>
        <v>0</v>
      </c>
    </row>
    <row r="12777" spans="1:8" x14ac:dyDescent="0.2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20301</v>
      </c>
      <c r="H12777" s="6">
        <f>IF('Раздел 2.14.2.3'!Y44&gt;='Раздел 2.14.2.3'!AA44,0,1)</f>
        <v>0</v>
      </c>
    </row>
    <row r="12778" spans="1:8" x14ac:dyDescent="0.2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20302</v>
      </c>
      <c r="H12778" s="6">
        <f>IF('Раздел 2.14.2.3'!Y45&gt;='Раздел 2.14.2.3'!AA45,0,1)</f>
        <v>0</v>
      </c>
    </row>
    <row r="12779" spans="1:8" x14ac:dyDescent="0.2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18848</v>
      </c>
      <c r="H12779" s="6">
        <f>IF('Раздел 2.14.2.3'!Y46&gt;='Раздел 2.14.2.3'!AA46,0,1)</f>
        <v>0</v>
      </c>
    </row>
    <row r="12780" spans="1:8" x14ac:dyDescent="0.2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19631</v>
      </c>
      <c r="H12780" s="6">
        <f>IF('Раздел 2.14.2.3'!Y47&gt;='Раздел 2.14.2.3'!AA47,0,1)</f>
        <v>0</v>
      </c>
    </row>
    <row r="12781" spans="1:8" x14ac:dyDescent="0.2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19632</v>
      </c>
      <c r="H12781" s="6">
        <f>IF('Раздел 2.14.2.3'!Y48&gt;='Раздел 2.14.2.3'!AA48,0,1)</f>
        <v>0</v>
      </c>
    </row>
    <row r="12782" spans="1:8" x14ac:dyDescent="0.2">
      <c r="A12782" s="6">
        <f t="shared" si="189"/>
        <v>609562</v>
      </c>
      <c r="B12782" s="109">
        <v>61</v>
      </c>
      <c r="C12782" s="109">
        <v>9</v>
      </c>
      <c r="D12782" s="109">
        <v>244</v>
      </c>
      <c r="E12782" s="109" t="s">
        <v>21039</v>
      </c>
      <c r="F12782" s="109"/>
      <c r="G12782" s="109"/>
      <c r="H12782" s="109">
        <f>IF('Раздел 2.14.2.3'!Y49&gt;='Раздел 2.14.2.3'!AA49,0,1)</f>
        <v>0</v>
      </c>
    </row>
    <row r="12783" spans="1:8" x14ac:dyDescent="0.2">
      <c r="A12783" s="107">
        <f t="shared" si="189"/>
        <v>609562</v>
      </c>
      <c r="B12783" s="107">
        <v>62</v>
      </c>
      <c r="C12783" s="107">
        <v>0</v>
      </c>
      <c r="D12783" s="107">
        <v>0</v>
      </c>
      <c r="E12783" s="107" t="str">
        <f>CONCATENATE("Количество ошибок в разделе 2.14.3.1: ",H12783)</f>
        <v>Количество ошибок в разделе 2.14.3.1: 0</v>
      </c>
      <c r="F12783" s="107"/>
      <c r="G12783" s="107"/>
      <c r="H12783" s="107">
        <f>SUM(H12784:H12786)</f>
        <v>0</v>
      </c>
    </row>
    <row r="12784" spans="1:8" x14ac:dyDescent="0.2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21040</v>
      </c>
      <c r="H12784" s="6">
        <f>IF('Раздел 2.14.3.1'!P21=SUM('Раздел 2.14.3.1'!P22:P49),0,1)</f>
        <v>0</v>
      </c>
    </row>
    <row r="12785" spans="1:8" x14ac:dyDescent="0.2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21041</v>
      </c>
      <c r="H12785" s="6">
        <f>IF('Раздел 2.14.3.1'!Q21=SUM('Раздел 2.14.3.1'!Q22:Q49),0,1)</f>
        <v>0</v>
      </c>
    </row>
    <row r="12786" spans="1:8" x14ac:dyDescent="0.2">
      <c r="A12786" s="6">
        <f t="shared" si="189"/>
        <v>609562</v>
      </c>
      <c r="B12786" s="109">
        <v>62</v>
      </c>
      <c r="C12786" s="109">
        <v>1</v>
      </c>
      <c r="D12786" s="109">
        <v>3</v>
      </c>
      <c r="E12786" s="109" t="s">
        <v>21042</v>
      </c>
      <c r="F12786" s="109"/>
      <c r="G12786" s="109"/>
      <c r="H12786" s="109">
        <f>IF('Раздел 2.14.3.1'!R21=SUM('Раздел 2.14.3.1'!R22:R49),0,1)</f>
        <v>0</v>
      </c>
    </row>
    <row r="12787" spans="1:8" x14ac:dyDescent="0.2">
      <c r="A12787" s="107">
        <f t="shared" si="189"/>
        <v>609562</v>
      </c>
      <c r="B12787" s="121">
        <v>63</v>
      </c>
      <c r="C12787" s="121">
        <v>0</v>
      </c>
      <c r="D12787" s="121">
        <v>0</v>
      </c>
      <c r="E12787" s="121" t="str">
        <f>CONCATENATE("Количество ошибок в разделе 2.14.3.2: ",H12787)</f>
        <v>Количество ошибок в разделе 2.14.3.2: 0</v>
      </c>
      <c r="F12787" s="121"/>
      <c r="G12787" s="121"/>
      <c r="H12787" s="121">
        <f>SUM(H12788:H12790)</f>
        <v>0</v>
      </c>
    </row>
    <row r="12788" spans="1:8" x14ac:dyDescent="0.2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21043</v>
      </c>
      <c r="F12788" s="7"/>
      <c r="G12788" s="7"/>
      <c r="H12788" s="7">
        <f>IF('Раздел 2.14.3.2'!P21=SUM('Раздел 2.14.3.2'!P22:P49),0,1)</f>
        <v>0</v>
      </c>
    </row>
    <row r="12789" spans="1:8" x14ac:dyDescent="0.2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21044</v>
      </c>
      <c r="F12789" s="7"/>
      <c r="G12789" s="7"/>
      <c r="H12789" s="7">
        <f>IF('Раздел 2.14.3.2'!Q21=SUM('Раздел 2.14.3.2'!Q22:Q49),0,1)</f>
        <v>0</v>
      </c>
    </row>
    <row r="12790" spans="1:8" x14ac:dyDescent="0.2">
      <c r="A12790" s="6">
        <f t="shared" si="189"/>
        <v>609562</v>
      </c>
      <c r="B12790" s="109">
        <v>63</v>
      </c>
      <c r="C12790" s="109">
        <v>1</v>
      </c>
      <c r="D12790" s="109">
        <v>3</v>
      </c>
      <c r="E12790" s="109" t="s">
        <v>21260</v>
      </c>
      <c r="F12790" s="109"/>
      <c r="G12790" s="109"/>
      <c r="H12790" s="109">
        <f>IF('Раздел 2.14.3.2'!R21=SUM('Раздел 2.14.3.2'!R22:R49),0,1)</f>
        <v>0</v>
      </c>
    </row>
    <row r="12791" spans="1:8" x14ac:dyDescent="0.2">
      <c r="A12791" s="107">
        <f t="shared" si="189"/>
        <v>609562</v>
      </c>
      <c r="B12791" s="121">
        <v>64</v>
      </c>
      <c r="C12791" s="121">
        <v>0</v>
      </c>
      <c r="D12791" s="121">
        <v>0</v>
      </c>
      <c r="E12791" s="121" t="str">
        <f>CONCATENATE("Количество ошибок в разделе 2.14.3.3: ",H12791)</f>
        <v>Количество ошибок в разделе 2.14.3.3: 0</v>
      </c>
      <c r="F12791" s="121"/>
      <c r="G12791" s="121"/>
      <c r="H12791" s="121">
        <f>SUM(H12792:H12794)</f>
        <v>0</v>
      </c>
    </row>
    <row r="12792" spans="1:8" x14ac:dyDescent="0.2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21261</v>
      </c>
      <c r="F12792" s="7"/>
      <c r="G12792" s="7"/>
      <c r="H12792" s="7">
        <f>IF('Раздел 2.14.3.3'!P21=SUM('Раздел 2.14.3.3'!P22:P49),0,1)</f>
        <v>0</v>
      </c>
    </row>
    <row r="12793" spans="1:8" x14ac:dyDescent="0.2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21262</v>
      </c>
      <c r="F12793" s="7"/>
      <c r="G12793" s="7"/>
      <c r="H12793" s="7">
        <f>IF('Раздел 2.14.3.3'!Q21=SUM('Раздел 2.14.3.3'!Q22:Q49),0,1)</f>
        <v>0</v>
      </c>
    </row>
    <row r="12794" spans="1:8" x14ac:dyDescent="0.2">
      <c r="A12794" s="6">
        <f t="shared" si="189"/>
        <v>609562</v>
      </c>
      <c r="B12794" s="109">
        <v>64</v>
      </c>
      <c r="C12794" s="109">
        <v>1</v>
      </c>
      <c r="D12794" s="109">
        <v>3</v>
      </c>
      <c r="E12794" s="109" t="s">
        <v>21263</v>
      </c>
      <c r="F12794" s="109"/>
      <c r="G12794" s="109"/>
      <c r="H12794" s="109">
        <f>IF('Раздел 2.14.3.3'!R21=SUM('Раздел 2.14.3.3'!R22:R49),0,1)</f>
        <v>0</v>
      </c>
    </row>
    <row r="12795" spans="1:8" x14ac:dyDescent="0.2">
      <c r="A12795" s="107">
        <f t="shared" si="189"/>
        <v>609562</v>
      </c>
      <c r="B12795" s="121">
        <v>65</v>
      </c>
      <c r="C12795" s="121">
        <v>0</v>
      </c>
      <c r="D12795" s="121">
        <v>0</v>
      </c>
      <c r="E12795" s="121" t="str">
        <f>CONCATENATE("Количество ошибок в разделе 2.14.3.4: ",H12795)</f>
        <v>Количество ошибок в разделе 2.14.3.4: 0</v>
      </c>
      <c r="F12795" s="121"/>
      <c r="G12795" s="121"/>
      <c r="H12795" s="121">
        <f>SUM(H12796:H12798)</f>
        <v>0</v>
      </c>
    </row>
    <row r="12796" spans="1:8" x14ac:dyDescent="0.2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4486</v>
      </c>
      <c r="F12796" s="7"/>
      <c r="G12796" s="7"/>
      <c r="H12796" s="7">
        <f>IF('Раздел 2.14.3.4'!P21=SUM('Раздел 2.14.3.4'!P22:P49),0,1)</f>
        <v>0</v>
      </c>
    </row>
    <row r="12797" spans="1:8" x14ac:dyDescent="0.2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4487</v>
      </c>
      <c r="F12797" s="7"/>
      <c r="G12797" s="7"/>
      <c r="H12797" s="7">
        <f>IF('Раздел 2.14.3.4'!Q21=SUM('Раздел 2.14.3.4'!Q22:Q49),0,1)</f>
        <v>0</v>
      </c>
    </row>
    <row r="12798" spans="1:8" x14ac:dyDescent="0.2">
      <c r="A12798" s="6">
        <f t="shared" si="189"/>
        <v>609562</v>
      </c>
      <c r="B12798" s="109">
        <v>65</v>
      </c>
      <c r="C12798" s="109">
        <v>1</v>
      </c>
      <c r="D12798" s="109">
        <v>3</v>
      </c>
      <c r="E12798" s="109" t="s">
        <v>4488</v>
      </c>
      <c r="F12798" s="109"/>
      <c r="G12798" s="109"/>
      <c r="H12798" s="109">
        <f>IF('Раздел 2.14.3.4'!R21=SUM('Раздел 2.14.3.4'!R22:R49),0,1)</f>
        <v>0</v>
      </c>
    </row>
    <row r="12799" spans="1:8" x14ac:dyDescent="0.2">
      <c r="A12799" s="107">
        <f t="shared" si="189"/>
        <v>609562</v>
      </c>
      <c r="B12799" s="107">
        <v>66</v>
      </c>
      <c r="C12799" s="107">
        <v>0</v>
      </c>
      <c r="D12799" s="107">
        <v>0</v>
      </c>
      <c r="E12799" s="107" t="str">
        <f>CONCATENATE("Количество ошибок в разделе 2.15.1: ",H12799)</f>
        <v>Количество ошибок в разделе 2.15.1: 0</v>
      </c>
      <c r="F12799" s="107"/>
      <c r="G12799" s="107"/>
      <c r="H12799" s="107">
        <f>SUM(H12800:H13133)</f>
        <v>0</v>
      </c>
    </row>
    <row r="12800" spans="1:8" x14ac:dyDescent="0.2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21273</v>
      </c>
      <c r="H12800" s="6">
        <f>IF('Раздел 2.15.1'!Q21=SUM('Раздел 2.15.1'!R21:W21),0,1)</f>
        <v>0</v>
      </c>
    </row>
    <row r="12801" spans="1:8" x14ac:dyDescent="0.2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21274</v>
      </c>
      <c r="H12801" s="6">
        <f>IF('Раздел 2.15.1'!Q22=SUM('Раздел 2.15.1'!R22:W22),0,1)</f>
        <v>0</v>
      </c>
    </row>
    <row r="12802" spans="1:8" x14ac:dyDescent="0.2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21275</v>
      </c>
      <c r="F12802" s="7"/>
      <c r="G12802" s="7"/>
      <c r="H12802" s="6">
        <f>IF('Раздел 2.15.1'!Q23=SUM('Раздел 2.15.1'!R23:W23),0,1)</f>
        <v>0</v>
      </c>
    </row>
    <row r="12803" spans="1:8" x14ac:dyDescent="0.2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21276</v>
      </c>
      <c r="H12803" s="6">
        <f>IF('Раздел 2.15.1'!Q24=SUM('Раздел 2.15.1'!R24:W24),0,1)</f>
        <v>0</v>
      </c>
    </row>
    <row r="12804" spans="1:8" x14ac:dyDescent="0.2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21277</v>
      </c>
      <c r="H12804" s="6">
        <f>IF('Раздел 2.15.1'!Q25=SUM('Раздел 2.15.1'!R25:W25),0,1)</f>
        <v>0</v>
      </c>
    </row>
    <row r="12805" spans="1:8" x14ac:dyDescent="0.2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20293</v>
      </c>
      <c r="H12805" s="6">
        <f>IF('Раздел 2.15.1'!Q26=SUM('Раздел 2.15.1'!R26:W26),0,1)</f>
        <v>0</v>
      </c>
    </row>
    <row r="12806" spans="1:8" x14ac:dyDescent="0.2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20294</v>
      </c>
      <c r="H12806" s="6">
        <f>IF('Раздел 2.15.1'!Q27=SUM('Раздел 2.15.1'!R27:W27),0,1)</f>
        <v>0</v>
      </c>
    </row>
    <row r="12807" spans="1:8" x14ac:dyDescent="0.2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20295</v>
      </c>
      <c r="H12807" s="6">
        <f>IF('Раздел 2.15.1'!Q28=SUM('Раздел 2.15.1'!R28:W28),0,1)</f>
        <v>0</v>
      </c>
    </row>
    <row r="12808" spans="1:8" x14ac:dyDescent="0.2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20296</v>
      </c>
      <c r="H12808" s="6">
        <f>IF('Раздел 2.15.1'!Q29=SUM('Раздел 2.15.1'!R29:W29),0,1)</f>
        <v>0</v>
      </c>
    </row>
    <row r="12809" spans="1:8" x14ac:dyDescent="0.2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20297</v>
      </c>
      <c r="H12809" s="6">
        <f>IF('Раздел 2.15.1'!Q30=SUM('Раздел 2.15.1'!R30:W30),0,1)</f>
        <v>0</v>
      </c>
    </row>
    <row r="12810" spans="1:8" x14ac:dyDescent="0.2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20298</v>
      </c>
      <c r="H12810" s="6">
        <f>IF('Раздел 2.15.1'!Q31=SUM('Раздел 2.15.1'!R31:W31),0,1)</f>
        <v>0</v>
      </c>
    </row>
    <row r="12811" spans="1:8" x14ac:dyDescent="0.2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20299</v>
      </c>
      <c r="H12811" s="6">
        <f>IF('Раздел 2.15.1'!Q32=SUM('Раздел 2.15.1'!R32:W32),0,1)</f>
        <v>0</v>
      </c>
    </row>
    <row r="12812" spans="1:8" x14ac:dyDescent="0.2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18847</v>
      </c>
      <c r="H12812" s="6">
        <f>IF('Раздел 2.15.1'!Q33=SUM('Раздел 2.15.1'!R33:W33),0,1)</f>
        <v>0</v>
      </c>
    </row>
    <row r="12813" spans="1:8" x14ac:dyDescent="0.2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18845</v>
      </c>
      <c r="H12813" s="6">
        <f>IF('Раздел 2.15.1'!Q34=SUM('Раздел 2.15.1'!R34:W34),0,1)</f>
        <v>0</v>
      </c>
    </row>
    <row r="12814" spans="1:8" x14ac:dyDescent="0.2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18846</v>
      </c>
      <c r="H12814" s="6">
        <f>IF('Раздел 2.15.1'!Q35=SUM('Раздел 2.15.1'!R35:W35),0,1)</f>
        <v>0</v>
      </c>
    </row>
    <row r="12815" spans="1:8" x14ac:dyDescent="0.2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18020</v>
      </c>
      <c r="H12815" s="6">
        <f>IF('Раздел 2.15.1'!Q36=SUM('Раздел 2.15.1'!R36:W36),0,1)</f>
        <v>0</v>
      </c>
    </row>
    <row r="12816" spans="1:8" x14ac:dyDescent="0.2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18021</v>
      </c>
      <c r="H12816" s="6">
        <f>IF('Раздел 2.15.1'!Q37=SUM('Раздел 2.15.1'!R37:W37),0,1)</f>
        <v>0</v>
      </c>
    </row>
    <row r="12817" spans="1:8" x14ac:dyDescent="0.2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18022</v>
      </c>
      <c r="H12817" s="6">
        <f>IF('Раздел 2.15.1'!Q38=SUM('Раздел 2.15.1'!R38:W38),0,1)</f>
        <v>0</v>
      </c>
    </row>
    <row r="12818" spans="1:8" x14ac:dyDescent="0.2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18023</v>
      </c>
      <c r="H12818" s="6">
        <f>IF('Раздел 2.15.1'!Q39=SUM('Раздел 2.15.1'!R39:W39),0,1)</f>
        <v>0</v>
      </c>
    </row>
    <row r="12819" spans="1:8" x14ac:dyDescent="0.2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18024</v>
      </c>
      <c r="H12819" s="6">
        <f>IF('Раздел 2.15.1'!Q40=SUM('Раздел 2.15.1'!R40:W40),0,1)</f>
        <v>0</v>
      </c>
    </row>
    <row r="12820" spans="1:8" x14ac:dyDescent="0.2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18025</v>
      </c>
      <c r="H12820" s="6">
        <f>IF('Раздел 2.15.1'!Q41=SUM('Раздел 2.15.1'!R41:W41),0,1)</f>
        <v>0</v>
      </c>
    </row>
    <row r="12821" spans="1:8" x14ac:dyDescent="0.2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18873</v>
      </c>
      <c r="H12821" s="6">
        <f>IF('Раздел 2.15.1'!Q42=SUM('Раздел 2.15.1'!R42:W42),0,1)</f>
        <v>0</v>
      </c>
    </row>
    <row r="12822" spans="1:8" x14ac:dyDescent="0.2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18874</v>
      </c>
      <c r="H12822" s="6">
        <f>IF('Раздел 2.15.1'!Q43=SUM('Раздел 2.15.1'!R43:W43),0,1)</f>
        <v>0</v>
      </c>
    </row>
    <row r="12823" spans="1:8" x14ac:dyDescent="0.2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18875</v>
      </c>
      <c r="H12823" s="6">
        <f>IF('Раздел 2.15.1'!Q44=SUM('Раздел 2.15.1'!R44:W44),0,1)</f>
        <v>0</v>
      </c>
    </row>
    <row r="12824" spans="1:8" x14ac:dyDescent="0.2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18876</v>
      </c>
      <c r="H12824" s="6">
        <f>IF('Раздел 2.15.1'!Q45=SUM('Раздел 2.15.1'!R45:W45),0,1)</f>
        <v>0</v>
      </c>
    </row>
    <row r="12825" spans="1:8" x14ac:dyDescent="0.2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18877</v>
      </c>
      <c r="H12825" s="6">
        <f>IF('Раздел 2.15.1'!Q46=SUM('Раздел 2.15.1'!R46:W46),0,1)</f>
        <v>0</v>
      </c>
    </row>
    <row r="12826" spans="1:8" x14ac:dyDescent="0.2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18878</v>
      </c>
      <c r="H12826" s="6">
        <f>IF('Раздел 2.15.1'!Q47=SUM('Раздел 2.15.1'!R47:W47),0,1)</f>
        <v>0</v>
      </c>
    </row>
    <row r="12827" spans="1:8" x14ac:dyDescent="0.2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18879</v>
      </c>
      <c r="H12827" s="6">
        <f>IF('Раздел 2.15.1'!Q48=SUM('Раздел 2.15.1'!R48:W48),0,1)</f>
        <v>0</v>
      </c>
    </row>
    <row r="12828" spans="1:8" x14ac:dyDescent="0.2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18880</v>
      </c>
      <c r="H12828" s="6">
        <f>IF('Раздел 2.15.1'!Q49=SUM('Раздел 2.15.1'!R49:W49),0,1)</f>
        <v>0</v>
      </c>
    </row>
    <row r="12829" spans="1:8" x14ac:dyDescent="0.2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18881</v>
      </c>
      <c r="H12829" s="6">
        <f>IF('Раздел 2.15.1'!Q50=SUM('Раздел 2.15.1'!R50:W50),0,1)</f>
        <v>0</v>
      </c>
    </row>
    <row r="12830" spans="1:8" x14ac:dyDescent="0.2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18882</v>
      </c>
      <c r="H12830" s="6">
        <f>IF('Раздел 2.15.1'!Q51=SUM('Раздел 2.15.1'!R51:W51),0,1)</f>
        <v>0</v>
      </c>
    </row>
    <row r="12831" spans="1:8" x14ac:dyDescent="0.2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19634</v>
      </c>
      <c r="H12831" s="6">
        <f>IF('Раздел 2.15.1'!Q52=SUM('Раздел 2.15.1'!R52:W52),0,1)</f>
        <v>0</v>
      </c>
    </row>
    <row r="12832" spans="1:8" x14ac:dyDescent="0.2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18870</v>
      </c>
      <c r="H12832" s="6">
        <f>IF('Раздел 2.15.1'!Q53=SUM('Раздел 2.15.1'!R53:W53),0,1)</f>
        <v>0</v>
      </c>
    </row>
    <row r="12833" spans="1:8" x14ac:dyDescent="0.2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18871</v>
      </c>
      <c r="H12833" s="6">
        <f>IF('Раздел 2.15.1'!Q54=SUM('Раздел 2.15.1'!R54:W54),0,1)</f>
        <v>0</v>
      </c>
    </row>
    <row r="12834" spans="1:8" x14ac:dyDescent="0.2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18872</v>
      </c>
      <c r="H12834" s="6">
        <f>IF('Раздел 2.15.1'!Q55=SUM('Раздел 2.15.1'!R55:W55),0,1)</f>
        <v>0</v>
      </c>
    </row>
    <row r="12835" spans="1:8" x14ac:dyDescent="0.2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20390</v>
      </c>
      <c r="H12835" s="6">
        <f>IF('Раздел 2.15.1'!Q56=SUM('Раздел 2.15.1'!R56:W56),0,1)</f>
        <v>0</v>
      </c>
    </row>
    <row r="12836" spans="1:8" x14ac:dyDescent="0.2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20391</v>
      </c>
      <c r="H12836" s="6">
        <f>IF('Раздел 2.15.1'!Q57=SUM('Раздел 2.15.1'!R57:W57),0,1)</f>
        <v>0</v>
      </c>
    </row>
    <row r="12837" spans="1:8" x14ac:dyDescent="0.2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20392</v>
      </c>
      <c r="H12837" s="6">
        <f>IF('Раздел 2.15.1'!Q58=SUM('Раздел 2.15.1'!R58:W58),0,1)</f>
        <v>0</v>
      </c>
    </row>
    <row r="12838" spans="1:8" x14ac:dyDescent="0.2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20393</v>
      </c>
      <c r="H12838" s="6">
        <f>IF('Раздел 2.15.1'!Q59=SUM('Раздел 2.15.1'!R59:W59),0,1)</f>
        <v>0</v>
      </c>
    </row>
    <row r="12839" spans="1:8" x14ac:dyDescent="0.2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19635</v>
      </c>
      <c r="H12839" s="6">
        <f>IF('Раздел 2.15.1'!Q60=SUM('Раздел 2.15.1'!R60:W60),0,1)</f>
        <v>0</v>
      </c>
    </row>
    <row r="12840" spans="1:8" x14ac:dyDescent="0.2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19636</v>
      </c>
      <c r="H12840" s="6">
        <f>IF('Раздел 2.15.1'!Q61=SUM('Раздел 2.15.1'!R61:W61),0,1)</f>
        <v>0</v>
      </c>
    </row>
    <row r="12841" spans="1:8" x14ac:dyDescent="0.2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19637</v>
      </c>
      <c r="H12841" s="6">
        <f>IF('Раздел 2.15.1'!Q62=SUM('Раздел 2.15.1'!R62:W62),0,1)</f>
        <v>0</v>
      </c>
    </row>
    <row r="12842" spans="1:8" x14ac:dyDescent="0.2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19638</v>
      </c>
      <c r="H12842" s="6">
        <f>IF('Раздел 2.15.1'!Q63=SUM('Раздел 2.15.1'!R63:W63),0,1)</f>
        <v>0</v>
      </c>
    </row>
    <row r="12843" spans="1:8" x14ac:dyDescent="0.2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19639</v>
      </c>
      <c r="H12843" s="6">
        <f>IF('Раздел 2.15.1'!Q64=SUM('Раздел 2.15.1'!R64:W64),0,1)</f>
        <v>0</v>
      </c>
    </row>
    <row r="12844" spans="1:8" x14ac:dyDescent="0.2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19640</v>
      </c>
      <c r="H12844" s="6">
        <f>IF('Раздел 2.15.1'!Q65=SUM('Раздел 2.15.1'!R65:W65),0,1)</f>
        <v>0</v>
      </c>
    </row>
    <row r="12845" spans="1:8" x14ac:dyDescent="0.2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19641</v>
      </c>
      <c r="H12845" s="6">
        <f>IF('Раздел 2.15.1'!Q66=SUM('Раздел 2.15.1'!R66:W66),0,1)</f>
        <v>0</v>
      </c>
    </row>
    <row r="12846" spans="1:8" x14ac:dyDescent="0.2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19642</v>
      </c>
      <c r="H12846" s="6">
        <f>IF('Раздел 2.15.1'!Q67=SUM('Раздел 2.15.1'!R67:W67),0,1)</f>
        <v>0</v>
      </c>
    </row>
    <row r="12847" spans="1:8" x14ac:dyDescent="0.2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19643</v>
      </c>
      <c r="H12847" s="6">
        <f>IF('Раздел 2.15.1'!Q68=SUM('Раздел 2.15.1'!R68:W68),0,1)</f>
        <v>0</v>
      </c>
    </row>
    <row r="12848" spans="1:8" x14ac:dyDescent="0.2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19644</v>
      </c>
      <c r="H12848" s="6">
        <f>IF('Раздел 2.15.1'!Q69=SUM('Раздел 2.15.1'!R69:W69),0,1)</f>
        <v>0</v>
      </c>
    </row>
    <row r="12849" spans="1:8" x14ac:dyDescent="0.2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19645</v>
      </c>
      <c r="H12849" s="6">
        <f>IF('Раздел 2.15.1'!Q70=SUM('Раздел 2.15.1'!R70:W70),0,1)</f>
        <v>0</v>
      </c>
    </row>
    <row r="12850" spans="1:8" x14ac:dyDescent="0.2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19646</v>
      </c>
      <c r="H12850" s="6">
        <f>IF('Раздел 2.15.1'!Q71=SUM('Раздел 2.15.1'!R71:W71),0,1)</f>
        <v>0</v>
      </c>
    </row>
    <row r="12851" spans="1:8" x14ac:dyDescent="0.2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19647</v>
      </c>
      <c r="H12851" s="6">
        <f>IF('Раздел 2.15.1'!Q72=SUM('Раздел 2.15.1'!R72:W72),0,1)</f>
        <v>0</v>
      </c>
    </row>
    <row r="12852" spans="1:8" x14ac:dyDescent="0.2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19648</v>
      </c>
      <c r="H12852" s="6">
        <f>IF('Раздел 2.15.1'!Q73=SUM('Раздел 2.15.1'!R73:W73),0,1)</f>
        <v>0</v>
      </c>
    </row>
    <row r="12853" spans="1:8" x14ac:dyDescent="0.2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19649</v>
      </c>
      <c r="H12853" s="6">
        <f>IF('Раздел 2.15.1'!Q74=SUM('Раздел 2.15.1'!R74:W74),0,1)</f>
        <v>0</v>
      </c>
    </row>
    <row r="12854" spans="1:8" x14ac:dyDescent="0.2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18085</v>
      </c>
      <c r="H12854" s="6">
        <f>IF('Раздел 2.15.1'!Q75=SUM('Раздел 2.15.1'!R75:W75),0,1)</f>
        <v>0</v>
      </c>
    </row>
    <row r="12855" spans="1:8" x14ac:dyDescent="0.2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17208</v>
      </c>
      <c r="H12855" s="6">
        <f>IF('Раздел 2.15.1'!Q76=SUM('Раздел 2.15.1'!R76:W76),0,1)</f>
        <v>0</v>
      </c>
    </row>
    <row r="12856" spans="1:8" x14ac:dyDescent="0.2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17209</v>
      </c>
      <c r="H12856" s="6">
        <f>IF('Раздел 2.15.1'!Q77=SUM('Раздел 2.15.1'!R77:W77),0,1)</f>
        <v>0</v>
      </c>
    </row>
    <row r="12857" spans="1:8" x14ac:dyDescent="0.2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17210</v>
      </c>
      <c r="H12857" s="6">
        <f>IF('Раздел 2.15.1'!Q78=SUM('Раздел 2.15.1'!R78:W78),0,1)</f>
        <v>0</v>
      </c>
    </row>
    <row r="12858" spans="1:8" x14ac:dyDescent="0.2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17211</v>
      </c>
      <c r="H12858" s="6">
        <f>IF('Раздел 2.15.1'!Q79=SUM('Раздел 2.15.1'!R79:W79),0,1)</f>
        <v>0</v>
      </c>
    </row>
    <row r="12859" spans="1:8" x14ac:dyDescent="0.2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17212</v>
      </c>
      <c r="H12859" s="6">
        <f>IF('Раздел 2.15.1'!Q80=SUM('Раздел 2.15.1'!R80:W80),0,1)</f>
        <v>0</v>
      </c>
    </row>
    <row r="12860" spans="1:8" x14ac:dyDescent="0.2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17213</v>
      </c>
      <c r="H12860" s="6">
        <f>IF('Раздел 2.15.1'!Q81=SUM('Раздел 2.15.1'!R81:W81),0,1)</f>
        <v>0</v>
      </c>
    </row>
    <row r="12861" spans="1:8" x14ac:dyDescent="0.2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17214</v>
      </c>
      <c r="H12861" s="6">
        <f>IF('Раздел 2.15.1'!Q82=SUM('Раздел 2.15.1'!R82:W82),0,1)</f>
        <v>0</v>
      </c>
    </row>
    <row r="12862" spans="1:8" x14ac:dyDescent="0.2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17215</v>
      </c>
      <c r="H12862" s="6">
        <f>IF('Раздел 2.15.1'!Q83=SUM('Раздел 2.15.1'!R83:W83),0,1)</f>
        <v>0</v>
      </c>
    </row>
    <row r="12863" spans="1:8" x14ac:dyDescent="0.2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17216</v>
      </c>
      <c r="H12863" s="6">
        <f>IF('Раздел 2.15.1'!Q84=SUM('Раздел 2.15.1'!R84:W84),0,1)</f>
        <v>0</v>
      </c>
    </row>
    <row r="12864" spans="1:8" x14ac:dyDescent="0.2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17217</v>
      </c>
      <c r="H12864" s="6">
        <f>IF('Раздел 2.15.1'!Q85=SUM('Раздел 2.15.1'!R85:W85),0,1)</f>
        <v>0</v>
      </c>
    </row>
    <row r="12865" spans="1:8" x14ac:dyDescent="0.2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17218</v>
      </c>
      <c r="H12865" s="6">
        <f>IF('Раздел 2.15.1'!Q86=SUM('Раздел 2.15.1'!R86:W86),0,1)</f>
        <v>0</v>
      </c>
    </row>
    <row r="12866" spans="1:8" x14ac:dyDescent="0.2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17219</v>
      </c>
      <c r="H12866" s="6">
        <f>IF('Раздел 2.15.1'!Q87=SUM('Раздел 2.15.1'!R87:W87),0,1)</f>
        <v>0</v>
      </c>
    </row>
    <row r="12867" spans="1:8" x14ac:dyDescent="0.2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17220</v>
      </c>
      <c r="H12867" s="6">
        <f>IF('Раздел 2.15.1'!Q88=SUM('Раздел 2.15.1'!R88:W88),0,1)</f>
        <v>0</v>
      </c>
    </row>
    <row r="12868" spans="1:8" x14ac:dyDescent="0.2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17221</v>
      </c>
      <c r="H12868" s="6">
        <f>IF('Раздел 2.15.1'!Q89=SUM('Раздел 2.15.1'!R89:W89),0,1)</f>
        <v>0</v>
      </c>
    </row>
    <row r="12869" spans="1:8" x14ac:dyDescent="0.2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17222</v>
      </c>
      <c r="H12869" s="6">
        <f>IF('Раздел 2.15.1'!Q90=SUM('Раздел 2.15.1'!R90:W90),0,1)</f>
        <v>0</v>
      </c>
    </row>
    <row r="12870" spans="1:8" x14ac:dyDescent="0.2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17223</v>
      </c>
      <c r="H12870" s="6">
        <f>IF('Раздел 2.15.1'!Q91=SUM('Раздел 2.15.1'!R91:W91),0,1)</f>
        <v>0</v>
      </c>
    </row>
    <row r="12871" spans="1:8" x14ac:dyDescent="0.2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17224</v>
      </c>
      <c r="H12871" s="6">
        <f>IF('Раздел 2.15.1'!Q92=SUM('Раздел 2.15.1'!R92:W92),0,1)</f>
        <v>0</v>
      </c>
    </row>
    <row r="12872" spans="1:8" x14ac:dyDescent="0.2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17225</v>
      </c>
      <c r="H12872" s="6">
        <f>IF('Раздел 2.15.1'!Q93=SUM('Раздел 2.15.1'!R93:W93),0,1)</f>
        <v>0</v>
      </c>
    </row>
    <row r="12873" spans="1:8" x14ac:dyDescent="0.2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18915</v>
      </c>
      <c r="H12873" s="6">
        <f>IF('Раздел 2.15.1'!Q94=SUM('Раздел 2.15.1'!R94:W94),0,1)</f>
        <v>0</v>
      </c>
    </row>
    <row r="12874" spans="1:8" x14ac:dyDescent="0.2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18916</v>
      </c>
      <c r="H12874" s="6">
        <f>IF('Раздел 2.15.1'!Q95=SUM('Раздел 2.15.1'!R95:W95),0,1)</f>
        <v>0</v>
      </c>
    </row>
    <row r="12875" spans="1:8" x14ac:dyDescent="0.2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18917</v>
      </c>
      <c r="H12875" s="6">
        <f>IF('Раздел 2.15.1'!Q96=SUM('Раздел 2.15.1'!R96:W96),0,1)</f>
        <v>0</v>
      </c>
    </row>
    <row r="12876" spans="1:8" x14ac:dyDescent="0.2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16117</v>
      </c>
      <c r="H12876" s="6">
        <f>IF('Раздел 2.15.1'!Q97=SUM('Раздел 2.15.1'!R97:W97),0,1)</f>
        <v>0</v>
      </c>
    </row>
    <row r="12877" spans="1:8" x14ac:dyDescent="0.2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16118</v>
      </c>
      <c r="H12877" s="6">
        <f>IF('Раздел 2.15.1'!Q98=SUM('Раздел 2.15.1'!R98:W98),0,1)</f>
        <v>0</v>
      </c>
    </row>
    <row r="12878" spans="1:8" x14ac:dyDescent="0.2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16119</v>
      </c>
      <c r="H12878" s="6">
        <f>IF('Раздел 2.15.1'!Q99=SUM('Раздел 2.15.1'!R99:W99),0,1)</f>
        <v>0</v>
      </c>
    </row>
    <row r="12879" spans="1:8" x14ac:dyDescent="0.2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16120</v>
      </c>
      <c r="H12879" s="6">
        <f>IF('Раздел 2.15.1'!Q100=SUM('Раздел 2.15.1'!R100:W100),0,1)</f>
        <v>0</v>
      </c>
    </row>
    <row r="12880" spans="1:8" x14ac:dyDescent="0.2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17226</v>
      </c>
      <c r="H12880" s="6">
        <f>IF('Раздел 2.15.1'!Q101=SUM('Раздел 2.15.1'!R101:W101),0,1)</f>
        <v>0</v>
      </c>
    </row>
    <row r="12881" spans="1:8" x14ac:dyDescent="0.2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17227</v>
      </c>
      <c r="H12881" s="6">
        <f>IF('Раздел 2.15.1'!Q102=SUM('Раздел 2.15.1'!R102:W102),0,1)</f>
        <v>0</v>
      </c>
    </row>
    <row r="12882" spans="1:8" x14ac:dyDescent="0.2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17228</v>
      </c>
      <c r="H12882" s="6">
        <f>IF('Раздел 2.15.1'!Q103=SUM('Раздел 2.15.1'!R103:W103),0,1)</f>
        <v>0</v>
      </c>
    </row>
    <row r="12883" spans="1:8" x14ac:dyDescent="0.2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19274</v>
      </c>
      <c r="H12883" s="6">
        <f>IF('Раздел 2.15.1'!Q104=SUM('Раздел 2.15.1'!R104:W104),0,1)</f>
        <v>0</v>
      </c>
    </row>
    <row r="12884" spans="1:8" x14ac:dyDescent="0.2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19275</v>
      </c>
      <c r="H12884" s="6">
        <f>IF('Раздел 2.15.1'!Q105=SUM('Раздел 2.15.1'!R105:W105),0,1)</f>
        <v>0</v>
      </c>
    </row>
    <row r="12885" spans="1:8" x14ac:dyDescent="0.2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19276</v>
      </c>
      <c r="H12885" s="6">
        <f>IF('Раздел 2.15.1'!Q106=SUM('Раздел 2.15.1'!R106:W106),0,1)</f>
        <v>0</v>
      </c>
    </row>
    <row r="12886" spans="1:8" x14ac:dyDescent="0.2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19277</v>
      </c>
      <c r="H12886" s="6">
        <f>IF('Раздел 2.15.1'!Q107=SUM('Раздел 2.15.1'!R107:W107),0,1)</f>
        <v>0</v>
      </c>
    </row>
    <row r="12887" spans="1:8" x14ac:dyDescent="0.2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19278</v>
      </c>
      <c r="H12887" s="6">
        <f>IF('Раздел 2.15.1'!Q108=SUM('Раздел 2.15.1'!R108:W108),0,1)</f>
        <v>0</v>
      </c>
    </row>
    <row r="12888" spans="1:8" x14ac:dyDescent="0.2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19279</v>
      </c>
      <c r="H12888" s="6">
        <f>IF('Раздел 2.15.1'!Q109=SUM('Раздел 2.15.1'!R109:W109),0,1)</f>
        <v>0</v>
      </c>
    </row>
    <row r="12889" spans="1:8" x14ac:dyDescent="0.2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19280</v>
      </c>
      <c r="H12889" s="6">
        <f>IF('Раздел 2.15.1'!Q110=SUM('Раздел 2.15.1'!R110:W110),0,1)</f>
        <v>0</v>
      </c>
    </row>
    <row r="12890" spans="1:8" x14ac:dyDescent="0.2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18496</v>
      </c>
      <c r="H12890" s="6">
        <f>IF('Раздел 2.15.1'!Q111=SUM('Раздел 2.15.1'!R111:W111),0,1)</f>
        <v>0</v>
      </c>
    </row>
    <row r="12891" spans="1:8" x14ac:dyDescent="0.2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18497</v>
      </c>
      <c r="H12891" s="6">
        <f>IF('Раздел 2.15.1'!Q112=SUM('Раздел 2.15.1'!R112:W112),0,1)</f>
        <v>0</v>
      </c>
    </row>
    <row r="12892" spans="1:8" x14ac:dyDescent="0.2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18498</v>
      </c>
      <c r="H12892" s="6">
        <f>IF('Раздел 2.15.1'!Q113=SUM('Раздел 2.15.1'!R113:W113),0,1)</f>
        <v>0</v>
      </c>
    </row>
    <row r="12893" spans="1:8" x14ac:dyDescent="0.2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18499</v>
      </c>
      <c r="H12893" s="6">
        <f>IF('Раздел 2.15.1'!Q114=SUM('Раздел 2.15.1'!R114:W114),0,1)</f>
        <v>0</v>
      </c>
    </row>
    <row r="12894" spans="1:8" x14ac:dyDescent="0.2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19283</v>
      </c>
      <c r="H12894" s="6">
        <f>IF('Раздел 2.15.1'!Q115=SUM('Раздел 2.15.1'!R115:W115),0,1)</f>
        <v>0</v>
      </c>
    </row>
    <row r="12895" spans="1:8" x14ac:dyDescent="0.2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19284</v>
      </c>
      <c r="H12895" s="6">
        <f>IF('Раздел 2.15.1'!Q116=SUM('Раздел 2.15.1'!R116:W116),0,1)</f>
        <v>0</v>
      </c>
    </row>
    <row r="12896" spans="1:8" x14ac:dyDescent="0.2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18500</v>
      </c>
      <c r="H12896" s="6">
        <f>IF('Раздел 2.15.1'!Q117=SUM('Раздел 2.15.1'!R117:W117),0,1)</f>
        <v>0</v>
      </c>
    </row>
    <row r="12897" spans="1:8" x14ac:dyDescent="0.2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18501</v>
      </c>
      <c r="H12897" s="6">
        <f>IF('Раздел 2.15.1'!Q118=SUM('Раздел 2.15.1'!R118:W118),0,1)</f>
        <v>0</v>
      </c>
    </row>
    <row r="12898" spans="1:8" x14ac:dyDescent="0.2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18502</v>
      </c>
      <c r="H12898" s="6">
        <f>IF('Раздел 2.15.1'!Q119=SUM('Раздел 2.15.1'!R119:W119),0,1)</f>
        <v>0</v>
      </c>
    </row>
    <row r="12899" spans="1:8" x14ac:dyDescent="0.2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18503</v>
      </c>
      <c r="H12899" s="6">
        <f>IF('Раздел 2.15.1'!Q120=SUM('Раздел 2.15.1'!R120:W120),0,1)</f>
        <v>0</v>
      </c>
    </row>
    <row r="12900" spans="1:8" x14ac:dyDescent="0.2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18504</v>
      </c>
      <c r="H12900" s="6">
        <f>IF('Раздел 2.15.1'!Q121=SUM('Раздел 2.15.1'!R121:W121),0,1)</f>
        <v>0</v>
      </c>
    </row>
    <row r="12901" spans="1:8" x14ac:dyDescent="0.2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18505</v>
      </c>
      <c r="H12901" s="6">
        <f>IF('Раздел 2.15.1'!Q122=SUM('Раздел 2.15.1'!R122:W122),0,1)</f>
        <v>0</v>
      </c>
    </row>
    <row r="12902" spans="1:8" x14ac:dyDescent="0.2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18506</v>
      </c>
      <c r="H12902" s="6">
        <f>IF('Раздел 2.15.1'!Q123=SUM('Раздел 2.15.1'!R123:W123),0,1)</f>
        <v>0</v>
      </c>
    </row>
    <row r="12903" spans="1:8" x14ac:dyDescent="0.2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18507</v>
      </c>
      <c r="H12903" s="6">
        <f>IF('Раздел 2.15.1'!Q124=SUM('Раздел 2.15.1'!R124:W124),0,1)</f>
        <v>0</v>
      </c>
    </row>
    <row r="12904" spans="1:8" x14ac:dyDescent="0.2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18508</v>
      </c>
      <c r="H12904" s="6">
        <f>IF('Раздел 2.15.1'!Q125=SUM('Раздел 2.15.1'!R125:W125),0,1)</f>
        <v>0</v>
      </c>
    </row>
    <row r="12905" spans="1:8" x14ac:dyDescent="0.2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19291</v>
      </c>
      <c r="H12905" s="6">
        <f>IF('Раздел 2.15.1'!Q126=SUM('Раздел 2.15.1'!R126:W126),0,1)</f>
        <v>0</v>
      </c>
    </row>
    <row r="12906" spans="1:8" x14ac:dyDescent="0.2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19292</v>
      </c>
      <c r="H12906" s="6">
        <f>IF('Раздел 2.15.1'!Q127=SUM('Раздел 2.15.1'!R127:W127),0,1)</f>
        <v>0</v>
      </c>
    </row>
    <row r="12907" spans="1:8" x14ac:dyDescent="0.2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19293</v>
      </c>
      <c r="H12907" s="6">
        <f>IF('Раздел 2.15.1'!Q128=SUM('Раздел 2.15.1'!R128:W128),0,1)</f>
        <v>0</v>
      </c>
    </row>
    <row r="12908" spans="1:8" x14ac:dyDescent="0.2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19294</v>
      </c>
      <c r="H12908" s="6">
        <f>IF('Раздел 2.15.1'!Q129=SUM('Раздел 2.15.1'!R129:W129),0,1)</f>
        <v>0</v>
      </c>
    </row>
    <row r="12909" spans="1:8" x14ac:dyDescent="0.2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19295</v>
      </c>
      <c r="H12909" s="6">
        <f>IF('Раздел 2.15.1'!Q130=SUM('Раздел 2.15.1'!R130:W130),0,1)</f>
        <v>0</v>
      </c>
    </row>
    <row r="12910" spans="1:8" x14ac:dyDescent="0.2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19296</v>
      </c>
      <c r="H12910" s="6">
        <f>IF('Раздел 2.15.1'!Q131=SUM('Раздел 2.15.1'!R131:W131),0,1)</f>
        <v>0</v>
      </c>
    </row>
    <row r="12911" spans="1:8" x14ac:dyDescent="0.2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19297</v>
      </c>
      <c r="H12911" s="6">
        <f>IF('Раздел 2.15.1'!Q132=SUM('Раздел 2.15.1'!R132:W132),0,1)</f>
        <v>0</v>
      </c>
    </row>
    <row r="12912" spans="1:8" x14ac:dyDescent="0.2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19298</v>
      </c>
      <c r="H12912" s="6">
        <f>IF('Раздел 2.15.1'!Q133=SUM('Раздел 2.15.1'!R133:W133),0,1)</f>
        <v>0</v>
      </c>
    </row>
    <row r="12913" spans="1:8" x14ac:dyDescent="0.2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19303</v>
      </c>
      <c r="H12913" s="6">
        <f>IF('Раздел 2.15.1'!Q134=SUM('Раздел 2.15.1'!R134:W134),0,1)</f>
        <v>0</v>
      </c>
    </row>
    <row r="12914" spans="1:8" x14ac:dyDescent="0.2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19304</v>
      </c>
      <c r="H12914" s="6">
        <f>IF('Раздел 2.15.1'!Q135=SUM('Раздел 2.15.1'!R135:W135),0,1)</f>
        <v>0</v>
      </c>
    </row>
    <row r="12915" spans="1:8" x14ac:dyDescent="0.2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19305</v>
      </c>
      <c r="H12915" s="6">
        <f>IF('Раздел 2.15.1'!Q136=SUM('Раздел 2.15.1'!R136:W136),0,1)</f>
        <v>0</v>
      </c>
    </row>
    <row r="12916" spans="1:8" x14ac:dyDescent="0.2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19306</v>
      </c>
      <c r="H12916" s="6">
        <f>IF('Раздел 2.15.1'!Q137=SUM('Раздел 2.15.1'!R137:W137),0,1)</f>
        <v>0</v>
      </c>
    </row>
    <row r="12917" spans="1:8" x14ac:dyDescent="0.2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19307</v>
      </c>
      <c r="H12917" s="6">
        <f>IF('Раздел 2.15.1'!Q138=SUM('Раздел 2.15.1'!R138:W138),0,1)</f>
        <v>0</v>
      </c>
    </row>
    <row r="12918" spans="1:8" x14ac:dyDescent="0.2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19308</v>
      </c>
      <c r="H12918" s="6">
        <f>IF('Раздел 2.15.1'!Q139=SUM('Раздел 2.15.1'!R139:W139),0,1)</f>
        <v>0</v>
      </c>
    </row>
    <row r="12919" spans="1:8" x14ac:dyDescent="0.2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20082</v>
      </c>
      <c r="H12919" s="6">
        <f>IF('Раздел 2.15.1'!Q140=SUM('Раздел 2.15.1'!R140:W140),0,1)</f>
        <v>0</v>
      </c>
    </row>
    <row r="12920" spans="1:8" x14ac:dyDescent="0.2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20083</v>
      </c>
      <c r="H12920" s="6">
        <f>IF('Раздел 2.15.1'!Q141=SUM('Раздел 2.15.1'!R141:W141),0,1)</f>
        <v>0</v>
      </c>
    </row>
    <row r="12921" spans="1:8" x14ac:dyDescent="0.2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19281</v>
      </c>
      <c r="H12921" s="6">
        <f>IF('Раздел 2.15.1'!Q142=SUM('Раздел 2.15.1'!R142:W142),0,1)</f>
        <v>0</v>
      </c>
    </row>
    <row r="12922" spans="1:8" x14ac:dyDescent="0.2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19282</v>
      </c>
      <c r="H12922" s="6">
        <f>IF('Раздел 2.15.1'!Q143=SUM('Раздел 2.15.1'!R143:W143),0,1)</f>
        <v>0</v>
      </c>
    </row>
    <row r="12923" spans="1:8" x14ac:dyDescent="0.2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20038</v>
      </c>
      <c r="H12923" s="6">
        <f>IF('Раздел 2.15.1'!Q144=SUM('Раздел 2.15.1'!R144:W144),0,1)</f>
        <v>0</v>
      </c>
    </row>
    <row r="12924" spans="1:8" x14ac:dyDescent="0.2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20039</v>
      </c>
      <c r="H12924" s="6">
        <f>IF('Раздел 2.15.1'!Q145=SUM('Раздел 2.15.1'!R145:W145),0,1)</f>
        <v>0</v>
      </c>
    </row>
    <row r="12925" spans="1:8" x14ac:dyDescent="0.2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20040</v>
      </c>
      <c r="H12925" s="6">
        <f>IF('Раздел 2.15.1'!Q146=SUM('Раздел 2.15.1'!R146:W146),0,1)</f>
        <v>0</v>
      </c>
    </row>
    <row r="12926" spans="1:8" x14ac:dyDescent="0.2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20041</v>
      </c>
      <c r="H12926" s="6">
        <f>IF('Раздел 2.15.1'!Q147=SUM('Раздел 2.15.1'!R147:W147),0,1)</f>
        <v>0</v>
      </c>
    </row>
    <row r="12927" spans="1:8" x14ac:dyDescent="0.2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19285</v>
      </c>
      <c r="H12927" s="6">
        <f>IF('Раздел 2.15.1'!Q148=SUM('Раздел 2.15.1'!R148:W148),0,1)</f>
        <v>0</v>
      </c>
    </row>
    <row r="12928" spans="1:8" x14ac:dyDescent="0.2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20886</v>
      </c>
      <c r="H12928" s="6">
        <f>IF('Раздел 2.15.1'!Q149=SUM('Раздел 2.15.1'!R149:W149),0,1)</f>
        <v>0</v>
      </c>
    </row>
    <row r="12929" spans="1:8" x14ac:dyDescent="0.2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20887</v>
      </c>
      <c r="H12929" s="6">
        <f>IF('Раздел 2.15.1'!Q150=SUM('Раздел 2.15.1'!R150:W150),0,1)</f>
        <v>0</v>
      </c>
    </row>
    <row r="12930" spans="1:8" x14ac:dyDescent="0.2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20927</v>
      </c>
      <c r="H12930" s="6">
        <f>IF('Раздел 2.15.1'!Q151=SUM('Раздел 2.15.1'!R151:W151),0,1)</f>
        <v>0</v>
      </c>
    </row>
    <row r="12931" spans="1:8" x14ac:dyDescent="0.2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20928</v>
      </c>
      <c r="H12931" s="6">
        <f>IF('Раздел 2.15.1'!Q152=SUM('Раздел 2.15.1'!R152:W152),0,1)</f>
        <v>0</v>
      </c>
    </row>
    <row r="12932" spans="1:8" x14ac:dyDescent="0.2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20929</v>
      </c>
      <c r="H12932" s="6">
        <f>IF('Раздел 2.15.1'!Q153=SUM('Раздел 2.15.1'!R153:W153),0,1)</f>
        <v>0</v>
      </c>
    </row>
    <row r="12933" spans="1:8" x14ac:dyDescent="0.2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20930</v>
      </c>
      <c r="H12933" s="6">
        <f>IF('Раздел 2.15.1'!Q154=SUM('Раздел 2.15.1'!R154:W154),0,1)</f>
        <v>0</v>
      </c>
    </row>
    <row r="12934" spans="1:8" x14ac:dyDescent="0.2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20172</v>
      </c>
      <c r="H12934" s="6">
        <f>IF('Раздел 2.15.1'!Q155=SUM('Раздел 2.15.1'!R155:W155),0,1)</f>
        <v>0</v>
      </c>
    </row>
    <row r="12935" spans="1:8" x14ac:dyDescent="0.2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20173</v>
      </c>
      <c r="H12935" s="6">
        <f>IF('Раздел 2.15.1'!Q156=SUM('Раздел 2.15.1'!R156:W156),0,1)</f>
        <v>0</v>
      </c>
    </row>
    <row r="12936" spans="1:8" x14ac:dyDescent="0.2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20174</v>
      </c>
      <c r="H12936" s="6">
        <f>IF('Раздел 2.15.1'!Q157=SUM('Раздел 2.15.1'!R157:W157),0,1)</f>
        <v>0</v>
      </c>
    </row>
    <row r="12937" spans="1:8" x14ac:dyDescent="0.2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20175</v>
      </c>
      <c r="H12937" s="6">
        <f>IF('Раздел 2.15.1'!Q158=SUM('Раздел 2.15.1'!R158:W158),0,1)</f>
        <v>0</v>
      </c>
    </row>
    <row r="12938" spans="1:8" x14ac:dyDescent="0.2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20176</v>
      </c>
      <c r="H12938" s="6">
        <f>IF('Раздел 2.15.1'!Q159=SUM('Раздел 2.15.1'!R159:W159),0,1)</f>
        <v>0</v>
      </c>
    </row>
    <row r="12939" spans="1:8" x14ac:dyDescent="0.2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20177</v>
      </c>
      <c r="H12939" s="6">
        <f>IF('Раздел 2.15.1'!Q160=SUM('Раздел 2.15.1'!R160:W160),0,1)</f>
        <v>0</v>
      </c>
    </row>
    <row r="12940" spans="1:8" x14ac:dyDescent="0.2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20178</v>
      </c>
      <c r="H12940" s="6">
        <f>IF('Раздел 2.15.1'!Q161=SUM('Раздел 2.15.1'!R161:W161),0,1)</f>
        <v>0</v>
      </c>
    </row>
    <row r="12941" spans="1:8" x14ac:dyDescent="0.2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20179</v>
      </c>
      <c r="H12941" s="6">
        <f>IF('Раздел 2.15.1'!Q162=SUM('Раздел 2.15.1'!R162:W162),0,1)</f>
        <v>0</v>
      </c>
    </row>
    <row r="12942" spans="1:8" x14ac:dyDescent="0.2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20180</v>
      </c>
      <c r="H12942" s="6">
        <f>IF('Раздел 2.15.1'!Q163=SUM('Раздел 2.15.1'!R163:W163),0,1)</f>
        <v>0</v>
      </c>
    </row>
    <row r="12943" spans="1:8" x14ac:dyDescent="0.2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20181</v>
      </c>
      <c r="H12943" s="6">
        <f>IF('Раздел 2.15.1'!Q164=SUM('Раздел 2.15.1'!R164:W164),0,1)</f>
        <v>0</v>
      </c>
    </row>
    <row r="12944" spans="1:8" x14ac:dyDescent="0.2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20182</v>
      </c>
      <c r="H12944" s="6">
        <f>IF('Раздел 2.15.1'!Q165=SUM('Раздел 2.15.1'!R165:W165),0,1)</f>
        <v>0</v>
      </c>
    </row>
    <row r="12945" spans="1:8" x14ac:dyDescent="0.2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19428</v>
      </c>
      <c r="H12945" s="6">
        <f>IF('Раздел 2.15.1'!Q166=SUM('Раздел 2.15.1'!R166:W166),0,1)</f>
        <v>0</v>
      </c>
    </row>
    <row r="12946" spans="1:8" x14ac:dyDescent="0.2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19429</v>
      </c>
      <c r="H12946" s="6">
        <f>IF('Раздел 2.15.1'!Q167=SUM('Раздел 2.15.1'!R167:W167),0,1)</f>
        <v>0</v>
      </c>
    </row>
    <row r="12947" spans="1:8" x14ac:dyDescent="0.2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20193</v>
      </c>
      <c r="H12947" s="6">
        <f>IF('Раздел 2.15.1'!Q168=SUM('Раздел 2.15.1'!R168:W168),0,1)</f>
        <v>0</v>
      </c>
    </row>
    <row r="12948" spans="1:8" x14ac:dyDescent="0.2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20194</v>
      </c>
      <c r="H12948" s="6">
        <f>IF('Раздел 2.15.1'!Q169=SUM('Раздел 2.15.1'!R169:W169),0,1)</f>
        <v>0</v>
      </c>
    </row>
    <row r="12949" spans="1:8" x14ac:dyDescent="0.2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20195</v>
      </c>
      <c r="H12949" s="6">
        <f>IF('Раздел 2.15.1'!Q170=SUM('Раздел 2.15.1'!R170:W170),0,1)</f>
        <v>0</v>
      </c>
    </row>
    <row r="12950" spans="1:8" x14ac:dyDescent="0.2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20196</v>
      </c>
      <c r="H12950" s="6">
        <f>IF('Раздел 2.15.1'!Q171=SUM('Раздел 2.15.1'!R171:W171),0,1)</f>
        <v>0</v>
      </c>
    </row>
    <row r="12951" spans="1:8" x14ac:dyDescent="0.2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19443</v>
      </c>
      <c r="H12951" s="6">
        <f>IF('Раздел 2.15.1'!Q172=SUM('Раздел 2.15.1'!R172:W172),0,1)</f>
        <v>0</v>
      </c>
    </row>
    <row r="12952" spans="1:8" x14ac:dyDescent="0.2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19444</v>
      </c>
      <c r="H12952" s="6">
        <f>IF('Раздел 2.15.1'!Q173=SUM('Раздел 2.15.1'!R173:W173),0,1)</f>
        <v>0</v>
      </c>
    </row>
    <row r="12953" spans="1:8" x14ac:dyDescent="0.2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20964</v>
      </c>
      <c r="H12953" s="6">
        <f>IF('Раздел 2.15.1'!Q174=SUM('Раздел 2.15.1'!R174:W174),0,1)</f>
        <v>0</v>
      </c>
    </row>
    <row r="12954" spans="1:8" x14ac:dyDescent="0.2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20197</v>
      </c>
      <c r="H12954" s="6">
        <f>IF('Раздел 2.15.1'!Q175=SUM('Раздел 2.15.1'!R175:W175),0,1)</f>
        <v>0</v>
      </c>
    </row>
    <row r="12955" spans="1:8" x14ac:dyDescent="0.2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20198</v>
      </c>
      <c r="H12955" s="6">
        <f>IF('Раздел 2.15.1'!Q176=SUM('Раздел 2.15.1'!R176:W176),0,1)</f>
        <v>0</v>
      </c>
    </row>
    <row r="12956" spans="1:8" x14ac:dyDescent="0.2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20199</v>
      </c>
      <c r="H12956" s="6">
        <f>IF('Раздел 2.15.1'!Q177=SUM('Раздел 2.15.1'!R177:W177),0,1)</f>
        <v>0</v>
      </c>
    </row>
    <row r="12957" spans="1:8" x14ac:dyDescent="0.2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20200</v>
      </c>
      <c r="H12957" s="6">
        <f>IF('Раздел 2.15.1'!Q178=SUM('Раздел 2.15.1'!R178:W178),0,1)</f>
        <v>0</v>
      </c>
    </row>
    <row r="12958" spans="1:8" x14ac:dyDescent="0.2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20201</v>
      </c>
      <c r="H12958" s="6">
        <f>IF('Раздел 2.15.1'!Q179=SUM('Раздел 2.15.1'!R179:W179),0,1)</f>
        <v>0</v>
      </c>
    </row>
    <row r="12959" spans="1:8" x14ac:dyDescent="0.2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20202</v>
      </c>
      <c r="H12959" s="6">
        <f>IF('Раздел 2.15.1'!Q180=SUM('Раздел 2.15.1'!R180:W180),0,1)</f>
        <v>0</v>
      </c>
    </row>
    <row r="12960" spans="1:8" x14ac:dyDescent="0.2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20203</v>
      </c>
      <c r="H12960" s="6">
        <f>IF('Раздел 2.15.1'!Q181=SUM('Раздел 2.15.1'!R181:W181),0,1)</f>
        <v>0</v>
      </c>
    </row>
    <row r="12961" spans="1:8" x14ac:dyDescent="0.2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20204</v>
      </c>
      <c r="H12961" s="6">
        <f>IF('Раздел 2.15.1'!Q182=SUM('Раздел 2.15.1'!R182:W182),0,1)</f>
        <v>0</v>
      </c>
    </row>
    <row r="12962" spans="1:8" x14ac:dyDescent="0.2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20205</v>
      </c>
      <c r="H12962" s="6">
        <f>IF('Раздел 2.15.1'!Q183=SUM('Раздел 2.15.1'!R183:W183),0,1)</f>
        <v>0</v>
      </c>
    </row>
    <row r="12963" spans="1:8" x14ac:dyDescent="0.2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20973</v>
      </c>
      <c r="H12963" s="6">
        <f>IF('Раздел 2.15.1'!Q184=SUM('Раздел 2.15.1'!R184:W184),0,1)</f>
        <v>0</v>
      </c>
    </row>
    <row r="12964" spans="1:8" x14ac:dyDescent="0.2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20974</v>
      </c>
      <c r="H12964" s="6">
        <f>IF('Раздел 2.15.1'!Q185=SUM('Раздел 2.15.1'!R185:W185),0,1)</f>
        <v>0</v>
      </c>
    </row>
    <row r="12965" spans="1:8" x14ac:dyDescent="0.2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20975</v>
      </c>
      <c r="H12965" s="6">
        <f>IF('Раздел 2.15.1'!Q186=SUM('Раздел 2.15.1'!R186:W186),0,1)</f>
        <v>0</v>
      </c>
    </row>
    <row r="12966" spans="1:8" x14ac:dyDescent="0.2">
      <c r="A12966" s="6">
        <f t="shared" si="192"/>
        <v>609562</v>
      </c>
      <c r="B12966" s="7">
        <v>66</v>
      </c>
      <c r="C12966" s="109">
        <v>1</v>
      </c>
      <c r="D12966" s="109">
        <v>167</v>
      </c>
      <c r="E12966" s="109" t="s">
        <v>20976</v>
      </c>
      <c r="F12966" s="109"/>
      <c r="G12966" s="109"/>
      <c r="H12966" s="109">
        <f>IF('Раздел 2.15.1'!Q187=SUM('Раздел 2.15.1'!R187:W187),0,1)</f>
        <v>0</v>
      </c>
    </row>
    <row r="12967" spans="1:8" x14ac:dyDescent="0.2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78</v>
      </c>
      <c r="H12967" s="6">
        <f>IF('Раздел 2.15.1'!X21=SUM('Раздел 2.15.1'!Y21:AB21),0,1)</f>
        <v>0</v>
      </c>
    </row>
    <row r="12968" spans="1:8" x14ac:dyDescent="0.2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79</v>
      </c>
      <c r="H12968" s="6">
        <f>IF('Раздел 2.15.1'!X22=SUM('Раздел 2.15.1'!Y22:AB22),0,1)</f>
        <v>0</v>
      </c>
    </row>
    <row r="12969" spans="1:8" x14ac:dyDescent="0.2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1106</v>
      </c>
      <c r="H12969" s="6">
        <f>IF('Раздел 2.15.1'!X23=SUM('Раздел 2.15.1'!Y23:AB23),0,1)</f>
        <v>0</v>
      </c>
    </row>
    <row r="12970" spans="1:8" x14ac:dyDescent="0.2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1107</v>
      </c>
      <c r="H12970" s="6">
        <f>IF('Раздел 2.15.1'!X24=SUM('Раздел 2.15.1'!Y24:AB24),0,1)</f>
        <v>0</v>
      </c>
    </row>
    <row r="12971" spans="1:8" x14ac:dyDescent="0.2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1108</v>
      </c>
      <c r="H12971" s="6">
        <f>IF('Раздел 2.15.1'!X25=SUM('Раздел 2.15.1'!Y25:AB25),0,1)</f>
        <v>0</v>
      </c>
    </row>
    <row r="12972" spans="1:8" x14ac:dyDescent="0.2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1109</v>
      </c>
      <c r="H12972" s="6">
        <f>IF('Раздел 2.15.1'!X26=SUM('Раздел 2.15.1'!Y26:AB26),0,1)</f>
        <v>0</v>
      </c>
    </row>
    <row r="12973" spans="1:8" x14ac:dyDescent="0.2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1110</v>
      </c>
      <c r="H12973" s="6">
        <f>IF('Раздел 2.15.1'!X27=SUM('Раздел 2.15.1'!Y27:AB27),0,1)</f>
        <v>0</v>
      </c>
    </row>
    <row r="12974" spans="1:8" x14ac:dyDescent="0.2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599</v>
      </c>
      <c r="H12974" s="6">
        <f>IF('Раздел 2.15.1'!X28=SUM('Раздел 2.15.1'!Y28:AB28),0,1)</f>
        <v>0</v>
      </c>
    </row>
    <row r="12975" spans="1:8" x14ac:dyDescent="0.2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600</v>
      </c>
      <c r="H12975" s="6">
        <f>IF('Раздел 2.15.1'!X29=SUM('Раздел 2.15.1'!Y29:AB29),0,1)</f>
        <v>0</v>
      </c>
    </row>
    <row r="12976" spans="1:8" x14ac:dyDescent="0.2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601</v>
      </c>
      <c r="H12976" s="6">
        <f>IF('Раздел 2.15.1'!X30=SUM('Раздел 2.15.1'!Y30:AB30),0,1)</f>
        <v>0</v>
      </c>
    </row>
    <row r="12977" spans="1:8" x14ac:dyDescent="0.2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602</v>
      </c>
      <c r="H12977" s="6">
        <f>IF('Раздел 2.15.1'!X31=SUM('Раздел 2.15.1'!Y31:AB31),0,1)</f>
        <v>0</v>
      </c>
    </row>
    <row r="12978" spans="1:8" x14ac:dyDescent="0.2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603</v>
      </c>
      <c r="H12978" s="6">
        <f>IF('Раздел 2.15.1'!X32=SUM('Раздел 2.15.1'!Y32:AB32),0,1)</f>
        <v>0</v>
      </c>
    </row>
    <row r="12979" spans="1:8" x14ac:dyDescent="0.2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604</v>
      </c>
      <c r="H12979" s="6">
        <f>IF('Раздел 2.15.1'!X33=SUM('Раздел 2.15.1'!Y33:AB33),0,1)</f>
        <v>0</v>
      </c>
    </row>
    <row r="12980" spans="1:8" x14ac:dyDescent="0.2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605</v>
      </c>
      <c r="H12980" s="6">
        <f>IF('Раздел 2.15.1'!X34=SUM('Раздел 2.15.1'!Y34:AB34),0,1)</f>
        <v>0</v>
      </c>
    </row>
    <row r="12981" spans="1:8" x14ac:dyDescent="0.2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606</v>
      </c>
      <c r="H12981" s="6">
        <f>IF('Раздел 2.15.1'!X35=SUM('Раздел 2.15.1'!Y35:AB35),0,1)</f>
        <v>0</v>
      </c>
    </row>
    <row r="12982" spans="1:8" x14ac:dyDescent="0.2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607</v>
      </c>
      <c r="H12982" s="6">
        <f>IF('Раздел 2.15.1'!X36=SUM('Раздел 2.15.1'!Y36:AB36),0,1)</f>
        <v>0</v>
      </c>
    </row>
    <row r="12983" spans="1:8" x14ac:dyDescent="0.2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608</v>
      </c>
      <c r="H12983" s="6">
        <f>IF('Раздел 2.15.1'!X37=SUM('Раздел 2.15.1'!Y37:AB37),0,1)</f>
        <v>0</v>
      </c>
    </row>
    <row r="12984" spans="1:8" x14ac:dyDescent="0.2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609</v>
      </c>
      <c r="H12984" s="6">
        <f>IF('Раздел 2.15.1'!X38=SUM('Раздел 2.15.1'!Y38:AB38),0,1)</f>
        <v>0</v>
      </c>
    </row>
    <row r="12985" spans="1:8" x14ac:dyDescent="0.2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610</v>
      </c>
      <c r="H12985" s="6">
        <f>IF('Раздел 2.15.1'!X39=SUM('Раздел 2.15.1'!Y39:AB39),0,1)</f>
        <v>0</v>
      </c>
    </row>
    <row r="12986" spans="1:8" x14ac:dyDescent="0.2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611</v>
      </c>
      <c r="H12986" s="6">
        <f>IF('Раздел 2.15.1'!X40=SUM('Раздел 2.15.1'!Y40:AB40),0,1)</f>
        <v>0</v>
      </c>
    </row>
    <row r="12987" spans="1:8" x14ac:dyDescent="0.2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612</v>
      </c>
      <c r="H12987" s="6">
        <f>IF('Раздел 2.15.1'!X41=SUM('Раздел 2.15.1'!Y41:AB41),0,1)</f>
        <v>0</v>
      </c>
    </row>
    <row r="12988" spans="1:8" x14ac:dyDescent="0.2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582</v>
      </c>
      <c r="H12988" s="6">
        <f>IF('Раздел 2.15.1'!X42=SUM('Раздел 2.15.1'!Y42:AB42),0,1)</f>
        <v>0</v>
      </c>
    </row>
    <row r="12989" spans="1:8" x14ac:dyDescent="0.2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583</v>
      </c>
      <c r="H12989" s="6">
        <f>IF('Раздел 2.15.1'!X43=SUM('Раздел 2.15.1'!Y43:AB43),0,1)</f>
        <v>0</v>
      </c>
    </row>
    <row r="12990" spans="1:8" x14ac:dyDescent="0.2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584</v>
      </c>
      <c r="H12990" s="6">
        <f>IF('Раздел 2.15.1'!X44=SUM('Раздел 2.15.1'!Y44:AB44),0,1)</f>
        <v>0</v>
      </c>
    </row>
    <row r="12991" spans="1:8" x14ac:dyDescent="0.2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585</v>
      </c>
      <c r="H12991" s="6">
        <f>IF('Раздел 2.15.1'!X45=SUM('Раздел 2.15.1'!Y45:AB45),0,1)</f>
        <v>0</v>
      </c>
    </row>
    <row r="12992" spans="1:8" x14ac:dyDescent="0.2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586</v>
      </c>
      <c r="H12992" s="6">
        <f>IF('Раздел 2.15.1'!X46=SUM('Раздел 2.15.1'!Y46:AB46),0,1)</f>
        <v>0</v>
      </c>
    </row>
    <row r="12993" spans="1:8" x14ac:dyDescent="0.2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587</v>
      </c>
      <c r="H12993" s="6">
        <f>IF('Раздел 2.15.1'!X47=SUM('Раздел 2.15.1'!Y47:AB47),0,1)</f>
        <v>0</v>
      </c>
    </row>
    <row r="12994" spans="1:8" x14ac:dyDescent="0.2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1340</v>
      </c>
      <c r="H12994" s="6">
        <f>IF('Раздел 2.15.1'!X48=SUM('Раздел 2.15.1'!Y48:AB48),0,1)</f>
        <v>0</v>
      </c>
    </row>
    <row r="12995" spans="1:8" x14ac:dyDescent="0.2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1341</v>
      </c>
      <c r="H12995" s="6">
        <f>IF('Раздел 2.15.1'!X49=SUM('Раздел 2.15.1'!Y49:AB49),0,1)</f>
        <v>0</v>
      </c>
    </row>
    <row r="12996" spans="1:8" x14ac:dyDescent="0.2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1342</v>
      </c>
      <c r="H12996" s="6">
        <f>IF('Раздел 2.15.1'!X50=SUM('Раздел 2.15.1'!Y50:AB50),0,1)</f>
        <v>0</v>
      </c>
    </row>
    <row r="12997" spans="1:8" x14ac:dyDescent="0.2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1343</v>
      </c>
      <c r="H12997" s="6">
        <f>IF('Раздел 2.15.1'!X51=SUM('Раздел 2.15.1'!Y51:AB51),0,1)</f>
        <v>0</v>
      </c>
    </row>
    <row r="12998" spans="1:8" x14ac:dyDescent="0.2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1344</v>
      </c>
      <c r="H12998" s="6">
        <f>IF('Раздел 2.15.1'!X52=SUM('Раздел 2.15.1'!Y52:AB52),0,1)</f>
        <v>0</v>
      </c>
    </row>
    <row r="12999" spans="1:8" x14ac:dyDescent="0.2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1345</v>
      </c>
      <c r="H12999" s="6">
        <f>IF('Раздел 2.15.1'!X53=SUM('Раздел 2.15.1'!Y53:AB53),0,1)</f>
        <v>0</v>
      </c>
    </row>
    <row r="13000" spans="1:8" x14ac:dyDescent="0.2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1346</v>
      </c>
      <c r="H13000" s="6">
        <f>IF('Раздел 2.15.1'!X54=SUM('Раздел 2.15.1'!Y54:AB54),0,1)</f>
        <v>0</v>
      </c>
    </row>
    <row r="13001" spans="1:8" x14ac:dyDescent="0.2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1347</v>
      </c>
      <c r="H13001" s="6">
        <f>IF('Раздел 2.15.1'!X55=SUM('Раздел 2.15.1'!Y55:AB55),0,1)</f>
        <v>0</v>
      </c>
    </row>
    <row r="13002" spans="1:8" x14ac:dyDescent="0.2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1348</v>
      </c>
      <c r="H13002" s="6">
        <f>IF('Раздел 2.15.1'!X56=SUM('Раздел 2.15.1'!Y56:AB56),0,1)</f>
        <v>0</v>
      </c>
    </row>
    <row r="13003" spans="1:8" x14ac:dyDescent="0.2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1349</v>
      </c>
      <c r="H13003" s="6">
        <f>IF('Раздел 2.15.1'!X57=SUM('Раздел 2.15.1'!Y57:AB57),0,1)</f>
        <v>0</v>
      </c>
    </row>
    <row r="13004" spans="1:8" x14ac:dyDescent="0.2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1350</v>
      </c>
      <c r="H13004" s="6">
        <f>IF('Раздел 2.15.1'!X58=SUM('Раздел 2.15.1'!Y58:AB58),0,1)</f>
        <v>0</v>
      </c>
    </row>
    <row r="13005" spans="1:8" x14ac:dyDescent="0.2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1351</v>
      </c>
      <c r="H13005" s="6">
        <f>IF('Раздел 2.15.1'!X59=SUM('Раздел 2.15.1'!Y59:AB59),0,1)</f>
        <v>0</v>
      </c>
    </row>
    <row r="13006" spans="1:8" x14ac:dyDescent="0.2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1352</v>
      </c>
      <c r="H13006" s="6">
        <f>IF('Раздел 2.15.1'!X60=SUM('Раздел 2.15.1'!Y60:AB60),0,1)</f>
        <v>0</v>
      </c>
    </row>
    <row r="13007" spans="1:8" x14ac:dyDescent="0.2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1353</v>
      </c>
      <c r="H13007" s="6">
        <f>IF('Раздел 2.15.1'!X61=SUM('Раздел 2.15.1'!Y61:AB61),0,1)</f>
        <v>0</v>
      </c>
    </row>
    <row r="13008" spans="1:8" x14ac:dyDescent="0.2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1155</v>
      </c>
      <c r="H13008" s="6">
        <f>IF('Раздел 2.15.1'!X62=SUM('Раздел 2.15.1'!Y62:AB62),0,1)</f>
        <v>0</v>
      </c>
    </row>
    <row r="13009" spans="1:8" x14ac:dyDescent="0.2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1156</v>
      </c>
      <c r="H13009" s="6">
        <f>IF('Раздел 2.15.1'!X63=SUM('Раздел 2.15.1'!Y63:AB63),0,1)</f>
        <v>0</v>
      </c>
    </row>
    <row r="13010" spans="1:8" x14ac:dyDescent="0.2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1157</v>
      </c>
      <c r="H13010" s="6">
        <f>IF('Раздел 2.15.1'!X64=SUM('Раздел 2.15.1'!Y64:AB64),0,1)</f>
        <v>0</v>
      </c>
    </row>
    <row r="13011" spans="1:8" x14ac:dyDescent="0.2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1158</v>
      </c>
      <c r="H13011" s="6">
        <f>IF('Раздел 2.15.1'!X65=SUM('Раздел 2.15.1'!Y65:AB65),0,1)</f>
        <v>0</v>
      </c>
    </row>
    <row r="13012" spans="1:8" x14ac:dyDescent="0.2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1159</v>
      </c>
      <c r="H13012" s="6">
        <f>IF('Раздел 2.15.1'!X66=SUM('Раздел 2.15.1'!Y66:AB66),0,1)</f>
        <v>0</v>
      </c>
    </row>
    <row r="13013" spans="1:8" x14ac:dyDescent="0.2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1160</v>
      </c>
      <c r="H13013" s="6">
        <f>IF('Раздел 2.15.1'!X67=SUM('Раздел 2.15.1'!Y67:AB67),0,1)</f>
        <v>0</v>
      </c>
    </row>
    <row r="13014" spans="1:8" x14ac:dyDescent="0.2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1161</v>
      </c>
      <c r="H13014" s="6">
        <f>IF('Раздел 2.15.1'!X68=SUM('Раздел 2.15.1'!Y68:AB68),0,1)</f>
        <v>0</v>
      </c>
    </row>
    <row r="13015" spans="1:8" x14ac:dyDescent="0.2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1162</v>
      </c>
      <c r="H13015" s="6">
        <f>IF('Раздел 2.15.1'!X69=SUM('Раздел 2.15.1'!Y69:AB69),0,1)</f>
        <v>0</v>
      </c>
    </row>
    <row r="13016" spans="1:8" x14ac:dyDescent="0.2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1163</v>
      </c>
      <c r="H13016" s="6">
        <f>IF('Раздел 2.15.1'!X70=SUM('Раздел 2.15.1'!Y70:AB70),0,1)</f>
        <v>0</v>
      </c>
    </row>
    <row r="13017" spans="1:8" x14ac:dyDescent="0.2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1164</v>
      </c>
      <c r="H13017" s="6">
        <f>IF('Раздел 2.15.1'!X71=SUM('Раздел 2.15.1'!Y71:AB71),0,1)</f>
        <v>0</v>
      </c>
    </row>
    <row r="13018" spans="1:8" x14ac:dyDescent="0.2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1165</v>
      </c>
      <c r="H13018" s="6">
        <f>IF('Раздел 2.15.1'!X72=SUM('Раздел 2.15.1'!Y72:AB72),0,1)</f>
        <v>0</v>
      </c>
    </row>
    <row r="13019" spans="1:8" x14ac:dyDescent="0.2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1166</v>
      </c>
      <c r="H13019" s="6">
        <f>IF('Раздел 2.15.1'!X73=SUM('Раздел 2.15.1'!Y73:AB73),0,1)</f>
        <v>0</v>
      </c>
    </row>
    <row r="13020" spans="1:8" x14ac:dyDescent="0.2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1167</v>
      </c>
      <c r="H13020" s="6">
        <f>IF('Раздел 2.15.1'!X74=SUM('Раздел 2.15.1'!Y74:AB74),0,1)</f>
        <v>0</v>
      </c>
    </row>
    <row r="13021" spans="1:8" x14ac:dyDescent="0.2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1168</v>
      </c>
      <c r="H13021" s="6">
        <f>IF('Раздел 2.15.1'!X75=SUM('Раздел 2.15.1'!Y75:AB75),0,1)</f>
        <v>0</v>
      </c>
    </row>
    <row r="13022" spans="1:8" x14ac:dyDescent="0.2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1169</v>
      </c>
      <c r="H13022" s="6">
        <f>IF('Раздел 2.15.1'!X76=SUM('Раздел 2.15.1'!Y76:AB76),0,1)</f>
        <v>0</v>
      </c>
    </row>
    <row r="13023" spans="1:8" x14ac:dyDescent="0.2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1170</v>
      </c>
      <c r="H13023" s="6">
        <f>IF('Раздел 2.15.1'!X77=SUM('Раздел 2.15.1'!Y77:AB77),0,1)</f>
        <v>0</v>
      </c>
    </row>
    <row r="13024" spans="1:8" x14ac:dyDescent="0.2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133</v>
      </c>
      <c r="H13024" s="6">
        <f>IF('Раздел 2.15.1'!X78=SUM('Раздел 2.15.1'!Y78:AB78),0,1)</f>
        <v>0</v>
      </c>
    </row>
    <row r="13025" spans="1:8" x14ac:dyDescent="0.2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134</v>
      </c>
      <c r="H13025" s="6">
        <f>IF('Раздел 2.15.1'!X79=SUM('Раздел 2.15.1'!Y79:AB79),0,1)</f>
        <v>0</v>
      </c>
    </row>
    <row r="13026" spans="1:8" x14ac:dyDescent="0.2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135</v>
      </c>
      <c r="H13026" s="6">
        <f>IF('Раздел 2.15.1'!X80=SUM('Раздел 2.15.1'!Y80:AB80),0,1)</f>
        <v>0</v>
      </c>
    </row>
    <row r="13027" spans="1:8" x14ac:dyDescent="0.2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136</v>
      </c>
      <c r="H13027" s="6">
        <f>IF('Раздел 2.15.1'!X81=SUM('Раздел 2.15.1'!Y81:AB81),0,1)</f>
        <v>0</v>
      </c>
    </row>
    <row r="13028" spans="1:8" x14ac:dyDescent="0.2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168</v>
      </c>
      <c r="H13028" s="6">
        <f>IF('Раздел 2.15.1'!X82=SUM('Раздел 2.15.1'!Y82:AB82),0,1)</f>
        <v>0</v>
      </c>
    </row>
    <row r="13029" spans="1:8" x14ac:dyDescent="0.2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169</v>
      </c>
      <c r="H13029" s="6">
        <f>IF('Раздел 2.15.1'!X83=SUM('Раздел 2.15.1'!Y83:AB83),0,1)</f>
        <v>0</v>
      </c>
    </row>
    <row r="13030" spans="1:8" x14ac:dyDescent="0.2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170</v>
      </c>
      <c r="H13030" s="6">
        <f>IF('Раздел 2.15.1'!X84=SUM('Раздел 2.15.1'!Y84:AB84),0,1)</f>
        <v>0</v>
      </c>
    </row>
    <row r="13031" spans="1:8" x14ac:dyDescent="0.2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171</v>
      </c>
      <c r="H13031" s="6">
        <f>IF('Раздел 2.15.1'!X85=SUM('Раздел 2.15.1'!Y85:AB85),0,1)</f>
        <v>0</v>
      </c>
    </row>
    <row r="13032" spans="1:8" x14ac:dyDescent="0.2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172</v>
      </c>
      <c r="H13032" s="6">
        <f>IF('Раздел 2.15.1'!X86=SUM('Раздел 2.15.1'!Y86:AB86),0,1)</f>
        <v>0</v>
      </c>
    </row>
    <row r="13033" spans="1:8" x14ac:dyDescent="0.2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173</v>
      </c>
      <c r="H13033" s="6">
        <f>IF('Раздел 2.15.1'!X87=SUM('Раздел 2.15.1'!Y87:AB87),0,1)</f>
        <v>0</v>
      </c>
    </row>
    <row r="13034" spans="1:8" x14ac:dyDescent="0.2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174</v>
      </c>
      <c r="H13034" s="6">
        <f>IF('Раздел 2.15.1'!X88=SUM('Раздел 2.15.1'!Y88:AB88),0,1)</f>
        <v>0</v>
      </c>
    </row>
    <row r="13035" spans="1:8" x14ac:dyDescent="0.2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175</v>
      </c>
      <c r="H13035" s="6">
        <f>IF('Раздел 2.15.1'!X89=SUM('Раздел 2.15.1'!Y89:AB89),0,1)</f>
        <v>0</v>
      </c>
    </row>
    <row r="13036" spans="1:8" x14ac:dyDescent="0.2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176</v>
      </c>
      <c r="H13036" s="6">
        <f>IF('Раздел 2.15.1'!X90=SUM('Раздел 2.15.1'!Y90:AB90),0,1)</f>
        <v>0</v>
      </c>
    </row>
    <row r="13037" spans="1:8" x14ac:dyDescent="0.2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177</v>
      </c>
      <c r="H13037" s="6">
        <f>IF('Раздел 2.15.1'!X91=SUM('Раздел 2.15.1'!Y91:AB91),0,1)</f>
        <v>0</v>
      </c>
    </row>
    <row r="13038" spans="1:8" x14ac:dyDescent="0.2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178</v>
      </c>
      <c r="H13038" s="6">
        <f>IF('Раздел 2.15.1'!X92=SUM('Раздел 2.15.1'!Y92:AB92),0,1)</f>
        <v>0</v>
      </c>
    </row>
    <row r="13039" spans="1:8" x14ac:dyDescent="0.2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179</v>
      </c>
      <c r="H13039" s="6">
        <f>IF('Раздел 2.15.1'!X93=SUM('Раздел 2.15.1'!Y93:AB93),0,1)</f>
        <v>0</v>
      </c>
    </row>
    <row r="13040" spans="1:8" x14ac:dyDescent="0.2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180</v>
      </c>
      <c r="H13040" s="6">
        <f>IF('Раздел 2.15.1'!X94=SUM('Раздел 2.15.1'!Y94:AB94),0,1)</f>
        <v>0</v>
      </c>
    </row>
    <row r="13041" spans="1:8" x14ac:dyDescent="0.2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181</v>
      </c>
      <c r="H13041" s="6">
        <f>IF('Раздел 2.15.1'!X95=SUM('Раздел 2.15.1'!Y95:AB95),0,1)</f>
        <v>0</v>
      </c>
    </row>
    <row r="13042" spans="1:8" x14ac:dyDescent="0.2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936</v>
      </c>
      <c r="H13042" s="6">
        <f>IF('Раздел 2.15.1'!X96=SUM('Раздел 2.15.1'!Y96:AB96),0,1)</f>
        <v>0</v>
      </c>
    </row>
    <row r="13043" spans="1:8" x14ac:dyDescent="0.2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937</v>
      </c>
      <c r="H13043" s="6">
        <f>IF('Раздел 2.15.1'!X97=SUM('Раздел 2.15.1'!Y97:AB97),0,1)</f>
        <v>0</v>
      </c>
    </row>
    <row r="13044" spans="1:8" x14ac:dyDescent="0.2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938</v>
      </c>
      <c r="H13044" s="6">
        <f>IF('Раздел 2.15.1'!X98=SUM('Раздел 2.15.1'!Y98:AB98),0,1)</f>
        <v>0</v>
      </c>
    </row>
    <row r="13045" spans="1:8" x14ac:dyDescent="0.2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939</v>
      </c>
      <c r="H13045" s="6">
        <f>IF('Раздел 2.15.1'!X99=SUM('Раздел 2.15.1'!Y99:AB99),0,1)</f>
        <v>0</v>
      </c>
    </row>
    <row r="13046" spans="1:8" x14ac:dyDescent="0.2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940</v>
      </c>
      <c r="H13046" s="6">
        <f>IF('Раздел 2.15.1'!X100=SUM('Раздел 2.15.1'!Y100:AB100),0,1)</f>
        <v>0</v>
      </c>
    </row>
    <row r="13047" spans="1:8" x14ac:dyDescent="0.2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941</v>
      </c>
      <c r="H13047" s="6">
        <f>IF('Раздел 2.15.1'!X101=SUM('Раздел 2.15.1'!Y101:AB101),0,1)</f>
        <v>0</v>
      </c>
    </row>
    <row r="13048" spans="1:8" x14ac:dyDescent="0.2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942</v>
      </c>
      <c r="H13048" s="6">
        <f>IF('Раздел 2.15.1'!X102=SUM('Раздел 2.15.1'!Y102:AB102),0,1)</f>
        <v>0</v>
      </c>
    </row>
    <row r="13049" spans="1:8" x14ac:dyDescent="0.2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943</v>
      </c>
      <c r="H13049" s="6">
        <f>IF('Раздел 2.15.1'!X103=SUM('Раздел 2.15.1'!Y103:AB103),0,1)</f>
        <v>0</v>
      </c>
    </row>
    <row r="13050" spans="1:8" x14ac:dyDescent="0.2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944</v>
      </c>
      <c r="H13050" s="6">
        <f>IF('Раздел 2.15.1'!X104=SUM('Раздел 2.15.1'!Y104:AB104),0,1)</f>
        <v>0</v>
      </c>
    </row>
    <row r="13051" spans="1:8" x14ac:dyDescent="0.2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945</v>
      </c>
      <c r="H13051" s="6">
        <f>IF('Раздел 2.15.1'!X105=SUM('Раздел 2.15.1'!Y105:AB105),0,1)</f>
        <v>0</v>
      </c>
    </row>
    <row r="13052" spans="1:8" x14ac:dyDescent="0.2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1688</v>
      </c>
      <c r="H13052" s="6">
        <f>IF('Раздел 2.15.1'!X106=SUM('Раздел 2.15.1'!Y106:AB106),0,1)</f>
        <v>0</v>
      </c>
    </row>
    <row r="13053" spans="1:8" x14ac:dyDescent="0.2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1689</v>
      </c>
      <c r="H13053" s="6">
        <f>IF('Раздел 2.15.1'!X107=SUM('Раздел 2.15.1'!Y107:AB107),0,1)</f>
        <v>0</v>
      </c>
    </row>
    <row r="13054" spans="1:8" x14ac:dyDescent="0.2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1690</v>
      </c>
      <c r="H13054" s="6">
        <f>IF('Раздел 2.15.1'!X108=SUM('Раздел 2.15.1'!Y108:AB108),0,1)</f>
        <v>0</v>
      </c>
    </row>
    <row r="13055" spans="1:8" x14ac:dyDescent="0.2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1691</v>
      </c>
      <c r="H13055" s="6">
        <f>IF('Раздел 2.15.1'!X109=SUM('Раздел 2.15.1'!Y109:AB109),0,1)</f>
        <v>0</v>
      </c>
    </row>
    <row r="13056" spans="1:8" x14ac:dyDescent="0.2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1692</v>
      </c>
      <c r="H13056" s="6">
        <f>IF('Раздел 2.15.1'!X110=SUM('Раздел 2.15.1'!Y110:AB110),0,1)</f>
        <v>0</v>
      </c>
    </row>
    <row r="13057" spans="1:8" x14ac:dyDescent="0.2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1693</v>
      </c>
      <c r="H13057" s="6">
        <f>IF('Раздел 2.15.1'!X111=SUM('Раздел 2.15.1'!Y111:AB111),0,1)</f>
        <v>0</v>
      </c>
    </row>
    <row r="13058" spans="1:8" x14ac:dyDescent="0.2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1694</v>
      </c>
      <c r="H13058" s="6">
        <f>IF('Раздел 2.15.1'!X112=SUM('Раздел 2.15.1'!Y112:AB112),0,1)</f>
        <v>0</v>
      </c>
    </row>
    <row r="13059" spans="1:8" x14ac:dyDescent="0.2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959</v>
      </c>
      <c r="H13059" s="6">
        <f>IF('Раздел 2.15.1'!X113=SUM('Раздел 2.15.1'!Y113:AB113),0,1)</f>
        <v>0</v>
      </c>
    </row>
    <row r="13060" spans="1:8" x14ac:dyDescent="0.2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960</v>
      </c>
      <c r="H13060" s="6">
        <f>IF('Раздел 2.15.1'!X114=SUM('Раздел 2.15.1'!Y114:AB114),0,1)</f>
        <v>0</v>
      </c>
    </row>
    <row r="13061" spans="1:8" x14ac:dyDescent="0.2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961</v>
      </c>
      <c r="H13061" s="6">
        <f>IF('Раздел 2.15.1'!X115=SUM('Раздел 2.15.1'!Y115:AB115),0,1)</f>
        <v>0</v>
      </c>
    </row>
    <row r="13062" spans="1:8" x14ac:dyDescent="0.2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962</v>
      </c>
      <c r="H13062" s="6">
        <f>IF('Раздел 2.15.1'!X116=SUM('Раздел 2.15.1'!Y116:AB116),0,1)</f>
        <v>0</v>
      </c>
    </row>
    <row r="13063" spans="1:8" x14ac:dyDescent="0.2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963</v>
      </c>
      <c r="H13063" s="6">
        <f>IF('Раздел 2.15.1'!X117=SUM('Раздел 2.15.1'!Y117:AB117),0,1)</f>
        <v>0</v>
      </c>
    </row>
    <row r="13064" spans="1:8" x14ac:dyDescent="0.2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964</v>
      </c>
      <c r="H13064" s="6">
        <f>IF('Раздел 2.15.1'!X118=SUM('Раздел 2.15.1'!Y118:AB118),0,1)</f>
        <v>0</v>
      </c>
    </row>
    <row r="13065" spans="1:8" x14ac:dyDescent="0.2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965</v>
      </c>
      <c r="H13065" s="6">
        <f>IF('Раздел 2.15.1'!X119=SUM('Раздел 2.15.1'!Y119:AB119),0,1)</f>
        <v>0</v>
      </c>
    </row>
    <row r="13066" spans="1:8" x14ac:dyDescent="0.2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966</v>
      </c>
      <c r="H13066" s="6">
        <f>IF('Раздел 2.15.1'!X120=SUM('Раздел 2.15.1'!Y120:AB120),0,1)</f>
        <v>0</v>
      </c>
    </row>
    <row r="13067" spans="1:8" x14ac:dyDescent="0.2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647</v>
      </c>
      <c r="H13067" s="6">
        <f>IF('Раздел 2.15.1'!X121=SUM('Раздел 2.15.1'!Y121:AB121),0,1)</f>
        <v>0</v>
      </c>
    </row>
    <row r="13068" spans="1:8" x14ac:dyDescent="0.2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648</v>
      </c>
      <c r="H13068" s="6">
        <f>IF('Раздел 2.15.1'!X122=SUM('Раздел 2.15.1'!Y122:AB122),0,1)</f>
        <v>0</v>
      </c>
    </row>
    <row r="13069" spans="1:8" x14ac:dyDescent="0.2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649</v>
      </c>
      <c r="H13069" s="6">
        <f>IF('Раздел 2.15.1'!X123=SUM('Раздел 2.15.1'!Y123:AB123),0,1)</f>
        <v>0</v>
      </c>
    </row>
    <row r="13070" spans="1:8" x14ac:dyDescent="0.2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650</v>
      </c>
      <c r="H13070" s="6">
        <f>IF('Раздел 2.15.1'!X124=SUM('Раздел 2.15.1'!Y124:AB124),0,1)</f>
        <v>0</v>
      </c>
    </row>
    <row r="13071" spans="1:8" x14ac:dyDescent="0.2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651</v>
      </c>
      <c r="H13071" s="6">
        <f>IF('Раздел 2.15.1'!X125=SUM('Раздел 2.15.1'!Y125:AB125),0,1)</f>
        <v>0</v>
      </c>
    </row>
    <row r="13072" spans="1:8" x14ac:dyDescent="0.2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652</v>
      </c>
      <c r="H13072" s="6">
        <f>IF('Раздел 2.15.1'!X126=SUM('Раздел 2.15.1'!Y126:AB126),0,1)</f>
        <v>0</v>
      </c>
    </row>
    <row r="13073" spans="1:8" x14ac:dyDescent="0.2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653</v>
      </c>
      <c r="H13073" s="6">
        <f>IF('Раздел 2.15.1'!X127=SUM('Раздел 2.15.1'!Y127:AB127),0,1)</f>
        <v>0</v>
      </c>
    </row>
    <row r="13074" spans="1:8" x14ac:dyDescent="0.2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654</v>
      </c>
      <c r="H13074" s="6">
        <f>IF('Раздел 2.15.1'!X128=SUM('Раздел 2.15.1'!Y128:AB128),0,1)</f>
        <v>0</v>
      </c>
    </row>
    <row r="13075" spans="1:8" x14ac:dyDescent="0.2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655</v>
      </c>
      <c r="H13075" s="6">
        <f>IF('Раздел 2.15.1'!X129=SUM('Раздел 2.15.1'!Y129:AB129),0,1)</f>
        <v>0</v>
      </c>
    </row>
    <row r="13076" spans="1:8" x14ac:dyDescent="0.2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656</v>
      </c>
      <c r="H13076" s="6">
        <f>IF('Раздел 2.15.1'!X130=SUM('Раздел 2.15.1'!Y130:AB130),0,1)</f>
        <v>0</v>
      </c>
    </row>
    <row r="13077" spans="1:8" x14ac:dyDescent="0.2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657</v>
      </c>
      <c r="H13077" s="6">
        <f>IF('Раздел 2.15.1'!X131=SUM('Раздел 2.15.1'!Y131:AB131),0,1)</f>
        <v>0</v>
      </c>
    </row>
    <row r="13078" spans="1:8" x14ac:dyDescent="0.2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1397</v>
      </c>
      <c r="H13078" s="6">
        <f>IF('Раздел 2.15.1'!X132=SUM('Раздел 2.15.1'!Y132:AB132),0,1)</f>
        <v>0</v>
      </c>
    </row>
    <row r="13079" spans="1:8" x14ac:dyDescent="0.2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1398</v>
      </c>
      <c r="H13079" s="6">
        <f>IF('Раздел 2.15.1'!X133=SUM('Раздел 2.15.1'!Y133:AB133),0,1)</f>
        <v>0</v>
      </c>
    </row>
    <row r="13080" spans="1:8" x14ac:dyDescent="0.2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1399</v>
      </c>
      <c r="H13080" s="6">
        <f>IF('Раздел 2.15.1'!X134=SUM('Раздел 2.15.1'!Y134:AB134),0,1)</f>
        <v>0</v>
      </c>
    </row>
    <row r="13081" spans="1:8" x14ac:dyDescent="0.2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1400</v>
      </c>
      <c r="H13081" s="6">
        <f>IF('Раздел 2.15.1'!X135=SUM('Раздел 2.15.1'!Y135:AB135),0,1)</f>
        <v>0</v>
      </c>
    </row>
    <row r="13082" spans="1:8" x14ac:dyDescent="0.2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1401</v>
      </c>
      <c r="H13082" s="6">
        <f>IF('Раздел 2.15.1'!X136=SUM('Раздел 2.15.1'!Y136:AB136),0,1)</f>
        <v>0</v>
      </c>
    </row>
    <row r="13083" spans="1:8" x14ac:dyDescent="0.2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2163</v>
      </c>
      <c r="H13083" s="6">
        <f>IF('Раздел 2.15.1'!X137=SUM('Раздел 2.15.1'!Y137:AB137),0,1)</f>
        <v>0</v>
      </c>
    </row>
    <row r="13084" spans="1:8" x14ac:dyDescent="0.2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2164</v>
      </c>
      <c r="H13084" s="6">
        <f>IF('Раздел 2.15.1'!X138=SUM('Раздел 2.15.1'!Y138:AB138),0,1)</f>
        <v>0</v>
      </c>
    </row>
    <row r="13085" spans="1:8" x14ac:dyDescent="0.2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2165</v>
      </c>
      <c r="H13085" s="6">
        <f>IF('Раздел 2.15.1'!X139=SUM('Раздел 2.15.1'!Y139:AB139),0,1)</f>
        <v>0</v>
      </c>
    </row>
    <row r="13086" spans="1:8" x14ac:dyDescent="0.2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2166</v>
      </c>
      <c r="H13086" s="6">
        <f>IF('Раздел 2.15.1'!X140=SUM('Раздел 2.15.1'!Y140:AB140),0,1)</f>
        <v>0</v>
      </c>
    </row>
    <row r="13087" spans="1:8" x14ac:dyDescent="0.2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2167</v>
      </c>
      <c r="H13087" s="6">
        <f>IF('Раздел 2.15.1'!X141=SUM('Раздел 2.15.1'!Y141:AB141),0,1)</f>
        <v>0</v>
      </c>
    </row>
    <row r="13088" spans="1:8" x14ac:dyDescent="0.2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2168</v>
      </c>
      <c r="H13088" s="6">
        <f>IF('Раздел 2.15.1'!X142=SUM('Раздел 2.15.1'!Y142:AB142),0,1)</f>
        <v>0</v>
      </c>
    </row>
    <row r="13089" spans="1:8" x14ac:dyDescent="0.2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2169</v>
      </c>
      <c r="H13089" s="6">
        <f>IF('Раздел 2.15.1'!X143=SUM('Раздел 2.15.1'!Y143:AB143),0,1)</f>
        <v>0</v>
      </c>
    </row>
    <row r="13090" spans="1:8" x14ac:dyDescent="0.2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2170</v>
      </c>
      <c r="H13090" s="6">
        <f>IF('Раздел 2.15.1'!X144=SUM('Раздел 2.15.1'!Y144:AB144),0,1)</f>
        <v>0</v>
      </c>
    </row>
    <row r="13091" spans="1:8" x14ac:dyDescent="0.2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2171</v>
      </c>
      <c r="H13091" s="6">
        <f>IF('Раздел 2.15.1'!X145=SUM('Раздел 2.15.1'!Y145:AB145),0,1)</f>
        <v>0</v>
      </c>
    </row>
    <row r="13092" spans="1:8" x14ac:dyDescent="0.2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2172</v>
      </c>
      <c r="H13092" s="6">
        <f>IF('Раздел 2.15.1'!X146=SUM('Раздел 2.15.1'!Y146:AB146),0,1)</f>
        <v>0</v>
      </c>
    </row>
    <row r="13093" spans="1:8" x14ac:dyDescent="0.2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2173</v>
      </c>
      <c r="H13093" s="6">
        <f>IF('Раздел 2.15.1'!X147=SUM('Раздел 2.15.1'!Y147:AB147),0,1)</f>
        <v>0</v>
      </c>
    </row>
    <row r="13094" spans="1:8" x14ac:dyDescent="0.2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2174</v>
      </c>
      <c r="H13094" s="6">
        <f>IF('Раздел 2.15.1'!X148=SUM('Раздел 2.15.1'!Y148:AB148),0,1)</f>
        <v>0</v>
      </c>
    </row>
    <row r="13095" spans="1:8" x14ac:dyDescent="0.2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2175</v>
      </c>
      <c r="H13095" s="6">
        <f>IF('Раздел 2.15.1'!X149=SUM('Раздел 2.15.1'!Y149:AB149),0,1)</f>
        <v>0</v>
      </c>
    </row>
    <row r="13096" spans="1:8" x14ac:dyDescent="0.2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2176</v>
      </c>
      <c r="H13096" s="6">
        <f>IF('Раздел 2.15.1'!X150=SUM('Раздел 2.15.1'!Y150:AB150),0,1)</f>
        <v>0</v>
      </c>
    </row>
    <row r="13097" spans="1:8" x14ac:dyDescent="0.2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2177</v>
      </c>
      <c r="H13097" s="6">
        <f>IF('Раздел 2.15.1'!X151=SUM('Раздел 2.15.1'!Y151:AB151),0,1)</f>
        <v>0</v>
      </c>
    </row>
    <row r="13098" spans="1:8" x14ac:dyDescent="0.2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2178</v>
      </c>
      <c r="H13098" s="6">
        <f>IF('Раздел 2.15.1'!X152=SUM('Раздел 2.15.1'!Y152:AB152),0,1)</f>
        <v>0</v>
      </c>
    </row>
    <row r="13099" spans="1:8" x14ac:dyDescent="0.2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1425</v>
      </c>
      <c r="H13099" s="6">
        <f>IF('Раздел 2.15.1'!X153=SUM('Раздел 2.15.1'!Y153:AB153),0,1)</f>
        <v>0</v>
      </c>
    </row>
    <row r="13100" spans="1:8" x14ac:dyDescent="0.2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1426</v>
      </c>
      <c r="H13100" s="6">
        <f>IF('Раздел 2.15.1'!X154=SUM('Раздел 2.15.1'!Y154:AB154),0,1)</f>
        <v>0</v>
      </c>
    </row>
    <row r="13101" spans="1:8" x14ac:dyDescent="0.2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1427</v>
      </c>
      <c r="H13101" s="6">
        <f>IF('Раздел 2.15.1'!X155=SUM('Раздел 2.15.1'!Y155:AB155),0,1)</f>
        <v>0</v>
      </c>
    </row>
    <row r="13102" spans="1:8" x14ac:dyDescent="0.2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1428</v>
      </c>
      <c r="H13102" s="6">
        <f>IF('Раздел 2.15.1'!X156=SUM('Раздел 2.15.1'!Y156:AB156),0,1)</f>
        <v>0</v>
      </c>
    </row>
    <row r="13103" spans="1:8" x14ac:dyDescent="0.2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1429</v>
      </c>
      <c r="H13103" s="6">
        <f>IF('Раздел 2.15.1'!X157=SUM('Раздел 2.15.1'!Y157:AB157),0,1)</f>
        <v>0</v>
      </c>
    </row>
    <row r="13104" spans="1:8" x14ac:dyDescent="0.2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1430</v>
      </c>
      <c r="H13104" s="6">
        <f>IF('Раздел 2.15.1'!X158=SUM('Раздел 2.15.1'!Y158:AB158),0,1)</f>
        <v>0</v>
      </c>
    </row>
    <row r="13105" spans="1:8" x14ac:dyDescent="0.2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1431</v>
      </c>
      <c r="H13105" s="6">
        <f>IF('Раздел 2.15.1'!X159=SUM('Раздел 2.15.1'!Y159:AB159),0,1)</f>
        <v>0</v>
      </c>
    </row>
    <row r="13106" spans="1:8" x14ac:dyDescent="0.2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1432</v>
      </c>
      <c r="H13106" s="6">
        <f>IF('Раздел 2.15.1'!X160=SUM('Раздел 2.15.1'!Y160:AB160),0,1)</f>
        <v>0</v>
      </c>
    </row>
    <row r="13107" spans="1:8" x14ac:dyDescent="0.2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1433</v>
      </c>
      <c r="H13107" s="6">
        <f>IF('Раздел 2.15.1'!X161=SUM('Раздел 2.15.1'!Y161:AB161),0,1)</f>
        <v>0</v>
      </c>
    </row>
    <row r="13108" spans="1:8" x14ac:dyDescent="0.2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1434</v>
      </c>
      <c r="H13108" s="6">
        <f>IF('Раздел 2.15.1'!X162=SUM('Раздел 2.15.1'!Y162:AB162),0,1)</f>
        <v>0</v>
      </c>
    </row>
    <row r="13109" spans="1:8" x14ac:dyDescent="0.2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1435</v>
      </c>
      <c r="H13109" s="6">
        <f>IF('Раздел 2.15.1'!X163=SUM('Раздел 2.15.1'!Y163:AB163),0,1)</f>
        <v>0</v>
      </c>
    </row>
    <row r="13110" spans="1:8" x14ac:dyDescent="0.2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137</v>
      </c>
      <c r="H13110" s="6">
        <f>IF('Раздел 2.15.1'!X164=SUM('Раздел 2.15.1'!Y164:AB164),0,1)</f>
        <v>0</v>
      </c>
    </row>
    <row r="13111" spans="1:8" x14ac:dyDescent="0.2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138</v>
      </c>
      <c r="H13111" s="6">
        <f>IF('Раздел 2.15.1'!X165=SUM('Раздел 2.15.1'!Y165:AB165),0,1)</f>
        <v>0</v>
      </c>
    </row>
    <row r="13112" spans="1:8" x14ac:dyDescent="0.2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139</v>
      </c>
      <c r="H13112" s="6">
        <f>IF('Раздел 2.15.1'!X166=SUM('Раздел 2.15.1'!Y166:AB166),0,1)</f>
        <v>0</v>
      </c>
    </row>
    <row r="13113" spans="1:8" x14ac:dyDescent="0.2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140</v>
      </c>
      <c r="H13113" s="6">
        <f>IF('Раздел 2.15.1'!X167=SUM('Раздел 2.15.1'!Y167:AB167),0,1)</f>
        <v>0</v>
      </c>
    </row>
    <row r="13114" spans="1:8" x14ac:dyDescent="0.2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141</v>
      </c>
      <c r="H13114" s="6">
        <f>IF('Раздел 2.15.1'!X168=SUM('Раздел 2.15.1'!Y168:AB168),0,1)</f>
        <v>0</v>
      </c>
    </row>
    <row r="13115" spans="1:8" x14ac:dyDescent="0.2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142</v>
      </c>
      <c r="H13115" s="6">
        <f>IF('Раздел 2.15.1'!X169=SUM('Раздел 2.15.1'!Y169:AB169),0,1)</f>
        <v>0</v>
      </c>
    </row>
    <row r="13116" spans="1:8" x14ac:dyDescent="0.2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143</v>
      </c>
      <c r="H13116" s="6">
        <f>IF('Раздел 2.15.1'!X170=SUM('Раздел 2.15.1'!Y170:AB170),0,1)</f>
        <v>0</v>
      </c>
    </row>
    <row r="13117" spans="1:8" x14ac:dyDescent="0.2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144</v>
      </c>
      <c r="H13117" s="6">
        <f>IF('Раздел 2.15.1'!X171=SUM('Раздел 2.15.1'!Y171:AB171),0,1)</f>
        <v>0</v>
      </c>
    </row>
    <row r="13118" spans="1:8" x14ac:dyDescent="0.2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662</v>
      </c>
      <c r="H13118" s="6">
        <f>IF('Раздел 2.15.1'!X172=SUM('Раздел 2.15.1'!Y172:AB172),0,1)</f>
        <v>0</v>
      </c>
    </row>
    <row r="13119" spans="1:8" x14ac:dyDescent="0.2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663</v>
      </c>
      <c r="H13119" s="6">
        <f>IF('Раздел 2.15.1'!X173=SUM('Раздел 2.15.1'!Y173:AB173),0,1)</f>
        <v>0</v>
      </c>
    </row>
    <row r="13120" spans="1:8" x14ac:dyDescent="0.2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735</v>
      </c>
      <c r="H13120" s="6">
        <f>IF('Раздел 2.15.1'!X174=SUM('Раздел 2.15.1'!Y174:AB174),0,1)</f>
        <v>0</v>
      </c>
    </row>
    <row r="13121" spans="1:8" x14ac:dyDescent="0.2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946</v>
      </c>
      <c r="H13121" s="6">
        <f>IF('Раздел 2.15.1'!X175=SUM('Раздел 2.15.1'!Y175:AB175),0,1)</f>
        <v>0</v>
      </c>
    </row>
    <row r="13122" spans="1:8" x14ac:dyDescent="0.2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947</v>
      </c>
      <c r="H13122" s="6">
        <f>IF('Раздел 2.15.1'!X176=SUM('Раздел 2.15.1'!Y176:AB176),0,1)</f>
        <v>0</v>
      </c>
    </row>
    <row r="13123" spans="1:8" x14ac:dyDescent="0.2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948</v>
      </c>
      <c r="H13123" s="6">
        <f>IF('Раздел 2.15.1'!X177=SUM('Раздел 2.15.1'!Y177:AB177),0,1)</f>
        <v>0</v>
      </c>
    </row>
    <row r="13124" spans="1:8" x14ac:dyDescent="0.2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949</v>
      </c>
      <c r="H13124" s="6">
        <f>IF('Раздел 2.15.1'!X178=SUM('Раздел 2.15.1'!Y178:AB178),0,1)</f>
        <v>0</v>
      </c>
    </row>
    <row r="13125" spans="1:8" x14ac:dyDescent="0.2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950</v>
      </c>
      <c r="H13125" s="6">
        <f>IF('Раздел 2.15.1'!X179=SUM('Раздел 2.15.1'!Y179:AB179),0,1)</f>
        <v>0</v>
      </c>
    </row>
    <row r="13126" spans="1:8" x14ac:dyDescent="0.2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951</v>
      </c>
      <c r="H13126" s="6">
        <f>IF('Раздел 2.15.1'!X180=SUM('Раздел 2.15.1'!Y180:AB180),0,1)</f>
        <v>0</v>
      </c>
    </row>
    <row r="13127" spans="1:8" x14ac:dyDescent="0.2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952</v>
      </c>
      <c r="H13127" s="6">
        <f>IF('Раздел 2.15.1'!X181=SUM('Раздел 2.15.1'!Y181:AB181),0,1)</f>
        <v>0</v>
      </c>
    </row>
    <row r="13128" spans="1:8" x14ac:dyDescent="0.2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953</v>
      </c>
      <c r="H13128" s="6">
        <f>IF('Раздел 2.15.1'!X182=SUM('Раздел 2.15.1'!Y182:AB182),0,1)</f>
        <v>0</v>
      </c>
    </row>
    <row r="13129" spans="1:8" x14ac:dyDescent="0.2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1030</v>
      </c>
      <c r="H13129" s="6">
        <f>IF('Раздел 2.15.1'!X183=SUM('Раздел 2.15.1'!Y183:AB183),0,1)</f>
        <v>0</v>
      </c>
    </row>
    <row r="13130" spans="1:8" x14ac:dyDescent="0.2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1031</v>
      </c>
      <c r="H13130" s="6">
        <f>IF('Раздел 2.15.1'!X184=SUM('Раздел 2.15.1'!Y184:AB184),0,1)</f>
        <v>0</v>
      </c>
    </row>
    <row r="13131" spans="1:8" x14ac:dyDescent="0.2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1032</v>
      </c>
      <c r="H13131" s="6">
        <f>IF('Раздел 2.15.1'!X185=SUM('Раздел 2.15.1'!Y185:AB185),0,1)</f>
        <v>0</v>
      </c>
    </row>
    <row r="13132" spans="1:8" x14ac:dyDescent="0.2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1033</v>
      </c>
      <c r="H13132" s="6">
        <f>IF('Раздел 2.15.1'!X186=SUM('Раздел 2.15.1'!Y186:AB186),0,1)</f>
        <v>0</v>
      </c>
    </row>
    <row r="13133" spans="1:8" x14ac:dyDescent="0.2">
      <c r="A13133" s="6">
        <f t="shared" si="194"/>
        <v>609562</v>
      </c>
      <c r="B13133" s="109">
        <v>66</v>
      </c>
      <c r="C13133" s="109">
        <v>2</v>
      </c>
      <c r="D13133" s="109">
        <v>334</v>
      </c>
      <c r="E13133" s="109" t="s">
        <v>1779</v>
      </c>
      <c r="F13133" s="109"/>
      <c r="G13133" s="109"/>
      <c r="H13133" s="109">
        <f>IF('Раздел 2.15.1'!X187=SUM('Раздел 2.15.1'!Y187:AB187),0,1)</f>
        <v>0</v>
      </c>
    </row>
    <row r="13134" spans="1:8" x14ac:dyDescent="0.2">
      <c r="A13134" s="107">
        <f t="shared" si="194"/>
        <v>609562</v>
      </c>
      <c r="B13134" s="107">
        <v>67</v>
      </c>
      <c r="C13134" s="107">
        <v>0</v>
      </c>
      <c r="D13134" s="107">
        <v>0</v>
      </c>
      <c r="E13134" s="107" t="str">
        <f>CONCATENATE("Количество ошибок в разделе 2.15.2: ",H13134)</f>
        <v>Количество ошибок в разделе 2.15.2: 0</v>
      </c>
      <c r="F13134" s="107"/>
      <c r="G13134" s="107"/>
      <c r="H13134" s="107">
        <f>SUM(H13135:H13468)</f>
        <v>0</v>
      </c>
    </row>
    <row r="13135" spans="1:8" x14ac:dyDescent="0.2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20977</v>
      </c>
      <c r="H13135" s="6">
        <f>IF('Раздел 2.15.2'!Q21=SUM('Раздел 2.15.2'!R21:W21),0,1)</f>
        <v>0</v>
      </c>
    </row>
    <row r="13136" spans="1:8" x14ac:dyDescent="0.2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20978</v>
      </c>
      <c r="H13136" s="6">
        <f>IF('Раздел 2.15.2'!Q22=SUM('Раздел 2.15.2'!R22:W22),0,1)</f>
        <v>0</v>
      </c>
    </row>
    <row r="13137" spans="1:8" x14ac:dyDescent="0.2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20979</v>
      </c>
      <c r="F13137" s="7"/>
      <c r="G13137" s="7"/>
      <c r="H13137" s="6">
        <f>IF('Раздел 2.15.2'!Q23=SUM('Раздел 2.15.2'!R23:W23),0,1)</f>
        <v>0</v>
      </c>
    </row>
    <row r="13138" spans="1:8" x14ac:dyDescent="0.2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20980</v>
      </c>
      <c r="H13138" s="6">
        <f>IF('Раздел 2.15.2'!Q24=SUM('Раздел 2.15.2'!R24:W24),0,1)</f>
        <v>0</v>
      </c>
    </row>
    <row r="13139" spans="1:8" x14ac:dyDescent="0.2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20008</v>
      </c>
      <c r="H13139" s="6">
        <f>IF('Раздел 2.15.2'!Q25=SUM('Раздел 2.15.2'!R25:W25),0,1)</f>
        <v>0</v>
      </c>
    </row>
    <row r="13140" spans="1:8" x14ac:dyDescent="0.2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20009</v>
      </c>
      <c r="H13140" s="6">
        <f>IF('Раздел 2.15.2'!Q26=SUM('Раздел 2.15.2'!R26:W26),0,1)</f>
        <v>0</v>
      </c>
    </row>
    <row r="13141" spans="1:8" x14ac:dyDescent="0.2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20010</v>
      </c>
      <c r="H13141" s="6">
        <f>IF('Раздел 2.15.2'!Q27=SUM('Раздел 2.15.2'!R27:W27),0,1)</f>
        <v>0</v>
      </c>
    </row>
    <row r="13142" spans="1:8" x14ac:dyDescent="0.2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20768</v>
      </c>
      <c r="H13142" s="6">
        <f>IF('Раздел 2.15.2'!Q28=SUM('Раздел 2.15.2'!R28:W28),0,1)</f>
        <v>0</v>
      </c>
    </row>
    <row r="13143" spans="1:8" x14ac:dyDescent="0.2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20769</v>
      </c>
      <c r="H13143" s="6">
        <f>IF('Раздел 2.15.2'!Q29=SUM('Раздел 2.15.2'!R29:W29),0,1)</f>
        <v>0</v>
      </c>
    </row>
    <row r="13144" spans="1:8" x14ac:dyDescent="0.2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20770</v>
      </c>
      <c r="H13144" s="6">
        <f>IF('Раздел 2.15.2'!Q30=SUM('Раздел 2.15.2'!R30:W30),0,1)</f>
        <v>0</v>
      </c>
    </row>
    <row r="13145" spans="1:8" x14ac:dyDescent="0.2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20771</v>
      </c>
      <c r="H13145" s="6">
        <f>IF('Раздел 2.15.2'!Q31=SUM('Раздел 2.15.2'!R31:W31),0,1)</f>
        <v>0</v>
      </c>
    </row>
    <row r="13146" spans="1:8" x14ac:dyDescent="0.2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20772</v>
      </c>
      <c r="H13146" s="6">
        <f>IF('Раздел 2.15.2'!Q32=SUM('Раздел 2.15.2'!R32:W32),0,1)</f>
        <v>0</v>
      </c>
    </row>
    <row r="13147" spans="1:8" x14ac:dyDescent="0.2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20773</v>
      </c>
      <c r="H13147" s="6">
        <f>IF('Раздел 2.15.2'!Q33=SUM('Раздел 2.15.2'!R33:W33),0,1)</f>
        <v>0</v>
      </c>
    </row>
    <row r="13148" spans="1:8" x14ac:dyDescent="0.2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20011</v>
      </c>
      <c r="H13148" s="6">
        <f>IF('Раздел 2.15.2'!Q34=SUM('Раздел 2.15.2'!R34:W34),0,1)</f>
        <v>0</v>
      </c>
    </row>
    <row r="13149" spans="1:8" x14ac:dyDescent="0.2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20012</v>
      </c>
      <c r="H13149" s="6">
        <f>IF('Раздел 2.15.2'!Q35=SUM('Раздел 2.15.2'!R35:W35),0,1)</f>
        <v>0</v>
      </c>
    </row>
    <row r="13150" spans="1:8" x14ac:dyDescent="0.2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20013</v>
      </c>
      <c r="H13150" s="6">
        <f>IF('Раздел 2.15.2'!Q36=SUM('Раздел 2.15.2'!R36:W36),0,1)</f>
        <v>0</v>
      </c>
    </row>
    <row r="13151" spans="1:8" x14ac:dyDescent="0.2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20014</v>
      </c>
      <c r="H13151" s="6">
        <f>IF('Раздел 2.15.2'!Q37=SUM('Раздел 2.15.2'!R37:W37),0,1)</f>
        <v>0</v>
      </c>
    </row>
    <row r="13152" spans="1:8" x14ac:dyDescent="0.2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20015</v>
      </c>
      <c r="H13152" s="6">
        <f>IF('Раздел 2.15.2'!Q38=SUM('Раздел 2.15.2'!R38:W38),0,1)</f>
        <v>0</v>
      </c>
    </row>
    <row r="13153" spans="1:8" x14ac:dyDescent="0.2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20016</v>
      </c>
      <c r="H13153" s="6">
        <f>IF('Раздел 2.15.2'!Q39=SUM('Раздел 2.15.2'!R39:W39),0,1)</f>
        <v>0</v>
      </c>
    </row>
    <row r="13154" spans="1:8" x14ac:dyDescent="0.2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20017</v>
      </c>
      <c r="H13154" s="6">
        <f>IF('Раздел 2.15.2'!Q40=SUM('Раздел 2.15.2'!R40:W40),0,1)</f>
        <v>0</v>
      </c>
    </row>
    <row r="13155" spans="1:8" x14ac:dyDescent="0.2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20018</v>
      </c>
      <c r="H13155" s="6">
        <f>IF('Раздел 2.15.2'!Q41=SUM('Раздел 2.15.2'!R41:W41),0,1)</f>
        <v>0</v>
      </c>
    </row>
    <row r="13156" spans="1:8" x14ac:dyDescent="0.2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20019</v>
      </c>
      <c r="H13156" s="6">
        <f>IF('Раздел 2.15.2'!Q42=SUM('Раздел 2.15.2'!R42:W42),0,1)</f>
        <v>0</v>
      </c>
    </row>
    <row r="13157" spans="1:8" x14ac:dyDescent="0.2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20020</v>
      </c>
      <c r="H13157" s="6">
        <f>IF('Раздел 2.15.2'!Q43=SUM('Раздел 2.15.2'!R43:W43),0,1)</f>
        <v>0</v>
      </c>
    </row>
    <row r="13158" spans="1:8" x14ac:dyDescent="0.2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20021</v>
      </c>
      <c r="H13158" s="6">
        <f>IF('Раздел 2.15.2'!Q44=SUM('Раздел 2.15.2'!R44:W44),0,1)</f>
        <v>0</v>
      </c>
    </row>
    <row r="13159" spans="1:8" x14ac:dyDescent="0.2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20022</v>
      </c>
      <c r="H13159" s="6">
        <f>IF('Раздел 2.15.2'!Q45=SUM('Раздел 2.15.2'!R45:W45),0,1)</f>
        <v>0</v>
      </c>
    </row>
    <row r="13160" spans="1:8" x14ac:dyDescent="0.2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20023</v>
      </c>
      <c r="H13160" s="6">
        <f>IF('Раздел 2.15.2'!Q46=SUM('Раздел 2.15.2'!R46:W46),0,1)</f>
        <v>0</v>
      </c>
    </row>
    <row r="13161" spans="1:8" x14ac:dyDescent="0.2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20024</v>
      </c>
      <c r="H13161" s="6">
        <f>IF('Раздел 2.15.2'!Q47=SUM('Раздел 2.15.2'!R47:W47),0,1)</f>
        <v>0</v>
      </c>
    </row>
    <row r="13162" spans="1:8" x14ac:dyDescent="0.2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20303</v>
      </c>
      <c r="H13162" s="6">
        <f>IF('Раздел 2.15.2'!Q48=SUM('Раздел 2.15.2'!R48:W48),0,1)</f>
        <v>0</v>
      </c>
    </row>
    <row r="13163" spans="1:8" x14ac:dyDescent="0.2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19563</v>
      </c>
      <c r="H13163" s="6">
        <f>IF('Раздел 2.15.2'!Q49=SUM('Раздел 2.15.2'!R49:W49),0,1)</f>
        <v>0</v>
      </c>
    </row>
    <row r="13164" spans="1:8" x14ac:dyDescent="0.2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19564</v>
      </c>
      <c r="H13164" s="6">
        <f>IF('Раздел 2.15.2'!Q50=SUM('Раздел 2.15.2'!R50:W50),0,1)</f>
        <v>0</v>
      </c>
    </row>
    <row r="13165" spans="1:8" x14ac:dyDescent="0.2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19565</v>
      </c>
      <c r="H13165" s="6">
        <f>IF('Раздел 2.15.2'!Q51=SUM('Раздел 2.15.2'!R51:W51),0,1)</f>
        <v>0</v>
      </c>
    </row>
    <row r="13166" spans="1:8" x14ac:dyDescent="0.2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19566</v>
      </c>
      <c r="H13166" s="6">
        <f>IF('Раздел 2.15.2'!Q52=SUM('Раздел 2.15.2'!R52:W52),0,1)</f>
        <v>0</v>
      </c>
    </row>
    <row r="13167" spans="1:8" x14ac:dyDescent="0.2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19567</v>
      </c>
      <c r="H13167" s="6">
        <f>IF('Раздел 2.15.2'!Q53=SUM('Раздел 2.15.2'!R53:W53),0,1)</f>
        <v>0</v>
      </c>
    </row>
    <row r="13168" spans="1:8" x14ac:dyDescent="0.2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19568</v>
      </c>
      <c r="H13168" s="6">
        <f>IF('Раздел 2.15.2'!Q54=SUM('Раздел 2.15.2'!R54:W54),0,1)</f>
        <v>0</v>
      </c>
    </row>
    <row r="13169" spans="1:8" x14ac:dyDescent="0.2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19569</v>
      </c>
      <c r="H13169" s="6">
        <f>IF('Раздел 2.15.2'!Q55=SUM('Раздел 2.15.2'!R55:W55),0,1)</f>
        <v>0</v>
      </c>
    </row>
    <row r="13170" spans="1:8" x14ac:dyDescent="0.2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19570</v>
      </c>
      <c r="H13170" s="6">
        <f>IF('Раздел 2.15.2'!Q56=SUM('Раздел 2.15.2'!R56:W56),0,1)</f>
        <v>0</v>
      </c>
    </row>
    <row r="13171" spans="1:8" x14ac:dyDescent="0.2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19571</v>
      </c>
      <c r="H13171" s="6">
        <f>IF('Раздел 2.15.2'!Q57=SUM('Раздел 2.15.2'!R57:W57),0,1)</f>
        <v>0</v>
      </c>
    </row>
    <row r="13172" spans="1:8" x14ac:dyDescent="0.2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19581</v>
      </c>
      <c r="H13172" s="6">
        <f>IF('Раздел 2.15.2'!Q58=SUM('Раздел 2.15.2'!R58:W58),0,1)</f>
        <v>0</v>
      </c>
    </row>
    <row r="13173" spans="1:8" x14ac:dyDescent="0.2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19582</v>
      </c>
      <c r="H13173" s="6">
        <f>IF('Раздел 2.15.2'!Q59=SUM('Раздел 2.15.2'!R59:W59),0,1)</f>
        <v>0</v>
      </c>
    </row>
    <row r="13174" spans="1:8" x14ac:dyDescent="0.2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19583</v>
      </c>
      <c r="H13174" s="6">
        <f>IF('Раздел 2.15.2'!Q60=SUM('Раздел 2.15.2'!R60:W60),0,1)</f>
        <v>0</v>
      </c>
    </row>
    <row r="13175" spans="1:8" x14ac:dyDescent="0.2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19584</v>
      </c>
      <c r="H13175" s="6">
        <f>IF('Раздел 2.15.2'!Q61=SUM('Раздел 2.15.2'!R61:W61),0,1)</f>
        <v>0</v>
      </c>
    </row>
    <row r="13176" spans="1:8" x14ac:dyDescent="0.2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19585</v>
      </c>
      <c r="H13176" s="6">
        <f>IF('Раздел 2.15.2'!Q62=SUM('Раздел 2.15.2'!R62:W62),0,1)</f>
        <v>0</v>
      </c>
    </row>
    <row r="13177" spans="1:8" x14ac:dyDescent="0.2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19586</v>
      </c>
      <c r="H13177" s="6">
        <f>IF('Раздел 2.15.2'!Q63=SUM('Раздел 2.15.2'!R63:W63),0,1)</f>
        <v>0</v>
      </c>
    </row>
    <row r="13178" spans="1:8" x14ac:dyDescent="0.2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19587</v>
      </c>
      <c r="H13178" s="6">
        <f>IF('Раздел 2.15.2'!Q64=SUM('Раздел 2.15.2'!R64:W64),0,1)</f>
        <v>0</v>
      </c>
    </row>
    <row r="13179" spans="1:8" x14ac:dyDescent="0.2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19588</v>
      </c>
      <c r="H13179" s="6">
        <f>IF('Раздел 2.15.2'!Q65=SUM('Раздел 2.15.2'!R65:W65),0,1)</f>
        <v>0</v>
      </c>
    </row>
    <row r="13180" spans="1:8" x14ac:dyDescent="0.2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19589</v>
      </c>
      <c r="H13180" s="6">
        <f>IF('Раздел 2.15.2'!Q66=SUM('Раздел 2.15.2'!R66:W66),0,1)</f>
        <v>0</v>
      </c>
    </row>
    <row r="13181" spans="1:8" x14ac:dyDescent="0.2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19590</v>
      </c>
      <c r="H13181" s="6">
        <f>IF('Раздел 2.15.2'!Q67=SUM('Раздел 2.15.2'!R67:W67),0,1)</f>
        <v>0</v>
      </c>
    </row>
    <row r="13182" spans="1:8" x14ac:dyDescent="0.2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19591</v>
      </c>
      <c r="H13182" s="6">
        <f>IF('Раздел 2.15.2'!Q68=SUM('Раздел 2.15.2'!R68:W68),0,1)</f>
        <v>0</v>
      </c>
    </row>
    <row r="13183" spans="1:8" x14ac:dyDescent="0.2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19592</v>
      </c>
      <c r="H13183" s="6">
        <f>IF('Раздел 2.15.2'!Q69=SUM('Раздел 2.15.2'!R69:W69),0,1)</f>
        <v>0</v>
      </c>
    </row>
    <row r="13184" spans="1:8" x14ac:dyDescent="0.2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19593</v>
      </c>
      <c r="H13184" s="6">
        <f>IF('Раздел 2.15.2'!Q70=SUM('Раздел 2.15.2'!R70:W70),0,1)</f>
        <v>0</v>
      </c>
    </row>
    <row r="13185" spans="1:8" x14ac:dyDescent="0.2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19594</v>
      </c>
      <c r="H13185" s="6">
        <f>IF('Раздел 2.15.2'!Q71=SUM('Раздел 2.15.2'!R71:W71),0,1)</f>
        <v>0</v>
      </c>
    </row>
    <row r="13186" spans="1:8" x14ac:dyDescent="0.2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19595</v>
      </c>
      <c r="H13186" s="6">
        <f>IF('Раздел 2.15.2'!Q72=SUM('Раздел 2.15.2'!R72:W72),0,1)</f>
        <v>0</v>
      </c>
    </row>
    <row r="13187" spans="1:8" x14ac:dyDescent="0.2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19596</v>
      </c>
      <c r="H13187" s="6">
        <f>IF('Раздел 2.15.2'!Q73=SUM('Раздел 2.15.2'!R73:W73),0,1)</f>
        <v>0</v>
      </c>
    </row>
    <row r="13188" spans="1:8" x14ac:dyDescent="0.2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19597</v>
      </c>
      <c r="H13188" s="6">
        <f>IF('Раздел 2.15.2'!Q74=SUM('Раздел 2.15.2'!R74:W74),0,1)</f>
        <v>0</v>
      </c>
    </row>
    <row r="13189" spans="1:8" x14ac:dyDescent="0.2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19608</v>
      </c>
      <c r="H13189" s="6">
        <f>IF('Раздел 2.15.2'!Q75=SUM('Раздел 2.15.2'!R75:W75),0,1)</f>
        <v>0</v>
      </c>
    </row>
    <row r="13190" spans="1:8" x14ac:dyDescent="0.2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19609</v>
      </c>
      <c r="H13190" s="6">
        <f>IF('Раздел 2.15.2'!Q76=SUM('Раздел 2.15.2'!R76:W76),0,1)</f>
        <v>0</v>
      </c>
    </row>
    <row r="13191" spans="1:8" x14ac:dyDescent="0.2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19610</v>
      </c>
      <c r="H13191" s="6">
        <f>IF('Раздел 2.15.2'!Q77=SUM('Раздел 2.15.2'!R77:W77),0,1)</f>
        <v>0</v>
      </c>
    </row>
    <row r="13192" spans="1:8" x14ac:dyDescent="0.2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19611</v>
      </c>
      <c r="H13192" s="6">
        <f>IF('Раздел 2.15.2'!Q78=SUM('Раздел 2.15.2'!R78:W78),0,1)</f>
        <v>0</v>
      </c>
    </row>
    <row r="13193" spans="1:8" x14ac:dyDescent="0.2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19612</v>
      </c>
      <c r="H13193" s="6">
        <f>IF('Раздел 2.15.2'!Q79=SUM('Раздел 2.15.2'!R79:W79),0,1)</f>
        <v>0</v>
      </c>
    </row>
    <row r="13194" spans="1:8" x14ac:dyDescent="0.2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19613</v>
      </c>
      <c r="H13194" s="6">
        <f>IF('Раздел 2.15.2'!Q80=SUM('Раздел 2.15.2'!R80:W80),0,1)</f>
        <v>0</v>
      </c>
    </row>
    <row r="13195" spans="1:8" x14ac:dyDescent="0.2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19614</v>
      </c>
      <c r="H13195" s="6">
        <f>IF('Раздел 2.15.2'!Q81=SUM('Раздел 2.15.2'!R81:W81),0,1)</f>
        <v>0</v>
      </c>
    </row>
    <row r="13196" spans="1:8" x14ac:dyDescent="0.2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19615</v>
      </c>
      <c r="H13196" s="6">
        <f>IF('Раздел 2.15.2'!Q82=SUM('Раздел 2.15.2'!R82:W82),0,1)</f>
        <v>0</v>
      </c>
    </row>
    <row r="13197" spans="1:8" x14ac:dyDescent="0.2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19616</v>
      </c>
      <c r="H13197" s="6">
        <f>IF('Раздел 2.15.2'!Q83=SUM('Раздел 2.15.2'!R83:W83),0,1)</f>
        <v>0</v>
      </c>
    </row>
    <row r="13198" spans="1:8" x14ac:dyDescent="0.2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19617</v>
      </c>
      <c r="H13198" s="6">
        <f>IF('Раздел 2.15.2'!Q84=SUM('Раздел 2.15.2'!R84:W84),0,1)</f>
        <v>0</v>
      </c>
    </row>
    <row r="13199" spans="1:8" x14ac:dyDescent="0.2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19618</v>
      </c>
      <c r="H13199" s="6">
        <f>IF('Раздел 2.15.2'!Q85=SUM('Раздел 2.15.2'!R85:W85),0,1)</f>
        <v>0</v>
      </c>
    </row>
    <row r="13200" spans="1:8" x14ac:dyDescent="0.2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19619</v>
      </c>
      <c r="H13200" s="6">
        <f>IF('Раздел 2.15.2'!Q86=SUM('Раздел 2.15.2'!R86:W86),0,1)</f>
        <v>0</v>
      </c>
    </row>
    <row r="13201" spans="1:8" x14ac:dyDescent="0.2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19620</v>
      </c>
      <c r="H13201" s="6">
        <f>IF('Раздел 2.15.2'!Q87=SUM('Раздел 2.15.2'!R87:W87),0,1)</f>
        <v>0</v>
      </c>
    </row>
    <row r="13202" spans="1:8" x14ac:dyDescent="0.2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19621</v>
      </c>
      <c r="H13202" s="6">
        <f>IF('Раздел 2.15.2'!Q88=SUM('Раздел 2.15.2'!R88:W88),0,1)</f>
        <v>0</v>
      </c>
    </row>
    <row r="13203" spans="1:8" x14ac:dyDescent="0.2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19622</v>
      </c>
      <c r="H13203" s="6">
        <f>IF('Раздел 2.15.2'!Q89=SUM('Раздел 2.15.2'!R89:W89),0,1)</f>
        <v>0</v>
      </c>
    </row>
    <row r="13204" spans="1:8" x14ac:dyDescent="0.2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19623</v>
      </c>
      <c r="H13204" s="6">
        <f>IF('Раздел 2.15.2'!Q90=SUM('Раздел 2.15.2'!R90:W90),0,1)</f>
        <v>0</v>
      </c>
    </row>
    <row r="13205" spans="1:8" x14ac:dyDescent="0.2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19624</v>
      </c>
      <c r="H13205" s="6">
        <f>IF('Раздел 2.15.2'!Q91=SUM('Раздел 2.15.2'!R91:W91),0,1)</f>
        <v>0</v>
      </c>
    </row>
    <row r="13206" spans="1:8" x14ac:dyDescent="0.2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19625</v>
      </c>
      <c r="H13206" s="6">
        <f>IF('Раздел 2.15.2'!Q92=SUM('Раздел 2.15.2'!R92:W92),0,1)</f>
        <v>0</v>
      </c>
    </row>
    <row r="13207" spans="1:8" x14ac:dyDescent="0.2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19626</v>
      </c>
      <c r="H13207" s="6">
        <f>IF('Раздел 2.15.2'!Q93=SUM('Раздел 2.15.2'!R93:W93),0,1)</f>
        <v>0</v>
      </c>
    </row>
    <row r="13208" spans="1:8" x14ac:dyDescent="0.2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19627</v>
      </c>
      <c r="H13208" s="6">
        <f>IF('Раздел 2.15.2'!Q94=SUM('Раздел 2.15.2'!R94:W94),0,1)</f>
        <v>0</v>
      </c>
    </row>
    <row r="13209" spans="1:8" x14ac:dyDescent="0.2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19628</v>
      </c>
      <c r="H13209" s="6">
        <f>IF('Раздел 2.15.2'!Q95=SUM('Раздел 2.15.2'!R95:W95),0,1)</f>
        <v>0</v>
      </c>
    </row>
    <row r="13210" spans="1:8" x14ac:dyDescent="0.2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19629</v>
      </c>
      <c r="H13210" s="6">
        <f>IF('Раздел 2.15.2'!Q96=SUM('Раздел 2.15.2'!R96:W96),0,1)</f>
        <v>0</v>
      </c>
    </row>
    <row r="13211" spans="1:8" x14ac:dyDescent="0.2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19630</v>
      </c>
      <c r="H13211" s="6">
        <f>IF('Раздел 2.15.2'!Q97=SUM('Раздел 2.15.2'!R97:W97),0,1)</f>
        <v>0</v>
      </c>
    </row>
    <row r="13212" spans="1:8" x14ac:dyDescent="0.2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20386</v>
      </c>
      <c r="H13212" s="6">
        <f>IF('Раздел 2.15.2'!Q98=SUM('Раздел 2.15.2'!R98:W98),0,1)</f>
        <v>0</v>
      </c>
    </row>
    <row r="13213" spans="1:8" x14ac:dyDescent="0.2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20387</v>
      </c>
      <c r="H13213" s="6">
        <f>IF('Раздел 2.15.2'!Q99=SUM('Раздел 2.15.2'!R99:W99),0,1)</f>
        <v>0</v>
      </c>
    </row>
    <row r="13214" spans="1:8" x14ac:dyDescent="0.2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20388</v>
      </c>
      <c r="H13214" s="6">
        <f>IF('Раздел 2.15.2'!Q100=SUM('Раздел 2.15.2'!R100:W100),0,1)</f>
        <v>0</v>
      </c>
    </row>
    <row r="13215" spans="1:8" x14ac:dyDescent="0.2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20389</v>
      </c>
      <c r="H13215" s="6">
        <f>IF('Раздел 2.15.2'!Q101=SUM('Раздел 2.15.2'!R101:W101),0,1)</f>
        <v>0</v>
      </c>
    </row>
    <row r="13216" spans="1:8" x14ac:dyDescent="0.2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20384</v>
      </c>
      <c r="H13216" s="6">
        <f>IF('Раздел 2.15.2'!Q102=SUM('Раздел 2.15.2'!R102:W102),0,1)</f>
        <v>0</v>
      </c>
    </row>
    <row r="13217" spans="1:8" x14ac:dyDescent="0.2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20385</v>
      </c>
      <c r="H13217" s="6">
        <f>IF('Раздел 2.15.2'!Q103=SUM('Раздел 2.15.2'!R103:W103),0,1)</f>
        <v>0</v>
      </c>
    </row>
    <row r="13218" spans="1:8" x14ac:dyDescent="0.2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21145</v>
      </c>
      <c r="H13218" s="6">
        <f>IF('Раздел 2.15.2'!Q104=SUM('Раздел 2.15.2'!R104:W104),0,1)</f>
        <v>0</v>
      </c>
    </row>
    <row r="13219" spans="1:8" x14ac:dyDescent="0.2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21146</v>
      </c>
      <c r="H13219" s="6">
        <f>IF('Раздел 2.15.2'!Q105=SUM('Раздел 2.15.2'!R105:W105),0,1)</f>
        <v>0</v>
      </c>
    </row>
    <row r="13220" spans="1:8" x14ac:dyDescent="0.2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21147</v>
      </c>
      <c r="H13220" s="6">
        <f>IF('Раздел 2.15.2'!Q106=SUM('Раздел 2.15.2'!R106:W106),0,1)</f>
        <v>0</v>
      </c>
    </row>
    <row r="13221" spans="1:8" x14ac:dyDescent="0.2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21148</v>
      </c>
      <c r="H13221" s="6">
        <f>IF('Раздел 2.15.2'!Q107=SUM('Раздел 2.15.2'!R107:W107),0,1)</f>
        <v>0</v>
      </c>
    </row>
    <row r="13222" spans="1:8" x14ac:dyDescent="0.2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21149</v>
      </c>
      <c r="H13222" s="6">
        <f>IF('Раздел 2.15.2'!Q108=SUM('Раздел 2.15.2'!R108:W108),0,1)</f>
        <v>0</v>
      </c>
    </row>
    <row r="13223" spans="1:8" x14ac:dyDescent="0.2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21150</v>
      </c>
      <c r="H13223" s="6">
        <f>IF('Раздел 2.15.2'!Q109=SUM('Раздел 2.15.2'!R109:W109),0,1)</f>
        <v>0</v>
      </c>
    </row>
    <row r="13224" spans="1:8" x14ac:dyDescent="0.2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21151</v>
      </c>
      <c r="H13224" s="6">
        <f>IF('Раздел 2.15.2'!Q110=SUM('Раздел 2.15.2'!R110:W110),0,1)</f>
        <v>0</v>
      </c>
    </row>
    <row r="13225" spans="1:8" x14ac:dyDescent="0.2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21152</v>
      </c>
      <c r="H13225" s="6">
        <f>IF('Раздел 2.15.2'!Q111=SUM('Раздел 2.15.2'!R111:W111),0,1)</f>
        <v>0</v>
      </c>
    </row>
    <row r="13226" spans="1:8" x14ac:dyDescent="0.2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21153</v>
      </c>
      <c r="H13226" s="6">
        <f>IF('Раздел 2.15.2'!Q112=SUM('Раздел 2.15.2'!R112:W112),0,1)</f>
        <v>0</v>
      </c>
    </row>
    <row r="13227" spans="1:8" x14ac:dyDescent="0.2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21154</v>
      </c>
      <c r="H13227" s="6">
        <f>IF('Раздел 2.15.2'!Q113=SUM('Раздел 2.15.2'!R113:W113),0,1)</f>
        <v>0</v>
      </c>
    </row>
    <row r="13228" spans="1:8" x14ac:dyDescent="0.2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21155</v>
      </c>
      <c r="H13228" s="6">
        <f>IF('Раздел 2.15.2'!Q114=SUM('Раздел 2.15.2'!R114:W114),0,1)</f>
        <v>0</v>
      </c>
    </row>
    <row r="13229" spans="1:8" x14ac:dyDescent="0.2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20394</v>
      </c>
      <c r="H13229" s="6">
        <f>IF('Раздел 2.15.2'!Q115=SUM('Раздел 2.15.2'!R115:W115),0,1)</f>
        <v>0</v>
      </c>
    </row>
    <row r="13230" spans="1:8" x14ac:dyDescent="0.2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20845</v>
      </c>
      <c r="H13230" s="6">
        <f>IF('Раздел 2.15.2'!Q116=SUM('Раздел 2.15.2'!R116:W116),0,1)</f>
        <v>0</v>
      </c>
    </row>
    <row r="13231" spans="1:8" x14ac:dyDescent="0.2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20846</v>
      </c>
      <c r="H13231" s="6">
        <f>IF('Раздел 2.15.2'!Q117=SUM('Раздел 2.15.2'!R117:W117),0,1)</f>
        <v>0</v>
      </c>
    </row>
    <row r="13232" spans="1:8" x14ac:dyDescent="0.2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20847</v>
      </c>
      <c r="H13232" s="6">
        <f>IF('Раздел 2.15.2'!Q118=SUM('Раздел 2.15.2'!R118:W118),0,1)</f>
        <v>0</v>
      </c>
    </row>
    <row r="13233" spans="1:8" x14ac:dyDescent="0.2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20084</v>
      </c>
      <c r="H13233" s="6">
        <f>IF('Раздел 2.15.2'!Q119=SUM('Раздел 2.15.2'!R119:W119),0,1)</f>
        <v>0</v>
      </c>
    </row>
    <row r="13234" spans="1:8" x14ac:dyDescent="0.2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20085</v>
      </c>
      <c r="H13234" s="6">
        <f>IF('Раздел 2.15.2'!Q120=SUM('Раздел 2.15.2'!R120:W120),0,1)</f>
        <v>0</v>
      </c>
    </row>
    <row r="13235" spans="1:8" x14ac:dyDescent="0.2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20086</v>
      </c>
      <c r="H13235" s="6">
        <f>IF('Раздел 2.15.2'!Q121=SUM('Раздел 2.15.2'!R121:W121),0,1)</f>
        <v>0</v>
      </c>
    </row>
    <row r="13236" spans="1:8" x14ac:dyDescent="0.2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20087</v>
      </c>
      <c r="H13236" s="6">
        <f>IF('Раздел 2.15.2'!Q122=SUM('Раздел 2.15.2'!R122:W122),0,1)</f>
        <v>0</v>
      </c>
    </row>
    <row r="13237" spans="1:8" x14ac:dyDescent="0.2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20088</v>
      </c>
      <c r="H13237" s="6">
        <f>IF('Раздел 2.15.2'!Q123=SUM('Раздел 2.15.2'!R123:W123),0,1)</f>
        <v>0</v>
      </c>
    </row>
    <row r="13238" spans="1:8" x14ac:dyDescent="0.2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20089</v>
      </c>
      <c r="H13238" s="6">
        <f>IF('Раздел 2.15.2'!Q124=SUM('Раздел 2.15.2'!R124:W124),0,1)</f>
        <v>0</v>
      </c>
    </row>
    <row r="13239" spans="1:8" x14ac:dyDescent="0.2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20090</v>
      </c>
      <c r="H13239" s="6">
        <f>IF('Раздел 2.15.2'!Q125=SUM('Раздел 2.15.2'!R125:W125),0,1)</f>
        <v>0</v>
      </c>
    </row>
    <row r="13240" spans="1:8" x14ac:dyDescent="0.2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20091</v>
      </c>
      <c r="H13240" s="6">
        <f>IF('Раздел 2.15.2'!Q126=SUM('Раздел 2.15.2'!R126:W126),0,1)</f>
        <v>0</v>
      </c>
    </row>
    <row r="13241" spans="1:8" x14ac:dyDescent="0.2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20092</v>
      </c>
      <c r="H13241" s="6">
        <f>IF('Раздел 2.15.2'!Q127=SUM('Раздел 2.15.2'!R127:W127),0,1)</f>
        <v>0</v>
      </c>
    </row>
    <row r="13242" spans="1:8" x14ac:dyDescent="0.2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20093</v>
      </c>
      <c r="H13242" s="6">
        <f>IF('Раздел 2.15.2'!Q128=SUM('Раздел 2.15.2'!R128:W128),0,1)</f>
        <v>0</v>
      </c>
    </row>
    <row r="13243" spans="1:8" x14ac:dyDescent="0.2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20094</v>
      </c>
      <c r="H13243" s="6">
        <f>IF('Раздел 2.15.2'!Q129=SUM('Раздел 2.15.2'!R129:W129),0,1)</f>
        <v>0</v>
      </c>
    </row>
    <row r="13244" spans="1:8" x14ac:dyDescent="0.2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20095</v>
      </c>
      <c r="H13244" s="6">
        <f>IF('Раздел 2.15.2'!Q130=SUM('Раздел 2.15.2'!R130:W130),0,1)</f>
        <v>0</v>
      </c>
    </row>
    <row r="13245" spans="1:8" x14ac:dyDescent="0.2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20096</v>
      </c>
      <c r="H13245" s="6">
        <f>IF('Раздел 2.15.2'!Q131=SUM('Раздел 2.15.2'!R131:W131),0,1)</f>
        <v>0</v>
      </c>
    </row>
    <row r="13246" spans="1:8" x14ac:dyDescent="0.2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20097</v>
      </c>
      <c r="H13246" s="6">
        <f>IF('Раздел 2.15.2'!Q132=SUM('Раздел 2.15.2'!R132:W132),0,1)</f>
        <v>0</v>
      </c>
    </row>
    <row r="13247" spans="1:8" x14ac:dyDescent="0.2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20098</v>
      </c>
      <c r="H13247" s="6">
        <f>IF('Раздел 2.15.2'!Q133=SUM('Раздел 2.15.2'!R133:W133),0,1)</f>
        <v>0</v>
      </c>
    </row>
    <row r="13248" spans="1:8" x14ac:dyDescent="0.2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20872</v>
      </c>
      <c r="H13248" s="6">
        <f>IF('Раздел 2.15.2'!Q134=SUM('Раздел 2.15.2'!R134:W134),0,1)</f>
        <v>0</v>
      </c>
    </row>
    <row r="13249" spans="1:8" x14ac:dyDescent="0.2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20873</v>
      </c>
      <c r="H13249" s="6">
        <f>IF('Раздел 2.15.2'!Q135=SUM('Раздел 2.15.2'!R135:W135),0,1)</f>
        <v>0</v>
      </c>
    </row>
    <row r="13250" spans="1:8" x14ac:dyDescent="0.2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20874</v>
      </c>
      <c r="H13250" s="6">
        <f>IF('Раздел 2.15.2'!Q136=SUM('Раздел 2.15.2'!R136:W136),0,1)</f>
        <v>0</v>
      </c>
    </row>
    <row r="13251" spans="1:8" x14ac:dyDescent="0.2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20875</v>
      </c>
      <c r="H13251" s="6">
        <f>IF('Раздел 2.15.2'!Q137=SUM('Раздел 2.15.2'!R137:W137),0,1)</f>
        <v>0</v>
      </c>
    </row>
    <row r="13252" spans="1:8" x14ac:dyDescent="0.2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20876</v>
      </c>
      <c r="H13252" s="6">
        <f>IF('Раздел 2.15.2'!Q138=SUM('Раздел 2.15.2'!R138:W138),0,1)</f>
        <v>0</v>
      </c>
    </row>
    <row r="13253" spans="1:8" x14ac:dyDescent="0.2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21352</v>
      </c>
      <c r="H13253" s="6">
        <f>IF('Раздел 2.15.2'!Q139=SUM('Раздел 2.15.2'!R139:W139),0,1)</f>
        <v>0</v>
      </c>
    </row>
    <row r="13254" spans="1:8" x14ac:dyDescent="0.2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21353</v>
      </c>
      <c r="H13254" s="6">
        <f>IF('Раздел 2.15.2'!Q140=SUM('Раздел 2.15.2'!R140:W140),0,1)</f>
        <v>0</v>
      </c>
    </row>
    <row r="13255" spans="1:8" x14ac:dyDescent="0.2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21354</v>
      </c>
      <c r="H13255" s="6">
        <f>IF('Раздел 2.15.2'!Q141=SUM('Раздел 2.15.2'!R141:W141),0,1)</f>
        <v>0</v>
      </c>
    </row>
    <row r="13256" spans="1:8" x14ac:dyDescent="0.2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21114</v>
      </c>
      <c r="H13256" s="6">
        <f>IF('Раздел 2.15.2'!Q142=SUM('Раздел 2.15.2'!R142:W142),0,1)</f>
        <v>0</v>
      </c>
    </row>
    <row r="13257" spans="1:8" x14ac:dyDescent="0.2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21115</v>
      </c>
      <c r="H13257" s="6">
        <f>IF('Раздел 2.15.2'!Q143=SUM('Раздел 2.15.2'!R143:W143),0,1)</f>
        <v>0</v>
      </c>
    </row>
    <row r="13258" spans="1:8" x14ac:dyDescent="0.2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21116</v>
      </c>
      <c r="H13258" s="6">
        <f>IF('Раздел 2.15.2'!Q144=SUM('Раздел 2.15.2'!R144:W144),0,1)</f>
        <v>0</v>
      </c>
    </row>
    <row r="13259" spans="1:8" x14ac:dyDescent="0.2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21117</v>
      </c>
      <c r="H13259" s="6">
        <f>IF('Раздел 2.15.2'!Q145=SUM('Раздел 2.15.2'!R145:W145),0,1)</f>
        <v>0</v>
      </c>
    </row>
    <row r="13260" spans="1:8" x14ac:dyDescent="0.2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21118</v>
      </c>
      <c r="H13260" s="6">
        <f>IF('Раздел 2.15.2'!Q146=SUM('Раздел 2.15.2'!R146:W146),0,1)</f>
        <v>0</v>
      </c>
    </row>
    <row r="13261" spans="1:8" x14ac:dyDescent="0.2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17650</v>
      </c>
      <c r="H13261" s="6">
        <f>IF('Раздел 2.15.2'!Q147=SUM('Раздел 2.15.2'!R147:W147),0,1)</f>
        <v>0</v>
      </c>
    </row>
    <row r="13262" spans="1:8" x14ac:dyDescent="0.2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17651</v>
      </c>
      <c r="H13262" s="6">
        <f>IF('Раздел 2.15.2'!Q148=SUM('Раздел 2.15.2'!R148:W148),0,1)</f>
        <v>0</v>
      </c>
    </row>
    <row r="13263" spans="1:8" x14ac:dyDescent="0.2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17652</v>
      </c>
      <c r="H13263" s="6">
        <f>IF('Раздел 2.15.2'!Q149=SUM('Раздел 2.15.2'!R149:W149),0,1)</f>
        <v>0</v>
      </c>
    </row>
    <row r="13264" spans="1:8" x14ac:dyDescent="0.2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17653</v>
      </c>
      <c r="H13264" s="6">
        <f>IF('Раздел 2.15.2'!Q150=SUM('Раздел 2.15.2'!R150:W150),0,1)</f>
        <v>0</v>
      </c>
    </row>
    <row r="13265" spans="1:8" x14ac:dyDescent="0.2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17659</v>
      </c>
      <c r="H13265" s="6">
        <f>IF('Раздел 2.15.2'!Q151=SUM('Раздел 2.15.2'!R151:W151),0,1)</f>
        <v>0</v>
      </c>
    </row>
    <row r="13266" spans="1:8" x14ac:dyDescent="0.2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17660</v>
      </c>
      <c r="H13266" s="6">
        <f>IF('Раздел 2.15.2'!Q152=SUM('Раздел 2.15.2'!R152:W152),0,1)</f>
        <v>0</v>
      </c>
    </row>
    <row r="13267" spans="1:8" x14ac:dyDescent="0.2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17661</v>
      </c>
      <c r="H13267" s="6">
        <f>IF('Раздел 2.15.2'!Q153=SUM('Раздел 2.15.2'!R153:W153),0,1)</f>
        <v>0</v>
      </c>
    </row>
    <row r="13268" spans="1:8" x14ac:dyDescent="0.2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17662</v>
      </c>
      <c r="H13268" s="6">
        <f>IF('Раздел 2.15.2'!Q154=SUM('Раздел 2.15.2'!R154:W154),0,1)</f>
        <v>0</v>
      </c>
    </row>
    <row r="13269" spans="1:8" x14ac:dyDescent="0.2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17663</v>
      </c>
      <c r="H13269" s="6">
        <f>IF('Раздел 2.15.2'!Q155=SUM('Раздел 2.15.2'!R155:W155),0,1)</f>
        <v>0</v>
      </c>
    </row>
    <row r="13270" spans="1:8" x14ac:dyDescent="0.2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17664</v>
      </c>
      <c r="H13270" s="6">
        <f>IF('Раздел 2.15.2'!Q156=SUM('Раздел 2.15.2'!R156:W156),0,1)</f>
        <v>0</v>
      </c>
    </row>
    <row r="13271" spans="1:8" x14ac:dyDescent="0.2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17665</v>
      </c>
      <c r="H13271" s="6">
        <f>IF('Раздел 2.15.2'!Q157=SUM('Раздел 2.15.2'!R157:W157),0,1)</f>
        <v>0</v>
      </c>
    </row>
    <row r="13272" spans="1:8" x14ac:dyDescent="0.2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17666</v>
      </c>
      <c r="H13272" s="6">
        <f>IF('Раздел 2.15.2'!Q158=SUM('Раздел 2.15.2'!R158:W158),0,1)</f>
        <v>0</v>
      </c>
    </row>
    <row r="13273" spans="1:8" x14ac:dyDescent="0.2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17667</v>
      </c>
      <c r="H13273" s="6">
        <f>IF('Раздел 2.15.2'!Q159=SUM('Раздел 2.15.2'!R159:W159),0,1)</f>
        <v>0</v>
      </c>
    </row>
    <row r="13274" spans="1:8" x14ac:dyDescent="0.2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17668</v>
      </c>
      <c r="H13274" s="6">
        <f>IF('Раздел 2.15.2'!Q160=SUM('Раздел 2.15.2'!R160:W160),0,1)</f>
        <v>0</v>
      </c>
    </row>
    <row r="13275" spans="1:8" x14ac:dyDescent="0.2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17669</v>
      </c>
      <c r="H13275" s="6">
        <f>IF('Раздел 2.15.2'!Q161=SUM('Раздел 2.15.2'!R161:W161),0,1)</f>
        <v>0</v>
      </c>
    </row>
    <row r="13276" spans="1:8" x14ac:dyDescent="0.2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17670</v>
      </c>
      <c r="H13276" s="6">
        <f>IF('Раздел 2.15.2'!Q162=SUM('Раздел 2.15.2'!R162:W162),0,1)</f>
        <v>0</v>
      </c>
    </row>
    <row r="13277" spans="1:8" x14ac:dyDescent="0.2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17671</v>
      </c>
      <c r="H13277" s="6">
        <f>IF('Раздел 2.15.2'!Q163=SUM('Раздел 2.15.2'!R163:W163),0,1)</f>
        <v>0</v>
      </c>
    </row>
    <row r="13278" spans="1:8" x14ac:dyDescent="0.2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17672</v>
      </c>
      <c r="H13278" s="6">
        <f>IF('Раздел 2.15.2'!Q164=SUM('Раздел 2.15.2'!R164:W164),0,1)</f>
        <v>0</v>
      </c>
    </row>
    <row r="13279" spans="1:8" x14ac:dyDescent="0.2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17673</v>
      </c>
      <c r="H13279" s="6">
        <f>IF('Раздел 2.15.2'!Q165=SUM('Раздел 2.15.2'!R165:W165),0,1)</f>
        <v>0</v>
      </c>
    </row>
    <row r="13280" spans="1:8" x14ac:dyDescent="0.2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17674</v>
      </c>
      <c r="H13280" s="6">
        <f>IF('Раздел 2.15.2'!Q166=SUM('Раздел 2.15.2'!R166:W166),0,1)</f>
        <v>0</v>
      </c>
    </row>
    <row r="13281" spans="1:8" x14ac:dyDescent="0.2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17675</v>
      </c>
      <c r="H13281" s="6">
        <f>IF('Раздел 2.15.2'!Q167=SUM('Раздел 2.15.2'!R167:W167),0,1)</f>
        <v>0</v>
      </c>
    </row>
    <row r="13282" spans="1:8" x14ac:dyDescent="0.2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19299</v>
      </c>
      <c r="H13282" s="6">
        <f>IF('Раздел 2.15.2'!Q168=SUM('Раздел 2.15.2'!R168:W168),0,1)</f>
        <v>0</v>
      </c>
    </row>
    <row r="13283" spans="1:8" x14ac:dyDescent="0.2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19300</v>
      </c>
      <c r="H13283" s="6">
        <f>IF('Раздел 2.15.2'!Q169=SUM('Раздел 2.15.2'!R169:W169),0,1)</f>
        <v>0</v>
      </c>
    </row>
    <row r="13284" spans="1:8" x14ac:dyDescent="0.2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19301</v>
      </c>
      <c r="H13284" s="6">
        <f>IF('Раздел 2.15.2'!Q170=SUM('Раздел 2.15.2'!R170:W170),0,1)</f>
        <v>0</v>
      </c>
    </row>
    <row r="13285" spans="1:8" x14ac:dyDescent="0.2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19302</v>
      </c>
      <c r="H13285" s="6">
        <f>IF('Раздел 2.15.2'!Q171=SUM('Раздел 2.15.2'!R171:W171),0,1)</f>
        <v>0</v>
      </c>
    </row>
    <row r="13286" spans="1:8" x14ac:dyDescent="0.2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17676</v>
      </c>
      <c r="H13286" s="6">
        <f>IF('Раздел 2.15.2'!Q172=SUM('Раздел 2.15.2'!R172:W172),0,1)</f>
        <v>0</v>
      </c>
    </row>
    <row r="13287" spans="1:8" x14ac:dyDescent="0.2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17677</v>
      </c>
      <c r="H13287" s="6">
        <f>IF('Раздел 2.15.2'!Q173=SUM('Раздел 2.15.2'!R173:W173),0,1)</f>
        <v>0</v>
      </c>
    </row>
    <row r="13288" spans="1:8" x14ac:dyDescent="0.2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17678</v>
      </c>
      <c r="H13288" s="6">
        <f>IF('Раздел 2.15.2'!Q174=SUM('Раздел 2.15.2'!R174:W174),0,1)</f>
        <v>0</v>
      </c>
    </row>
    <row r="13289" spans="1:8" x14ac:dyDescent="0.2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17679</v>
      </c>
      <c r="H13289" s="6">
        <f>IF('Раздел 2.15.2'!Q175=SUM('Раздел 2.15.2'!R175:W175),0,1)</f>
        <v>0</v>
      </c>
    </row>
    <row r="13290" spans="1:8" x14ac:dyDescent="0.2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18509</v>
      </c>
      <c r="H13290" s="6">
        <f>IF('Раздел 2.15.2'!Q176=SUM('Раздел 2.15.2'!R176:W176),0,1)</f>
        <v>0</v>
      </c>
    </row>
    <row r="13291" spans="1:8" x14ac:dyDescent="0.2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18510</v>
      </c>
      <c r="H13291" s="6">
        <f>IF('Раздел 2.15.2'!Q177=SUM('Раздел 2.15.2'!R177:W177),0,1)</f>
        <v>0</v>
      </c>
    </row>
    <row r="13292" spans="1:8" x14ac:dyDescent="0.2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19309</v>
      </c>
      <c r="H13292" s="6">
        <f>IF('Раздел 2.15.2'!Q178=SUM('Раздел 2.15.2'!R178:W178),0,1)</f>
        <v>0</v>
      </c>
    </row>
    <row r="13293" spans="1:8" x14ac:dyDescent="0.2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18531</v>
      </c>
      <c r="H13293" s="6">
        <f>IF('Раздел 2.15.2'!Q179=SUM('Раздел 2.15.2'!R179:W179),0,1)</f>
        <v>0</v>
      </c>
    </row>
    <row r="13294" spans="1:8" x14ac:dyDescent="0.2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18532</v>
      </c>
      <c r="H13294" s="6">
        <f>IF('Раздел 2.15.2'!Q180=SUM('Раздел 2.15.2'!R180:W180),0,1)</f>
        <v>0</v>
      </c>
    </row>
    <row r="13295" spans="1:8" x14ac:dyDescent="0.2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18533</v>
      </c>
      <c r="H13295" s="6">
        <f>IF('Раздел 2.15.2'!Q181=SUM('Раздел 2.15.2'!R181:W181),0,1)</f>
        <v>0</v>
      </c>
    </row>
    <row r="13296" spans="1:8" x14ac:dyDescent="0.2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18534</v>
      </c>
      <c r="H13296" s="6">
        <f>IF('Раздел 2.15.2'!Q182=SUM('Раздел 2.15.2'!R182:W182),0,1)</f>
        <v>0</v>
      </c>
    </row>
    <row r="13297" spans="1:8" x14ac:dyDescent="0.2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18535</v>
      </c>
      <c r="H13297" s="6">
        <f>IF('Раздел 2.15.2'!Q183=SUM('Раздел 2.15.2'!R183:W183),0,1)</f>
        <v>0</v>
      </c>
    </row>
    <row r="13298" spans="1:8" x14ac:dyDescent="0.2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18536</v>
      </c>
      <c r="H13298" s="6">
        <f>IF('Раздел 2.15.2'!Q184=SUM('Раздел 2.15.2'!R184:W184),0,1)</f>
        <v>0</v>
      </c>
    </row>
    <row r="13299" spans="1:8" x14ac:dyDescent="0.2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20025</v>
      </c>
      <c r="H13299" s="6">
        <f>IF('Раздел 2.15.2'!Q185=SUM('Раздел 2.15.2'!R185:W185),0,1)</f>
        <v>0</v>
      </c>
    </row>
    <row r="13300" spans="1:8" x14ac:dyDescent="0.2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19272</v>
      </c>
      <c r="H13300" s="6">
        <f>IF('Раздел 2.15.2'!Q186=SUM('Раздел 2.15.2'!R186:W186),0,1)</f>
        <v>0</v>
      </c>
    </row>
    <row r="13301" spans="1:8" x14ac:dyDescent="0.2">
      <c r="A13301" s="6">
        <f t="shared" si="197"/>
        <v>609562</v>
      </c>
      <c r="B13301" s="7">
        <v>67</v>
      </c>
      <c r="C13301" s="109">
        <v>1</v>
      </c>
      <c r="D13301" s="109">
        <v>167</v>
      </c>
      <c r="E13301" s="109" t="s">
        <v>19273</v>
      </c>
      <c r="F13301" s="109"/>
      <c r="G13301" s="109"/>
      <c r="H13301" s="109">
        <f>IF('Раздел 2.15.2'!Q187=SUM('Раздел 2.15.2'!R187:W187),0,1)</f>
        <v>0</v>
      </c>
    </row>
    <row r="13302" spans="1:8" x14ac:dyDescent="0.2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1780</v>
      </c>
      <c r="H13302" s="6">
        <f>IF('Раздел 2.15.2'!X21=SUM('Раздел 2.15.2'!Y21:AB21),0,1)</f>
        <v>0</v>
      </c>
    </row>
    <row r="13303" spans="1:8" x14ac:dyDescent="0.2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1781</v>
      </c>
      <c r="H13303" s="6">
        <f>IF('Раздел 2.15.2'!X22=SUM('Раздел 2.15.2'!Y22:AB22),0,1)</f>
        <v>0</v>
      </c>
    </row>
    <row r="13304" spans="1:8" x14ac:dyDescent="0.2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1782</v>
      </c>
      <c r="H13304" s="6">
        <f>IF('Раздел 2.15.2'!X23=SUM('Раздел 2.15.2'!Y23:AB23),0,1)</f>
        <v>0</v>
      </c>
    </row>
    <row r="13305" spans="1:8" x14ac:dyDescent="0.2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1783</v>
      </c>
      <c r="H13305" s="6">
        <f>IF('Раздел 2.15.2'!X24=SUM('Раздел 2.15.2'!Y24:AB24),0,1)</f>
        <v>0</v>
      </c>
    </row>
    <row r="13306" spans="1:8" x14ac:dyDescent="0.2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1784</v>
      </c>
      <c r="H13306" s="6">
        <f>IF('Раздел 2.15.2'!X25=SUM('Раздел 2.15.2'!Y25:AB25),0,1)</f>
        <v>0</v>
      </c>
    </row>
    <row r="13307" spans="1:8" x14ac:dyDescent="0.2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1785</v>
      </c>
      <c r="H13307" s="6">
        <f>IF('Раздел 2.15.2'!X26=SUM('Раздел 2.15.2'!Y26:AB26),0,1)</f>
        <v>0</v>
      </c>
    </row>
    <row r="13308" spans="1:8" x14ac:dyDescent="0.2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1786</v>
      </c>
      <c r="H13308" s="6">
        <f>IF('Раздел 2.15.2'!X27=SUM('Раздел 2.15.2'!Y27:AB27),0,1)</f>
        <v>0</v>
      </c>
    </row>
    <row r="13309" spans="1:8" x14ac:dyDescent="0.2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1787</v>
      </c>
      <c r="H13309" s="6">
        <f>IF('Раздел 2.15.2'!X28=SUM('Раздел 2.15.2'!Y28:AB28),0,1)</f>
        <v>0</v>
      </c>
    </row>
    <row r="13310" spans="1:8" x14ac:dyDescent="0.2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1788</v>
      </c>
      <c r="H13310" s="6">
        <f>IF('Раздел 2.15.2'!X29=SUM('Раздел 2.15.2'!Y29:AB29),0,1)</f>
        <v>0</v>
      </c>
    </row>
    <row r="13311" spans="1:8" x14ac:dyDescent="0.2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1789</v>
      </c>
      <c r="H13311" s="6">
        <f>IF('Раздел 2.15.2'!X30=SUM('Раздел 2.15.2'!Y30:AB30),0,1)</f>
        <v>0</v>
      </c>
    </row>
    <row r="13312" spans="1:8" x14ac:dyDescent="0.2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1790</v>
      </c>
      <c r="H13312" s="6">
        <f>IF('Раздел 2.15.2'!X31=SUM('Раздел 2.15.2'!Y31:AB31),0,1)</f>
        <v>0</v>
      </c>
    </row>
    <row r="13313" spans="1:8" x14ac:dyDescent="0.2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1791</v>
      </c>
      <c r="H13313" s="6">
        <f>IF('Раздел 2.15.2'!X32=SUM('Раздел 2.15.2'!Y32:AB32),0,1)</f>
        <v>0</v>
      </c>
    </row>
    <row r="13314" spans="1:8" x14ac:dyDescent="0.2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1792</v>
      </c>
      <c r="H13314" s="6">
        <f>IF('Раздел 2.15.2'!X33=SUM('Раздел 2.15.2'!Y33:AB33),0,1)</f>
        <v>0</v>
      </c>
    </row>
    <row r="13315" spans="1:8" x14ac:dyDescent="0.2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1793</v>
      </c>
      <c r="H13315" s="6">
        <f>IF('Раздел 2.15.2'!X34=SUM('Раздел 2.15.2'!Y34:AB34),0,1)</f>
        <v>0</v>
      </c>
    </row>
    <row r="13316" spans="1:8" x14ac:dyDescent="0.2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1794</v>
      </c>
      <c r="H13316" s="6">
        <f>IF('Раздел 2.15.2'!X35=SUM('Раздел 2.15.2'!Y35:AB35),0,1)</f>
        <v>0</v>
      </c>
    </row>
    <row r="13317" spans="1:8" x14ac:dyDescent="0.2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1795</v>
      </c>
      <c r="H13317" s="6">
        <f>IF('Раздел 2.15.2'!X36=SUM('Раздел 2.15.2'!Y36:AB36),0,1)</f>
        <v>0</v>
      </c>
    </row>
    <row r="13318" spans="1:8" x14ac:dyDescent="0.2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1796</v>
      </c>
      <c r="H13318" s="6">
        <f>IF('Раздел 2.15.2'!X37=SUM('Раздел 2.15.2'!Y37:AB37),0,1)</f>
        <v>0</v>
      </c>
    </row>
    <row r="13319" spans="1:8" x14ac:dyDescent="0.2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1797</v>
      </c>
      <c r="H13319" s="6">
        <f>IF('Раздел 2.15.2'!X38=SUM('Раздел 2.15.2'!Y38:AB38),0,1)</f>
        <v>0</v>
      </c>
    </row>
    <row r="13320" spans="1:8" x14ac:dyDescent="0.2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1798</v>
      </c>
      <c r="H13320" s="6">
        <f>IF('Раздел 2.15.2'!X39=SUM('Раздел 2.15.2'!Y39:AB39),0,1)</f>
        <v>0</v>
      </c>
    </row>
    <row r="13321" spans="1:8" x14ac:dyDescent="0.2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507</v>
      </c>
      <c r="H13321" s="6">
        <f>IF('Раздел 2.15.2'!X40=SUM('Раздел 2.15.2'!Y40:AB40),0,1)</f>
        <v>0</v>
      </c>
    </row>
    <row r="13322" spans="1:8" x14ac:dyDescent="0.2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508</v>
      </c>
      <c r="H13322" s="6">
        <f>IF('Раздел 2.15.2'!X41=SUM('Раздел 2.15.2'!Y41:AB41),0,1)</f>
        <v>0</v>
      </c>
    </row>
    <row r="13323" spans="1:8" x14ac:dyDescent="0.2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509</v>
      </c>
      <c r="H13323" s="6">
        <f>IF('Раздел 2.15.2'!X42=SUM('Раздел 2.15.2'!Y42:AB42),0,1)</f>
        <v>0</v>
      </c>
    </row>
    <row r="13324" spans="1:8" x14ac:dyDescent="0.2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510</v>
      </c>
      <c r="H13324" s="6">
        <f>IF('Раздел 2.15.2'!X43=SUM('Раздел 2.15.2'!Y43:AB43),0,1)</f>
        <v>0</v>
      </c>
    </row>
    <row r="13325" spans="1:8" x14ac:dyDescent="0.2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511</v>
      </c>
      <c r="H13325" s="6">
        <f>IF('Раздел 2.15.2'!X44=SUM('Раздел 2.15.2'!Y44:AB44),0,1)</f>
        <v>0</v>
      </c>
    </row>
    <row r="13326" spans="1:8" x14ac:dyDescent="0.2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512</v>
      </c>
      <c r="H13326" s="6">
        <f>IF('Раздел 2.15.2'!X45=SUM('Раздел 2.15.2'!Y45:AB45),0,1)</f>
        <v>0</v>
      </c>
    </row>
    <row r="13327" spans="1:8" x14ac:dyDescent="0.2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513</v>
      </c>
      <c r="H13327" s="6">
        <f>IF('Раздел 2.15.2'!X46=SUM('Раздел 2.15.2'!Y46:AB46),0,1)</f>
        <v>0</v>
      </c>
    </row>
    <row r="13328" spans="1:8" x14ac:dyDescent="0.2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514</v>
      </c>
      <c r="H13328" s="6">
        <f>IF('Раздел 2.15.2'!X47=SUM('Раздел 2.15.2'!Y47:AB47),0,1)</f>
        <v>0</v>
      </c>
    </row>
    <row r="13329" spans="1:8" x14ac:dyDescent="0.2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281</v>
      </c>
      <c r="H13329" s="6">
        <f>IF('Раздел 2.15.2'!X48=SUM('Раздел 2.15.2'!Y48:AB48),0,1)</f>
        <v>0</v>
      </c>
    </row>
    <row r="13330" spans="1:8" x14ac:dyDescent="0.2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282</v>
      </c>
      <c r="H13330" s="6">
        <f>IF('Раздел 2.15.2'!X49=SUM('Раздел 2.15.2'!Y49:AB49),0,1)</f>
        <v>0</v>
      </c>
    </row>
    <row r="13331" spans="1:8" x14ac:dyDescent="0.2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283</v>
      </c>
      <c r="H13331" s="6">
        <f>IF('Раздел 2.15.2'!X50=SUM('Раздел 2.15.2'!Y50:AB50),0,1)</f>
        <v>0</v>
      </c>
    </row>
    <row r="13332" spans="1:8" x14ac:dyDescent="0.2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284</v>
      </c>
      <c r="H13332" s="6">
        <f>IF('Раздел 2.15.2'!X51=SUM('Раздел 2.15.2'!Y51:AB51),0,1)</f>
        <v>0</v>
      </c>
    </row>
    <row r="13333" spans="1:8" x14ac:dyDescent="0.2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285</v>
      </c>
      <c r="H13333" s="6">
        <f>IF('Раздел 2.15.2'!X52=SUM('Раздел 2.15.2'!Y52:AB52),0,1)</f>
        <v>0</v>
      </c>
    </row>
    <row r="13334" spans="1:8" x14ac:dyDescent="0.2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286</v>
      </c>
      <c r="H13334" s="6">
        <f>IF('Раздел 2.15.2'!X53=SUM('Раздел 2.15.2'!Y53:AB53),0,1)</f>
        <v>0</v>
      </c>
    </row>
    <row r="13335" spans="1:8" x14ac:dyDescent="0.2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287</v>
      </c>
      <c r="H13335" s="6">
        <f>IF('Раздел 2.15.2'!X54=SUM('Раздел 2.15.2'!Y54:AB54),0,1)</f>
        <v>0</v>
      </c>
    </row>
    <row r="13336" spans="1:8" x14ac:dyDescent="0.2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1034</v>
      </c>
      <c r="H13336" s="6">
        <f>IF('Раздел 2.15.2'!X55=SUM('Раздел 2.15.2'!Y55:AB55),0,1)</f>
        <v>0</v>
      </c>
    </row>
    <row r="13337" spans="1:8" x14ac:dyDescent="0.2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1035</v>
      </c>
      <c r="H13337" s="6">
        <f>IF('Раздел 2.15.2'!X56=SUM('Раздел 2.15.2'!Y56:AB56),0,1)</f>
        <v>0</v>
      </c>
    </row>
    <row r="13338" spans="1:8" x14ac:dyDescent="0.2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1036</v>
      </c>
      <c r="H13338" s="6">
        <f>IF('Раздел 2.15.2'!X57=SUM('Раздел 2.15.2'!Y57:AB57),0,1)</f>
        <v>0</v>
      </c>
    </row>
    <row r="13339" spans="1:8" x14ac:dyDescent="0.2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1037</v>
      </c>
      <c r="H13339" s="6">
        <f>IF('Раздел 2.15.2'!X58=SUM('Раздел 2.15.2'!Y58:AB58),0,1)</f>
        <v>0</v>
      </c>
    </row>
    <row r="13340" spans="1:8" x14ac:dyDescent="0.2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1038</v>
      </c>
      <c r="H13340" s="6">
        <f>IF('Раздел 2.15.2'!X59=SUM('Раздел 2.15.2'!Y59:AB59),0,1)</f>
        <v>0</v>
      </c>
    </row>
    <row r="13341" spans="1:8" x14ac:dyDescent="0.2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2284</v>
      </c>
      <c r="H13341" s="6">
        <f>IF('Раздел 2.15.2'!X60=SUM('Раздел 2.15.2'!Y60:AB60),0,1)</f>
        <v>0</v>
      </c>
    </row>
    <row r="13342" spans="1:8" x14ac:dyDescent="0.2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2285</v>
      </c>
      <c r="H13342" s="6">
        <f>IF('Раздел 2.15.2'!X61=SUM('Раздел 2.15.2'!Y61:AB61),0,1)</f>
        <v>0</v>
      </c>
    </row>
    <row r="13343" spans="1:8" x14ac:dyDescent="0.2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2286</v>
      </c>
      <c r="H13343" s="6">
        <f>IF('Раздел 2.15.2'!X62=SUM('Раздел 2.15.2'!Y62:AB62),0,1)</f>
        <v>0</v>
      </c>
    </row>
    <row r="13344" spans="1:8" x14ac:dyDescent="0.2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2287</v>
      </c>
      <c r="H13344" s="6">
        <f>IF('Раздел 2.15.2'!X63=SUM('Раздел 2.15.2'!Y63:AB63),0,1)</f>
        <v>0</v>
      </c>
    </row>
    <row r="13345" spans="1:8" x14ac:dyDescent="0.2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1527</v>
      </c>
      <c r="H13345" s="6">
        <f>IF('Раздел 2.15.2'!X64=SUM('Раздел 2.15.2'!Y64:AB64),0,1)</f>
        <v>0</v>
      </c>
    </row>
    <row r="13346" spans="1:8" x14ac:dyDescent="0.2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1528</v>
      </c>
      <c r="H13346" s="6">
        <f>IF('Раздел 2.15.2'!X65=SUM('Раздел 2.15.2'!Y65:AB65),0,1)</f>
        <v>0</v>
      </c>
    </row>
    <row r="13347" spans="1:8" x14ac:dyDescent="0.2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1529</v>
      </c>
      <c r="H13347" s="6">
        <f>IF('Раздел 2.15.2'!X66=SUM('Раздел 2.15.2'!Y66:AB66),0,1)</f>
        <v>0</v>
      </c>
    </row>
    <row r="13348" spans="1:8" x14ac:dyDescent="0.2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1530</v>
      </c>
      <c r="H13348" s="6">
        <f>IF('Раздел 2.15.2'!X67=SUM('Раздел 2.15.2'!Y67:AB67),0,1)</f>
        <v>0</v>
      </c>
    </row>
    <row r="13349" spans="1:8" x14ac:dyDescent="0.2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1531</v>
      </c>
      <c r="H13349" s="6">
        <f>IF('Раздел 2.15.2'!X68=SUM('Раздел 2.15.2'!Y68:AB68),0,1)</f>
        <v>0</v>
      </c>
    </row>
    <row r="13350" spans="1:8" x14ac:dyDescent="0.2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1532</v>
      </c>
      <c r="H13350" s="6">
        <f>IF('Раздел 2.15.2'!X69=SUM('Раздел 2.15.2'!Y69:AB69),0,1)</f>
        <v>0</v>
      </c>
    </row>
    <row r="13351" spans="1:8" x14ac:dyDescent="0.2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800</v>
      </c>
      <c r="H13351" s="6">
        <f>IF('Раздел 2.15.2'!X70=SUM('Раздел 2.15.2'!Y70:AB70),0,1)</f>
        <v>0</v>
      </c>
    </row>
    <row r="13352" spans="1:8" x14ac:dyDescent="0.2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801</v>
      </c>
      <c r="H13352" s="6">
        <f>IF('Раздел 2.15.2'!X71=SUM('Раздел 2.15.2'!Y71:AB71),0,1)</f>
        <v>0</v>
      </c>
    </row>
    <row r="13353" spans="1:8" x14ac:dyDescent="0.2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802</v>
      </c>
      <c r="H13353" s="6">
        <f>IF('Раздел 2.15.2'!X72=SUM('Раздел 2.15.2'!Y72:AB72),0,1)</f>
        <v>0</v>
      </c>
    </row>
    <row r="13354" spans="1:8" x14ac:dyDescent="0.2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803</v>
      </c>
      <c r="H13354" s="6">
        <f>IF('Раздел 2.15.2'!X73=SUM('Раздел 2.15.2'!Y73:AB73),0,1)</f>
        <v>0</v>
      </c>
    </row>
    <row r="13355" spans="1:8" x14ac:dyDescent="0.2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804</v>
      </c>
      <c r="H13355" s="6">
        <f>IF('Раздел 2.15.2'!X74=SUM('Раздел 2.15.2'!Y74:AB74),0,1)</f>
        <v>0</v>
      </c>
    </row>
    <row r="13356" spans="1:8" x14ac:dyDescent="0.2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805</v>
      </c>
      <c r="H13356" s="6">
        <f>IF('Раздел 2.15.2'!X75=SUM('Раздел 2.15.2'!Y75:AB75),0,1)</f>
        <v>0</v>
      </c>
    </row>
    <row r="13357" spans="1:8" x14ac:dyDescent="0.2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806</v>
      </c>
      <c r="H13357" s="6">
        <f>IF('Раздел 2.15.2'!X76=SUM('Раздел 2.15.2'!Y76:AB76),0,1)</f>
        <v>0</v>
      </c>
    </row>
    <row r="13358" spans="1:8" x14ac:dyDescent="0.2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807</v>
      </c>
      <c r="H13358" s="6">
        <f>IF('Раздел 2.15.2'!X77=SUM('Раздел 2.15.2'!Y77:AB77),0,1)</f>
        <v>0</v>
      </c>
    </row>
    <row r="13359" spans="1:8" x14ac:dyDescent="0.2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808</v>
      </c>
      <c r="H13359" s="6">
        <f>IF('Раздел 2.15.2'!X78=SUM('Раздел 2.15.2'!Y78:AB78),0,1)</f>
        <v>0</v>
      </c>
    </row>
    <row r="13360" spans="1:8" x14ac:dyDescent="0.2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809</v>
      </c>
      <c r="H13360" s="6">
        <f>IF('Раздел 2.15.2'!X79=SUM('Раздел 2.15.2'!Y79:AB79),0,1)</f>
        <v>0</v>
      </c>
    </row>
    <row r="13361" spans="1:8" x14ac:dyDescent="0.2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810</v>
      </c>
      <c r="H13361" s="6">
        <f>IF('Раздел 2.15.2'!X80=SUM('Раздел 2.15.2'!Y80:AB80),0,1)</f>
        <v>0</v>
      </c>
    </row>
    <row r="13362" spans="1:8" x14ac:dyDescent="0.2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811</v>
      </c>
      <c r="H13362" s="6">
        <f>IF('Раздел 2.15.2'!X81=SUM('Раздел 2.15.2'!Y81:AB81),0,1)</f>
        <v>0</v>
      </c>
    </row>
    <row r="13363" spans="1:8" x14ac:dyDescent="0.2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812</v>
      </c>
      <c r="H13363" s="6">
        <f>IF('Раздел 2.15.2'!X82=SUM('Раздел 2.15.2'!Y82:AB82),0,1)</f>
        <v>0</v>
      </c>
    </row>
    <row r="13364" spans="1:8" x14ac:dyDescent="0.2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813</v>
      </c>
      <c r="H13364" s="6">
        <f>IF('Раздел 2.15.2'!X83=SUM('Раздел 2.15.2'!Y83:AB83),0,1)</f>
        <v>0</v>
      </c>
    </row>
    <row r="13365" spans="1:8" x14ac:dyDescent="0.2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814</v>
      </c>
      <c r="H13365" s="6">
        <f>IF('Раздел 2.15.2'!X84=SUM('Раздел 2.15.2'!Y84:AB84),0,1)</f>
        <v>0</v>
      </c>
    </row>
    <row r="13366" spans="1:8" x14ac:dyDescent="0.2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815</v>
      </c>
      <c r="H13366" s="6">
        <f>IF('Раздел 2.15.2'!X85=SUM('Раздел 2.15.2'!Y85:AB85),0,1)</f>
        <v>0</v>
      </c>
    </row>
    <row r="13367" spans="1:8" x14ac:dyDescent="0.2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816</v>
      </c>
      <c r="H13367" s="6">
        <f>IF('Раздел 2.15.2'!X86=SUM('Раздел 2.15.2'!Y86:AB86),0,1)</f>
        <v>0</v>
      </c>
    </row>
    <row r="13368" spans="1:8" x14ac:dyDescent="0.2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817</v>
      </c>
      <c r="H13368" s="6">
        <f>IF('Раздел 2.15.2'!X87=SUM('Раздел 2.15.2'!Y87:AB87),0,1)</f>
        <v>0</v>
      </c>
    </row>
    <row r="13369" spans="1:8" x14ac:dyDescent="0.2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818</v>
      </c>
      <c r="H13369" s="6">
        <f>IF('Раздел 2.15.2'!X88=SUM('Раздел 2.15.2'!Y88:AB88),0,1)</f>
        <v>0</v>
      </c>
    </row>
    <row r="13370" spans="1:8" x14ac:dyDescent="0.2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819</v>
      </c>
      <c r="H13370" s="6">
        <f>IF('Раздел 2.15.2'!X89=SUM('Раздел 2.15.2'!Y89:AB89),0,1)</f>
        <v>0</v>
      </c>
    </row>
    <row r="13371" spans="1:8" x14ac:dyDescent="0.2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820</v>
      </c>
      <c r="H13371" s="6">
        <f>IF('Раздел 2.15.2'!X90=SUM('Раздел 2.15.2'!Y90:AB90),0,1)</f>
        <v>0</v>
      </c>
    </row>
    <row r="13372" spans="1:8" x14ac:dyDescent="0.2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1550</v>
      </c>
      <c r="H13372" s="6">
        <f>IF('Раздел 2.15.2'!X91=SUM('Раздел 2.15.2'!Y91:AB91),0,1)</f>
        <v>0</v>
      </c>
    </row>
    <row r="13373" spans="1:8" x14ac:dyDescent="0.2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1551</v>
      </c>
      <c r="H13373" s="6">
        <f>IF('Раздел 2.15.2'!X92=SUM('Раздел 2.15.2'!Y92:AB92),0,1)</f>
        <v>0</v>
      </c>
    </row>
    <row r="13374" spans="1:8" x14ac:dyDescent="0.2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308</v>
      </c>
      <c r="H13374" s="6">
        <f>IF('Раздел 2.15.2'!X93=SUM('Раздел 2.15.2'!Y93:AB93),0,1)</f>
        <v>0</v>
      </c>
    </row>
    <row r="13375" spans="1:8" x14ac:dyDescent="0.2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309</v>
      </c>
      <c r="H13375" s="6">
        <f>IF('Раздел 2.15.2'!X94=SUM('Раздел 2.15.2'!Y94:AB94),0,1)</f>
        <v>0</v>
      </c>
    </row>
    <row r="13376" spans="1:8" x14ac:dyDescent="0.2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310</v>
      </c>
      <c r="H13376" s="6">
        <f>IF('Раздел 2.15.2'!X95=SUM('Раздел 2.15.2'!Y95:AB95),0,1)</f>
        <v>0</v>
      </c>
    </row>
    <row r="13377" spans="1:8" x14ac:dyDescent="0.2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311</v>
      </c>
      <c r="H13377" s="6">
        <f>IF('Раздел 2.15.2'!X96=SUM('Раздел 2.15.2'!Y96:AB96),0,1)</f>
        <v>0</v>
      </c>
    </row>
    <row r="13378" spans="1:8" x14ac:dyDescent="0.2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312</v>
      </c>
      <c r="H13378" s="6">
        <f>IF('Раздел 2.15.2'!X97=SUM('Раздел 2.15.2'!Y97:AB97),0,1)</f>
        <v>0</v>
      </c>
    </row>
    <row r="13379" spans="1:8" x14ac:dyDescent="0.2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313</v>
      </c>
      <c r="H13379" s="6">
        <f>IF('Раздел 2.15.2'!X98=SUM('Раздел 2.15.2'!Y98:AB98),0,1)</f>
        <v>0</v>
      </c>
    </row>
    <row r="13380" spans="1:8" x14ac:dyDescent="0.2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821</v>
      </c>
      <c r="H13380" s="6">
        <f>IF('Раздел 2.15.2'!X99=SUM('Раздел 2.15.2'!Y99:AB99),0,1)</f>
        <v>0</v>
      </c>
    </row>
    <row r="13381" spans="1:8" x14ac:dyDescent="0.2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822</v>
      </c>
      <c r="H13381" s="6">
        <f>IF('Раздел 2.15.2'!X100=SUM('Раздел 2.15.2'!Y100:AB100),0,1)</f>
        <v>0</v>
      </c>
    </row>
    <row r="13382" spans="1:8" x14ac:dyDescent="0.2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823</v>
      </c>
      <c r="H13382" s="6">
        <f>IF('Раздел 2.15.2'!X101=SUM('Раздел 2.15.2'!Y101:AB101),0,1)</f>
        <v>0</v>
      </c>
    </row>
    <row r="13383" spans="1:8" x14ac:dyDescent="0.2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824</v>
      </c>
      <c r="H13383" s="6">
        <f>IF('Раздел 2.15.2'!X102=SUM('Раздел 2.15.2'!Y102:AB102),0,1)</f>
        <v>0</v>
      </c>
    </row>
    <row r="13384" spans="1:8" x14ac:dyDescent="0.2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825</v>
      </c>
      <c r="H13384" s="6">
        <f>IF('Раздел 2.15.2'!X103=SUM('Раздел 2.15.2'!Y103:AB103),0,1)</f>
        <v>0</v>
      </c>
    </row>
    <row r="13385" spans="1:8" x14ac:dyDescent="0.2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826</v>
      </c>
      <c r="H13385" s="6">
        <f>IF('Раздел 2.15.2'!X104=SUM('Раздел 2.15.2'!Y104:AB104),0,1)</f>
        <v>0</v>
      </c>
    </row>
    <row r="13386" spans="1:8" x14ac:dyDescent="0.2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827</v>
      </c>
      <c r="H13386" s="6">
        <f>IF('Раздел 2.15.2'!X105=SUM('Раздел 2.15.2'!Y105:AB105),0,1)</f>
        <v>0</v>
      </c>
    </row>
    <row r="13387" spans="1:8" x14ac:dyDescent="0.2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828</v>
      </c>
      <c r="H13387" s="6">
        <f>IF('Раздел 2.15.2'!X106=SUM('Раздел 2.15.2'!Y106:AB106),0,1)</f>
        <v>0</v>
      </c>
    </row>
    <row r="13388" spans="1:8" x14ac:dyDescent="0.2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829</v>
      </c>
      <c r="H13388" s="6">
        <f>IF('Раздел 2.15.2'!X107=SUM('Раздел 2.15.2'!Y107:AB107),0,1)</f>
        <v>0</v>
      </c>
    </row>
    <row r="13389" spans="1:8" x14ac:dyDescent="0.2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830</v>
      </c>
      <c r="H13389" s="6">
        <f>IF('Раздел 2.15.2'!X108=SUM('Раздел 2.15.2'!Y108:AB108),0,1)</f>
        <v>0</v>
      </c>
    </row>
    <row r="13390" spans="1:8" x14ac:dyDescent="0.2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831</v>
      </c>
      <c r="H13390" s="6">
        <f>IF('Раздел 2.15.2'!X109=SUM('Раздел 2.15.2'!Y109:AB109),0,1)</f>
        <v>0</v>
      </c>
    </row>
    <row r="13391" spans="1:8" x14ac:dyDescent="0.2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832</v>
      </c>
      <c r="H13391" s="6">
        <f>IF('Раздел 2.15.2'!X110=SUM('Раздел 2.15.2'!Y110:AB110),0,1)</f>
        <v>0</v>
      </c>
    </row>
    <row r="13392" spans="1:8" x14ac:dyDescent="0.2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833</v>
      </c>
      <c r="H13392" s="6">
        <f>IF('Раздел 2.15.2'!X111=SUM('Раздел 2.15.2'!Y111:AB111),0,1)</f>
        <v>0</v>
      </c>
    </row>
    <row r="13393" spans="1:8" x14ac:dyDescent="0.2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834</v>
      </c>
      <c r="H13393" s="6">
        <f>IF('Раздел 2.15.2'!X112=SUM('Раздел 2.15.2'!Y112:AB112),0,1)</f>
        <v>0</v>
      </c>
    </row>
    <row r="13394" spans="1:8" x14ac:dyDescent="0.2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1049</v>
      </c>
      <c r="H13394" s="6">
        <f>IF('Раздел 2.15.2'!X113=SUM('Раздел 2.15.2'!Y113:AB113),0,1)</f>
        <v>0</v>
      </c>
    </row>
    <row r="13395" spans="1:8" x14ac:dyDescent="0.2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1050</v>
      </c>
      <c r="H13395" s="6">
        <f>IF('Раздел 2.15.2'!X114=SUM('Раздел 2.15.2'!Y114:AB114),0,1)</f>
        <v>0</v>
      </c>
    </row>
    <row r="13396" spans="1:8" x14ac:dyDescent="0.2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1051</v>
      </c>
      <c r="H13396" s="6">
        <f>IF('Раздел 2.15.2'!X115=SUM('Раздел 2.15.2'!Y115:AB115),0,1)</f>
        <v>0</v>
      </c>
    </row>
    <row r="13397" spans="1:8" x14ac:dyDescent="0.2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1052</v>
      </c>
      <c r="H13397" s="6">
        <f>IF('Раздел 2.15.2'!X116=SUM('Раздел 2.15.2'!Y116:AB116),0,1)</f>
        <v>0</v>
      </c>
    </row>
    <row r="13398" spans="1:8" x14ac:dyDescent="0.2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659</v>
      </c>
      <c r="H13398" s="6">
        <f>IF('Раздел 2.15.2'!X117=SUM('Раздел 2.15.2'!Y117:AB117),0,1)</f>
        <v>0</v>
      </c>
    </row>
    <row r="13399" spans="1:8" x14ac:dyDescent="0.2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660</v>
      </c>
      <c r="H13399" s="6">
        <f>IF('Раздел 2.15.2'!X118=SUM('Раздел 2.15.2'!Y118:AB118),0,1)</f>
        <v>0</v>
      </c>
    </row>
    <row r="13400" spans="1:8" x14ac:dyDescent="0.2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661</v>
      </c>
      <c r="H13400" s="6">
        <f>IF('Раздел 2.15.2'!X119=SUM('Раздел 2.15.2'!Y119:AB119),0,1)</f>
        <v>0</v>
      </c>
    </row>
    <row r="13401" spans="1:8" x14ac:dyDescent="0.2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1402</v>
      </c>
      <c r="H13401" s="6">
        <f>IF('Раздел 2.15.2'!X120=SUM('Раздел 2.15.2'!Y120:AB120),0,1)</f>
        <v>0</v>
      </c>
    </row>
    <row r="13402" spans="1:8" x14ac:dyDescent="0.2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1403</v>
      </c>
      <c r="H13402" s="6">
        <f>IF('Раздел 2.15.2'!X121=SUM('Раздел 2.15.2'!Y121:AB121),0,1)</f>
        <v>0</v>
      </c>
    </row>
    <row r="13403" spans="1:8" x14ac:dyDescent="0.2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380</v>
      </c>
      <c r="H13403" s="6">
        <f>IF('Раздел 2.15.2'!X122=SUM('Раздел 2.15.2'!Y122:AB122),0,1)</f>
        <v>0</v>
      </c>
    </row>
    <row r="13404" spans="1:8" x14ac:dyDescent="0.2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381</v>
      </c>
      <c r="H13404" s="6">
        <f>IF('Раздел 2.15.2'!X123=SUM('Раздел 2.15.2'!Y123:AB123),0,1)</f>
        <v>0</v>
      </c>
    </row>
    <row r="13405" spans="1:8" x14ac:dyDescent="0.2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382</v>
      </c>
      <c r="H13405" s="6">
        <f>IF('Раздел 2.15.2'!X124=SUM('Раздел 2.15.2'!Y124:AB124),0,1)</f>
        <v>0</v>
      </c>
    </row>
    <row r="13406" spans="1:8" x14ac:dyDescent="0.2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383</v>
      </c>
      <c r="H13406" s="6">
        <f>IF('Раздел 2.15.2'!X125=SUM('Раздел 2.15.2'!Y125:AB125),0,1)</f>
        <v>0</v>
      </c>
    </row>
    <row r="13407" spans="1:8" x14ac:dyDescent="0.2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384</v>
      </c>
      <c r="H13407" s="6">
        <f>IF('Раздел 2.15.2'!X126=SUM('Раздел 2.15.2'!Y126:AB126),0,1)</f>
        <v>0</v>
      </c>
    </row>
    <row r="13408" spans="1:8" x14ac:dyDescent="0.2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385</v>
      </c>
      <c r="H13408" s="6">
        <f>IF('Раздел 2.15.2'!X127=SUM('Раздел 2.15.2'!Y127:AB127),0,1)</f>
        <v>0</v>
      </c>
    </row>
    <row r="13409" spans="1:8" x14ac:dyDescent="0.2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386</v>
      </c>
      <c r="H13409" s="6">
        <f>IF('Раздел 2.15.2'!X128=SUM('Раздел 2.15.2'!Y128:AB128),0,1)</f>
        <v>0</v>
      </c>
    </row>
    <row r="13410" spans="1:8" x14ac:dyDescent="0.2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387</v>
      </c>
      <c r="H13410" s="6">
        <f>IF('Раздел 2.15.2'!X129=SUM('Раздел 2.15.2'!Y129:AB129),0,1)</f>
        <v>0</v>
      </c>
    </row>
    <row r="13411" spans="1:8" x14ac:dyDescent="0.2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388</v>
      </c>
      <c r="H13411" s="6">
        <f>IF('Раздел 2.15.2'!X130=SUM('Раздел 2.15.2'!Y130:AB130),0,1)</f>
        <v>0</v>
      </c>
    </row>
    <row r="13412" spans="1:8" x14ac:dyDescent="0.2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389</v>
      </c>
      <c r="H13412" s="6">
        <f>IF('Раздел 2.15.2'!X131=SUM('Раздел 2.15.2'!Y131:AB131),0,1)</f>
        <v>0</v>
      </c>
    </row>
    <row r="13413" spans="1:8" x14ac:dyDescent="0.2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390</v>
      </c>
      <c r="H13413" s="6">
        <f>IF('Раздел 2.15.2'!X132=SUM('Раздел 2.15.2'!Y132:AB132),0,1)</f>
        <v>0</v>
      </c>
    </row>
    <row r="13414" spans="1:8" x14ac:dyDescent="0.2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391</v>
      </c>
      <c r="H13414" s="6">
        <f>IF('Раздел 2.15.2'!X133=SUM('Раздел 2.15.2'!Y133:AB133),0,1)</f>
        <v>0</v>
      </c>
    </row>
    <row r="13415" spans="1:8" x14ac:dyDescent="0.2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392</v>
      </c>
      <c r="H13415" s="6">
        <f>IF('Раздел 2.15.2'!X134=SUM('Раздел 2.15.2'!Y134:AB134),0,1)</f>
        <v>0</v>
      </c>
    </row>
    <row r="13416" spans="1:8" x14ac:dyDescent="0.2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393</v>
      </c>
      <c r="H13416" s="6">
        <f>IF('Раздел 2.15.2'!X135=SUM('Раздел 2.15.2'!Y135:AB135),0,1)</f>
        <v>0</v>
      </c>
    </row>
    <row r="13417" spans="1:8" x14ac:dyDescent="0.2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394</v>
      </c>
      <c r="H13417" s="6">
        <f>IF('Раздел 2.15.2'!X136=SUM('Раздел 2.15.2'!Y136:AB136),0,1)</f>
        <v>0</v>
      </c>
    </row>
    <row r="13418" spans="1:8" x14ac:dyDescent="0.2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395</v>
      </c>
      <c r="H13418" s="6">
        <f>IF('Раздел 2.15.2'!X137=SUM('Раздел 2.15.2'!Y137:AB137),0,1)</f>
        <v>0</v>
      </c>
    </row>
    <row r="13419" spans="1:8" x14ac:dyDescent="0.2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396</v>
      </c>
      <c r="H13419" s="6">
        <f>IF('Раздел 2.15.2'!X138=SUM('Раздел 2.15.2'!Y138:AB138),0,1)</f>
        <v>0</v>
      </c>
    </row>
    <row r="13420" spans="1:8" x14ac:dyDescent="0.2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1591</v>
      </c>
      <c r="H13420" s="6">
        <f>IF('Раздел 2.15.2'!X139=SUM('Раздел 2.15.2'!Y139:AB139),0,1)</f>
        <v>0</v>
      </c>
    </row>
    <row r="13421" spans="1:8" x14ac:dyDescent="0.2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1592</v>
      </c>
      <c r="H13421" s="6">
        <f>IF('Раздел 2.15.2'!X140=SUM('Раздел 2.15.2'!Y140:AB140),0,1)</f>
        <v>0</v>
      </c>
    </row>
    <row r="13422" spans="1:8" x14ac:dyDescent="0.2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1593</v>
      </c>
      <c r="H13422" s="6">
        <f>IF('Раздел 2.15.2'!X141=SUM('Раздел 2.15.2'!Y141:AB141),0,1)</f>
        <v>0</v>
      </c>
    </row>
    <row r="13423" spans="1:8" x14ac:dyDescent="0.2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1594</v>
      </c>
      <c r="H13423" s="6">
        <f>IF('Раздел 2.15.2'!X142=SUM('Раздел 2.15.2'!Y142:AB142),0,1)</f>
        <v>0</v>
      </c>
    </row>
    <row r="13424" spans="1:8" x14ac:dyDescent="0.2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1595</v>
      </c>
      <c r="H13424" s="6">
        <f>IF('Раздел 2.15.2'!X143=SUM('Раздел 2.15.2'!Y143:AB143),0,1)</f>
        <v>0</v>
      </c>
    </row>
    <row r="13425" spans="1:8" x14ac:dyDescent="0.2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1596</v>
      </c>
      <c r="H13425" s="6">
        <f>IF('Раздел 2.15.2'!X144=SUM('Раздел 2.15.2'!Y144:AB144),0,1)</f>
        <v>0</v>
      </c>
    </row>
    <row r="13426" spans="1:8" x14ac:dyDescent="0.2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1597</v>
      </c>
      <c r="H13426" s="6">
        <f>IF('Раздел 2.15.2'!X145=SUM('Раздел 2.15.2'!Y145:AB145),0,1)</f>
        <v>0</v>
      </c>
    </row>
    <row r="13427" spans="1:8" x14ac:dyDescent="0.2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1598</v>
      </c>
      <c r="H13427" s="6">
        <f>IF('Раздел 2.15.2'!X146=SUM('Раздел 2.15.2'!Y146:AB146),0,1)</f>
        <v>0</v>
      </c>
    </row>
    <row r="13428" spans="1:8" x14ac:dyDescent="0.2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1599</v>
      </c>
      <c r="H13428" s="6">
        <f>IF('Раздел 2.15.2'!X147=SUM('Раздел 2.15.2'!Y147:AB147),0,1)</f>
        <v>0</v>
      </c>
    </row>
    <row r="13429" spans="1:8" x14ac:dyDescent="0.2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1600</v>
      </c>
      <c r="H13429" s="6">
        <f>IF('Раздел 2.15.2'!X148=SUM('Раздел 2.15.2'!Y148:AB148),0,1)</f>
        <v>0</v>
      </c>
    </row>
    <row r="13430" spans="1:8" x14ac:dyDescent="0.2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1601</v>
      </c>
      <c r="H13430" s="6">
        <f>IF('Раздел 2.15.2'!X149=SUM('Раздел 2.15.2'!Y149:AB149),0,1)</f>
        <v>0</v>
      </c>
    </row>
    <row r="13431" spans="1:8" x14ac:dyDescent="0.2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874</v>
      </c>
      <c r="H13431" s="6">
        <f>IF('Раздел 2.15.2'!X150=SUM('Раздел 2.15.2'!Y150:AB150),0,1)</f>
        <v>0</v>
      </c>
    </row>
    <row r="13432" spans="1:8" x14ac:dyDescent="0.2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875</v>
      </c>
      <c r="H13432" s="6">
        <f>IF('Раздел 2.15.2'!X151=SUM('Раздел 2.15.2'!Y151:AB151),0,1)</f>
        <v>0</v>
      </c>
    </row>
    <row r="13433" spans="1:8" x14ac:dyDescent="0.2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876</v>
      </c>
      <c r="H13433" s="6">
        <f>IF('Раздел 2.15.2'!X152=SUM('Раздел 2.15.2'!Y152:AB152),0,1)</f>
        <v>0</v>
      </c>
    </row>
    <row r="13434" spans="1:8" x14ac:dyDescent="0.2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877</v>
      </c>
      <c r="H13434" s="6">
        <f>IF('Раздел 2.15.2'!X153=SUM('Раздел 2.15.2'!Y153:AB153),0,1)</f>
        <v>0</v>
      </c>
    </row>
    <row r="13435" spans="1:8" x14ac:dyDescent="0.2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878</v>
      </c>
      <c r="H13435" s="6">
        <f>IF('Раздел 2.15.2'!X154=SUM('Раздел 2.15.2'!Y154:AB154),0,1)</f>
        <v>0</v>
      </c>
    </row>
    <row r="13436" spans="1:8" x14ac:dyDescent="0.2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879</v>
      </c>
      <c r="H13436" s="6">
        <f>IF('Раздел 2.15.2'!X155=SUM('Раздел 2.15.2'!Y155:AB155),0,1)</f>
        <v>0</v>
      </c>
    </row>
    <row r="13437" spans="1:8" x14ac:dyDescent="0.2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880</v>
      </c>
      <c r="H13437" s="6">
        <f>IF('Раздел 2.15.2'!X156=SUM('Раздел 2.15.2'!Y156:AB156),0,1)</f>
        <v>0</v>
      </c>
    </row>
    <row r="13438" spans="1:8" x14ac:dyDescent="0.2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92</v>
      </c>
      <c r="H13438" s="6">
        <f>IF('Раздел 2.15.2'!X157=SUM('Раздел 2.15.2'!Y157:AB157),0,1)</f>
        <v>0</v>
      </c>
    </row>
    <row r="13439" spans="1:8" x14ac:dyDescent="0.2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93</v>
      </c>
      <c r="H13439" s="6">
        <f>IF('Раздел 2.15.2'!X158=SUM('Раздел 2.15.2'!Y158:AB158),0,1)</f>
        <v>0</v>
      </c>
    </row>
    <row r="13440" spans="1:8" x14ac:dyDescent="0.2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94</v>
      </c>
      <c r="H13440" s="6">
        <f>IF('Раздел 2.15.2'!X159=SUM('Раздел 2.15.2'!Y159:AB159),0,1)</f>
        <v>0</v>
      </c>
    </row>
    <row r="13441" spans="1:8" x14ac:dyDescent="0.2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95</v>
      </c>
      <c r="H13441" s="6">
        <f>IF('Раздел 2.15.2'!X160=SUM('Раздел 2.15.2'!Y160:AB160),0,1)</f>
        <v>0</v>
      </c>
    </row>
    <row r="13442" spans="1:8" x14ac:dyDescent="0.2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96</v>
      </c>
      <c r="H13442" s="6">
        <f>IF('Раздел 2.15.2'!X161=SUM('Раздел 2.15.2'!Y161:AB161),0,1)</f>
        <v>0</v>
      </c>
    </row>
    <row r="13443" spans="1:8" x14ac:dyDescent="0.2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97</v>
      </c>
      <c r="H13443" s="6">
        <f>IF('Раздел 2.15.2'!X162=SUM('Раздел 2.15.2'!Y162:AB162),0,1)</f>
        <v>0</v>
      </c>
    </row>
    <row r="13444" spans="1:8" x14ac:dyDescent="0.2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98</v>
      </c>
      <c r="H13444" s="6">
        <f>IF('Раздел 2.15.2'!X163=SUM('Раздел 2.15.2'!Y163:AB163),0,1)</f>
        <v>0</v>
      </c>
    </row>
    <row r="13445" spans="1:8" x14ac:dyDescent="0.2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99</v>
      </c>
      <c r="H13445" s="6">
        <f>IF('Раздел 2.15.2'!X164=SUM('Раздел 2.15.2'!Y164:AB164),0,1)</f>
        <v>0</v>
      </c>
    </row>
    <row r="13446" spans="1:8" x14ac:dyDescent="0.2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100</v>
      </c>
      <c r="H13446" s="6">
        <f>IF('Раздел 2.15.2'!X165=SUM('Раздел 2.15.2'!Y165:AB165),0,1)</f>
        <v>0</v>
      </c>
    </row>
    <row r="13447" spans="1:8" x14ac:dyDescent="0.2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1141</v>
      </c>
      <c r="H13447" s="6">
        <f>IF('Раздел 2.15.2'!X166=SUM('Раздел 2.15.2'!Y166:AB166),0,1)</f>
        <v>0</v>
      </c>
    </row>
    <row r="13448" spans="1:8" x14ac:dyDescent="0.2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1142</v>
      </c>
      <c r="H13448" s="6">
        <f>IF('Раздел 2.15.2'!X167=SUM('Раздел 2.15.2'!Y167:AB167),0,1)</f>
        <v>0</v>
      </c>
    </row>
    <row r="13449" spans="1:8" x14ac:dyDescent="0.2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1143</v>
      </c>
      <c r="H13449" s="6">
        <f>IF('Раздел 2.15.2'!X168=SUM('Раздел 2.15.2'!Y168:AB168),0,1)</f>
        <v>0</v>
      </c>
    </row>
    <row r="13450" spans="1:8" x14ac:dyDescent="0.2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1144</v>
      </c>
      <c r="H13450" s="6">
        <f>IF('Раздел 2.15.2'!X169=SUM('Раздел 2.15.2'!Y169:AB169),0,1)</f>
        <v>0</v>
      </c>
    </row>
    <row r="13451" spans="1:8" x14ac:dyDescent="0.2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1145</v>
      </c>
      <c r="H13451" s="6">
        <f>IF('Раздел 2.15.2'!X170=SUM('Раздел 2.15.2'!Y170:AB170),0,1)</f>
        <v>0</v>
      </c>
    </row>
    <row r="13452" spans="1:8" x14ac:dyDescent="0.2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1146</v>
      </c>
      <c r="H13452" s="6">
        <f>IF('Раздел 2.15.2'!X171=SUM('Раздел 2.15.2'!Y171:AB171),0,1)</f>
        <v>0</v>
      </c>
    </row>
    <row r="13453" spans="1:8" x14ac:dyDescent="0.2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1147</v>
      </c>
      <c r="H13453" s="6">
        <f>IF('Раздел 2.15.2'!X172=SUM('Раздел 2.15.2'!Y172:AB172),0,1)</f>
        <v>0</v>
      </c>
    </row>
    <row r="13454" spans="1:8" x14ac:dyDescent="0.2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1148</v>
      </c>
      <c r="H13454" s="6">
        <f>IF('Раздел 2.15.2'!X173=SUM('Раздел 2.15.2'!Y173:AB173),0,1)</f>
        <v>0</v>
      </c>
    </row>
    <row r="13455" spans="1:8" x14ac:dyDescent="0.2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1149</v>
      </c>
      <c r="H13455" s="6">
        <f>IF('Раздел 2.15.2'!X174=SUM('Раздел 2.15.2'!Y174:AB174),0,1)</f>
        <v>0</v>
      </c>
    </row>
    <row r="13456" spans="1:8" x14ac:dyDescent="0.2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1150</v>
      </c>
      <c r="H13456" s="6">
        <f>IF('Раздел 2.15.2'!X175=SUM('Раздел 2.15.2'!Y175:AB175),0,1)</f>
        <v>0</v>
      </c>
    </row>
    <row r="13457" spans="1:8" x14ac:dyDescent="0.2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1151</v>
      </c>
      <c r="H13457" s="6">
        <f>IF('Раздел 2.15.2'!X176=SUM('Раздел 2.15.2'!Y176:AB176),0,1)</f>
        <v>0</v>
      </c>
    </row>
    <row r="13458" spans="1:8" x14ac:dyDescent="0.2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1152</v>
      </c>
      <c r="H13458" s="6">
        <f>IF('Раздел 2.15.2'!X177=SUM('Раздел 2.15.2'!Y177:AB177),0,1)</f>
        <v>0</v>
      </c>
    </row>
    <row r="13459" spans="1:8" x14ac:dyDescent="0.2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1153</v>
      </c>
      <c r="H13459" s="6">
        <f>IF('Раздел 2.15.2'!X178=SUM('Раздел 2.15.2'!Y178:AB178),0,1)</f>
        <v>0</v>
      </c>
    </row>
    <row r="13460" spans="1:8" x14ac:dyDescent="0.2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1154</v>
      </c>
      <c r="H13460" s="6">
        <f>IF('Раздел 2.15.2'!X179=SUM('Раздел 2.15.2'!Y179:AB179),0,1)</f>
        <v>0</v>
      </c>
    </row>
    <row r="13461" spans="1:8" x14ac:dyDescent="0.2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126</v>
      </c>
      <c r="H13461" s="6">
        <f>IF('Раздел 2.15.2'!X180=SUM('Раздел 2.15.2'!Y180:AB180),0,1)</f>
        <v>0</v>
      </c>
    </row>
    <row r="13462" spans="1:8" x14ac:dyDescent="0.2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127</v>
      </c>
      <c r="H13462" s="6">
        <f>IF('Раздел 2.15.2'!X181=SUM('Раздел 2.15.2'!Y181:AB181),0,1)</f>
        <v>0</v>
      </c>
    </row>
    <row r="13463" spans="1:8" x14ac:dyDescent="0.2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128</v>
      </c>
      <c r="H13463" s="6">
        <f>IF('Раздел 2.15.2'!X182=SUM('Раздел 2.15.2'!Y182:AB182),0,1)</f>
        <v>0</v>
      </c>
    </row>
    <row r="13464" spans="1:8" x14ac:dyDescent="0.2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129</v>
      </c>
      <c r="H13464" s="6">
        <f>IF('Раздел 2.15.2'!X183=SUM('Раздел 2.15.2'!Y183:AB183),0,1)</f>
        <v>0</v>
      </c>
    </row>
    <row r="13465" spans="1:8" x14ac:dyDescent="0.2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130</v>
      </c>
      <c r="H13465" s="6">
        <f>IF('Раздел 2.15.2'!X184=SUM('Раздел 2.15.2'!Y184:AB184),0,1)</f>
        <v>0</v>
      </c>
    </row>
    <row r="13466" spans="1:8" x14ac:dyDescent="0.2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131</v>
      </c>
      <c r="H13466" s="6">
        <f>IF('Раздел 2.15.2'!X185=SUM('Раздел 2.15.2'!Y185:AB185),0,1)</f>
        <v>0</v>
      </c>
    </row>
    <row r="13467" spans="1:8" x14ac:dyDescent="0.2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132</v>
      </c>
      <c r="H13467" s="6">
        <f>IF('Раздел 2.15.2'!X186=SUM('Раздел 2.15.2'!Y186:AB186),0,1)</f>
        <v>0</v>
      </c>
    </row>
    <row r="13468" spans="1:8" x14ac:dyDescent="0.2">
      <c r="A13468" s="6">
        <f t="shared" si="199"/>
        <v>609562</v>
      </c>
      <c r="B13468" s="109">
        <v>67</v>
      </c>
      <c r="C13468" s="109">
        <v>2</v>
      </c>
      <c r="D13468" s="109">
        <v>334</v>
      </c>
      <c r="E13468" s="109" t="s">
        <v>160</v>
      </c>
      <c r="F13468" s="109"/>
      <c r="G13468" s="109"/>
      <c r="H13468" s="109">
        <f>IF('Раздел 2.15.2'!X187=SUM('Раздел 2.15.2'!Y187:AB187),0,1)</f>
        <v>0</v>
      </c>
    </row>
    <row r="13469" spans="1:8" x14ac:dyDescent="0.2">
      <c r="A13469" s="107">
        <f t="shared" ref="A13469:A13532" si="200">P_3</f>
        <v>609562</v>
      </c>
      <c r="B13469" s="107">
        <v>68</v>
      </c>
      <c r="C13469" s="107">
        <v>0</v>
      </c>
      <c r="D13469" s="107">
        <v>0</v>
      </c>
      <c r="E13469" s="107" t="str">
        <f>CONCATENATE("Количество ошибок в разделе 2.15.3: ",H13469)</f>
        <v>Количество ошибок в разделе 2.15.3: 0</v>
      </c>
      <c r="F13469" s="107"/>
      <c r="G13469" s="107"/>
      <c r="H13469" s="107">
        <f>SUM(H13470:H13803)</f>
        <v>0</v>
      </c>
    </row>
    <row r="13470" spans="1:8" x14ac:dyDescent="0.2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18096</v>
      </c>
      <c r="H13470" s="6">
        <f>IF('Раздел 2.15.3'!Q21=SUM('Раздел 2.15.3'!R21:W21),0,1)</f>
        <v>0</v>
      </c>
    </row>
    <row r="13471" spans="1:8" x14ac:dyDescent="0.2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18097</v>
      </c>
      <c r="H13471" s="6">
        <f>IF('Раздел 2.15.3'!Q22=SUM('Раздел 2.15.3'!R22:W22),0,1)</f>
        <v>0</v>
      </c>
    </row>
    <row r="13472" spans="1:8" x14ac:dyDescent="0.2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18098</v>
      </c>
      <c r="F13472" s="7"/>
      <c r="G13472" s="7"/>
      <c r="H13472" s="6">
        <f>IF('Раздел 2.15.3'!Q23=SUM('Раздел 2.15.3'!R23:W23),0,1)</f>
        <v>0</v>
      </c>
    </row>
    <row r="13473" spans="1:8" x14ac:dyDescent="0.2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18099</v>
      </c>
      <c r="H13473" s="6">
        <f>IF('Раздел 2.15.3'!Q24=SUM('Раздел 2.15.3'!R24:W24),0,1)</f>
        <v>0</v>
      </c>
    </row>
    <row r="13474" spans="1:8" x14ac:dyDescent="0.2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18100</v>
      </c>
      <c r="H13474" s="6">
        <f>IF('Раздел 2.15.3'!Q25=SUM('Раздел 2.15.3'!R25:W25),0,1)</f>
        <v>0</v>
      </c>
    </row>
    <row r="13475" spans="1:8" x14ac:dyDescent="0.2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18101</v>
      </c>
      <c r="H13475" s="6">
        <f>IF('Раздел 2.15.3'!Q26=SUM('Раздел 2.15.3'!R26:W26),0,1)</f>
        <v>0</v>
      </c>
    </row>
    <row r="13476" spans="1:8" x14ac:dyDescent="0.2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18102</v>
      </c>
      <c r="H13476" s="6">
        <f>IF('Раздел 2.15.3'!Q27=SUM('Раздел 2.15.3'!R27:W27),0,1)</f>
        <v>0</v>
      </c>
    </row>
    <row r="13477" spans="1:8" x14ac:dyDescent="0.2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18912</v>
      </c>
      <c r="H13477" s="6">
        <f>IF('Раздел 2.15.3'!Q28=SUM('Раздел 2.15.3'!R28:W28),0,1)</f>
        <v>0</v>
      </c>
    </row>
    <row r="13478" spans="1:8" x14ac:dyDescent="0.2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18913</v>
      </c>
      <c r="H13478" s="6">
        <f>IF('Раздел 2.15.3'!Q29=SUM('Раздел 2.15.3'!R29:W29),0,1)</f>
        <v>0</v>
      </c>
    </row>
    <row r="13479" spans="1:8" x14ac:dyDescent="0.2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18914</v>
      </c>
      <c r="H13479" s="6">
        <f>IF('Раздел 2.15.3'!Q30=SUM('Раздел 2.15.3'!R30:W30),0,1)</f>
        <v>0</v>
      </c>
    </row>
    <row r="13480" spans="1:8" x14ac:dyDescent="0.2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18918</v>
      </c>
      <c r="H13480" s="6">
        <f>IF('Раздел 2.15.3'!Q31=SUM('Раздел 2.15.3'!R31:W31),0,1)</f>
        <v>0</v>
      </c>
    </row>
    <row r="13481" spans="1:8" x14ac:dyDescent="0.2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18919</v>
      </c>
      <c r="H13481" s="6">
        <f>IF('Раздел 2.15.3'!Q32=SUM('Раздел 2.15.3'!R32:W32),0,1)</f>
        <v>0</v>
      </c>
    </row>
    <row r="13482" spans="1:8" x14ac:dyDescent="0.2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18920</v>
      </c>
      <c r="H13482" s="6">
        <f>IF('Раздел 2.15.3'!Q33=SUM('Раздел 2.15.3'!R33:W33),0,1)</f>
        <v>0</v>
      </c>
    </row>
    <row r="13483" spans="1:8" x14ac:dyDescent="0.2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18921</v>
      </c>
      <c r="H13483" s="6">
        <f>IF('Раздел 2.15.3'!Q34=SUM('Раздел 2.15.3'!R34:W34),0,1)</f>
        <v>0</v>
      </c>
    </row>
    <row r="13484" spans="1:8" x14ac:dyDescent="0.2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19652</v>
      </c>
      <c r="H13484" s="6">
        <f>IF('Раздел 2.15.3'!Q35=SUM('Раздел 2.15.3'!R35:W35),0,1)</f>
        <v>0</v>
      </c>
    </row>
    <row r="13485" spans="1:8" x14ac:dyDescent="0.2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19653</v>
      </c>
      <c r="H13485" s="6">
        <f>IF('Раздел 2.15.3'!Q36=SUM('Раздел 2.15.3'!R36:W36),0,1)</f>
        <v>0</v>
      </c>
    </row>
    <row r="13486" spans="1:8" x14ac:dyDescent="0.2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19654</v>
      </c>
      <c r="H13486" s="6">
        <f>IF('Раздел 2.15.3'!Q37=SUM('Раздел 2.15.3'!R37:W37),0,1)</f>
        <v>0</v>
      </c>
    </row>
    <row r="13487" spans="1:8" x14ac:dyDescent="0.2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19655</v>
      </c>
      <c r="H13487" s="6">
        <f>IF('Раздел 2.15.3'!Q38=SUM('Раздел 2.15.3'!R38:W38),0,1)</f>
        <v>0</v>
      </c>
    </row>
    <row r="13488" spans="1:8" x14ac:dyDescent="0.2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19656</v>
      </c>
      <c r="H13488" s="6">
        <f>IF('Раздел 2.15.3'!Q39=SUM('Раздел 2.15.3'!R39:W39),0,1)</f>
        <v>0</v>
      </c>
    </row>
    <row r="13489" spans="1:8" x14ac:dyDescent="0.2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19657</v>
      </c>
      <c r="H13489" s="6">
        <f>IF('Раздел 2.15.3'!Q40=SUM('Раздел 2.15.3'!R40:W40),0,1)</f>
        <v>0</v>
      </c>
    </row>
    <row r="13490" spans="1:8" x14ac:dyDescent="0.2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19658</v>
      </c>
      <c r="H13490" s="6">
        <f>IF('Раздел 2.15.3'!Q41=SUM('Раздел 2.15.3'!R41:W41),0,1)</f>
        <v>0</v>
      </c>
    </row>
    <row r="13491" spans="1:8" x14ac:dyDescent="0.2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19659</v>
      </c>
      <c r="H13491" s="6">
        <f>IF('Раздел 2.15.3'!Q42=SUM('Раздел 2.15.3'!R42:W42),0,1)</f>
        <v>0</v>
      </c>
    </row>
    <row r="13492" spans="1:8" x14ac:dyDescent="0.2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19660</v>
      </c>
      <c r="H13492" s="6">
        <f>IF('Раздел 2.15.3'!Q43=SUM('Раздел 2.15.3'!R43:W43),0,1)</f>
        <v>0</v>
      </c>
    </row>
    <row r="13493" spans="1:8" x14ac:dyDescent="0.2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18906</v>
      </c>
      <c r="H13493" s="6">
        <f>IF('Раздел 2.15.3'!Q44=SUM('Раздел 2.15.3'!R44:W44),0,1)</f>
        <v>0</v>
      </c>
    </row>
    <row r="13494" spans="1:8" x14ac:dyDescent="0.2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18907</v>
      </c>
      <c r="H13494" s="6">
        <f>IF('Раздел 2.15.3'!Q45=SUM('Раздел 2.15.3'!R45:W45),0,1)</f>
        <v>0</v>
      </c>
    </row>
    <row r="13495" spans="1:8" x14ac:dyDescent="0.2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19663</v>
      </c>
      <c r="H13495" s="6">
        <f>IF('Раздел 2.15.3'!Q46=SUM('Раздел 2.15.3'!R46:W46),0,1)</f>
        <v>0</v>
      </c>
    </row>
    <row r="13496" spans="1:8" x14ac:dyDescent="0.2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19664</v>
      </c>
      <c r="H13496" s="6">
        <f>IF('Раздел 2.15.3'!Q47=SUM('Раздел 2.15.3'!R47:W47),0,1)</f>
        <v>0</v>
      </c>
    </row>
    <row r="13497" spans="1:8" x14ac:dyDescent="0.2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18909</v>
      </c>
      <c r="H13497" s="6">
        <f>IF('Раздел 2.15.3'!Q48=SUM('Раздел 2.15.3'!R48:W48),0,1)</f>
        <v>0</v>
      </c>
    </row>
    <row r="13498" spans="1:8" x14ac:dyDescent="0.2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18910</v>
      </c>
      <c r="H13498" s="6">
        <f>IF('Раздел 2.15.3'!Q49=SUM('Раздел 2.15.3'!R49:W49),0,1)</f>
        <v>0</v>
      </c>
    </row>
    <row r="13499" spans="1:8" x14ac:dyDescent="0.2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18911</v>
      </c>
      <c r="H13499" s="6">
        <f>IF('Раздел 2.15.3'!Q50=SUM('Раздел 2.15.3'!R50:W50),0,1)</f>
        <v>0</v>
      </c>
    </row>
    <row r="13500" spans="1:8" x14ac:dyDescent="0.2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19676</v>
      </c>
      <c r="H13500" s="6">
        <f>IF('Раздел 2.15.3'!Q51=SUM('Раздел 2.15.3'!R51:W51),0,1)</f>
        <v>0</v>
      </c>
    </row>
    <row r="13501" spans="1:8" x14ac:dyDescent="0.2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19677</v>
      </c>
      <c r="H13501" s="6">
        <f>IF('Раздел 2.15.3'!Q52=SUM('Раздел 2.15.3'!R52:W52),0,1)</f>
        <v>0</v>
      </c>
    </row>
    <row r="13502" spans="1:8" x14ac:dyDescent="0.2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19678</v>
      </c>
      <c r="H13502" s="6">
        <f>IF('Раздел 2.15.3'!Q53=SUM('Раздел 2.15.3'!R53:W53),0,1)</f>
        <v>0</v>
      </c>
    </row>
    <row r="13503" spans="1:8" x14ac:dyDescent="0.2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19679</v>
      </c>
      <c r="H13503" s="6">
        <f>IF('Раздел 2.15.3'!Q54=SUM('Раздел 2.15.3'!R54:W54),0,1)</f>
        <v>0</v>
      </c>
    </row>
    <row r="13504" spans="1:8" x14ac:dyDescent="0.2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19680</v>
      </c>
      <c r="H13504" s="6">
        <f>IF('Раздел 2.15.3'!Q55=SUM('Раздел 2.15.3'!R55:W55),0,1)</f>
        <v>0</v>
      </c>
    </row>
    <row r="13505" spans="1:8" x14ac:dyDescent="0.2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19681</v>
      </c>
      <c r="H13505" s="6">
        <f>IF('Раздел 2.15.3'!Q56=SUM('Раздел 2.15.3'!R56:W56),0,1)</f>
        <v>0</v>
      </c>
    </row>
    <row r="13506" spans="1:8" x14ac:dyDescent="0.2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19682</v>
      </c>
      <c r="H13506" s="6">
        <f>IF('Раздел 2.15.3'!Q57=SUM('Раздел 2.15.3'!R57:W57),0,1)</f>
        <v>0</v>
      </c>
    </row>
    <row r="13507" spans="1:8" x14ac:dyDescent="0.2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19683</v>
      </c>
      <c r="H13507" s="6">
        <f>IF('Раздел 2.15.3'!Q58=SUM('Раздел 2.15.3'!R58:W58),0,1)</f>
        <v>0</v>
      </c>
    </row>
    <row r="13508" spans="1:8" x14ac:dyDescent="0.2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19684</v>
      </c>
      <c r="H13508" s="6">
        <f>IF('Раздел 2.15.3'!Q59=SUM('Раздел 2.15.3'!R59:W59),0,1)</f>
        <v>0</v>
      </c>
    </row>
    <row r="13509" spans="1:8" x14ac:dyDescent="0.2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19685</v>
      </c>
      <c r="H13509" s="6">
        <f>IF('Раздел 2.15.3'!Q60=SUM('Раздел 2.15.3'!R60:W60),0,1)</f>
        <v>0</v>
      </c>
    </row>
    <row r="13510" spans="1:8" x14ac:dyDescent="0.2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19686</v>
      </c>
      <c r="H13510" s="6">
        <f>IF('Раздел 2.15.3'!Q61=SUM('Раздел 2.15.3'!R61:W61),0,1)</f>
        <v>0</v>
      </c>
    </row>
    <row r="13511" spans="1:8" x14ac:dyDescent="0.2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19687</v>
      </c>
      <c r="H13511" s="6">
        <f>IF('Раздел 2.15.3'!Q62=SUM('Раздел 2.15.3'!R62:W62),0,1)</f>
        <v>0</v>
      </c>
    </row>
    <row r="13512" spans="1:8" x14ac:dyDescent="0.2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19688</v>
      </c>
      <c r="H13512" s="6">
        <f>IF('Раздел 2.15.3'!Q63=SUM('Раздел 2.15.3'!R63:W63),0,1)</f>
        <v>0</v>
      </c>
    </row>
    <row r="13513" spans="1:8" x14ac:dyDescent="0.2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19689</v>
      </c>
      <c r="H13513" s="6">
        <f>IF('Раздел 2.15.3'!Q64=SUM('Раздел 2.15.3'!R64:W64),0,1)</f>
        <v>0</v>
      </c>
    </row>
    <row r="13514" spans="1:8" x14ac:dyDescent="0.2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20443</v>
      </c>
      <c r="H13514" s="6">
        <f>IF('Раздел 2.15.3'!Q65=SUM('Раздел 2.15.3'!R65:W65),0,1)</f>
        <v>0</v>
      </c>
    </row>
    <row r="13515" spans="1:8" x14ac:dyDescent="0.2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19690</v>
      </c>
      <c r="H13515" s="6">
        <f>IF('Раздел 2.15.3'!Q66=SUM('Раздел 2.15.3'!R66:W66),0,1)</f>
        <v>0</v>
      </c>
    </row>
    <row r="13516" spans="1:8" x14ac:dyDescent="0.2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19691</v>
      </c>
      <c r="H13516" s="6">
        <f>IF('Раздел 2.15.3'!Q67=SUM('Раздел 2.15.3'!R67:W67),0,1)</f>
        <v>0</v>
      </c>
    </row>
    <row r="13517" spans="1:8" x14ac:dyDescent="0.2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19692</v>
      </c>
      <c r="H13517" s="6">
        <f>IF('Раздел 2.15.3'!Q68=SUM('Раздел 2.15.3'!R68:W68),0,1)</f>
        <v>0</v>
      </c>
    </row>
    <row r="13518" spans="1:8" x14ac:dyDescent="0.2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19693</v>
      </c>
      <c r="H13518" s="6">
        <f>IF('Раздел 2.15.3'!Q69=SUM('Раздел 2.15.3'!R69:W69),0,1)</f>
        <v>0</v>
      </c>
    </row>
    <row r="13519" spans="1:8" x14ac:dyDescent="0.2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19694</v>
      </c>
      <c r="H13519" s="6">
        <f>IF('Раздел 2.15.3'!Q70=SUM('Раздел 2.15.3'!R70:W70),0,1)</f>
        <v>0</v>
      </c>
    </row>
    <row r="13520" spans="1:8" x14ac:dyDescent="0.2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19695</v>
      </c>
      <c r="H13520" s="6">
        <f>IF('Раздел 2.15.3'!Q71=SUM('Раздел 2.15.3'!R71:W71),0,1)</f>
        <v>0</v>
      </c>
    </row>
    <row r="13521" spans="1:8" x14ac:dyDescent="0.2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20454</v>
      </c>
      <c r="H13521" s="6">
        <f>IF('Раздел 2.15.3'!Q72=SUM('Раздел 2.15.3'!R72:W72),0,1)</f>
        <v>0</v>
      </c>
    </row>
    <row r="13522" spans="1:8" x14ac:dyDescent="0.2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20455</v>
      </c>
      <c r="H13522" s="6">
        <f>IF('Раздел 2.15.3'!Q73=SUM('Раздел 2.15.3'!R73:W73),0,1)</f>
        <v>0</v>
      </c>
    </row>
    <row r="13523" spans="1:8" x14ac:dyDescent="0.2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20456</v>
      </c>
      <c r="H13523" s="6">
        <f>IF('Раздел 2.15.3'!Q74=SUM('Раздел 2.15.3'!R74:W74),0,1)</f>
        <v>0</v>
      </c>
    </row>
    <row r="13524" spans="1:8" x14ac:dyDescent="0.2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19661</v>
      </c>
      <c r="H13524" s="6">
        <f>IF('Раздел 2.15.3'!Q75=SUM('Раздел 2.15.3'!R75:W75),0,1)</f>
        <v>0</v>
      </c>
    </row>
    <row r="13525" spans="1:8" x14ac:dyDescent="0.2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19662</v>
      </c>
      <c r="H13525" s="6">
        <f>IF('Раздел 2.15.3'!Q76=SUM('Раздел 2.15.3'!R76:W76),0,1)</f>
        <v>0</v>
      </c>
    </row>
    <row r="13526" spans="1:8" x14ac:dyDescent="0.2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20409</v>
      </c>
      <c r="H13526" s="6">
        <f>IF('Раздел 2.15.3'!Q77=SUM('Раздел 2.15.3'!R77:W77),0,1)</f>
        <v>0</v>
      </c>
    </row>
    <row r="13527" spans="1:8" x14ac:dyDescent="0.2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20410</v>
      </c>
      <c r="H13527" s="6">
        <f>IF('Раздел 2.15.3'!Q78=SUM('Раздел 2.15.3'!R78:W78),0,1)</f>
        <v>0</v>
      </c>
    </row>
    <row r="13528" spans="1:8" x14ac:dyDescent="0.2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20411</v>
      </c>
      <c r="H13528" s="6">
        <f>IF('Раздел 2.15.3'!Q79=SUM('Раздел 2.15.3'!R79:W79),0,1)</f>
        <v>0</v>
      </c>
    </row>
    <row r="13529" spans="1:8" x14ac:dyDescent="0.2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20412</v>
      </c>
      <c r="H13529" s="6">
        <f>IF('Раздел 2.15.3'!Q80=SUM('Раздел 2.15.3'!R80:W80),0,1)</f>
        <v>0</v>
      </c>
    </row>
    <row r="13530" spans="1:8" x14ac:dyDescent="0.2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19850</v>
      </c>
      <c r="H13530" s="6">
        <f>IF('Раздел 2.15.3'!Q81=SUM('Раздел 2.15.3'!R81:W81),0,1)</f>
        <v>0</v>
      </c>
    </row>
    <row r="13531" spans="1:8" x14ac:dyDescent="0.2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20558</v>
      </c>
      <c r="H13531" s="6">
        <f>IF('Раздел 2.15.3'!Q82=SUM('Раздел 2.15.3'!R82:W82),0,1)</f>
        <v>0</v>
      </c>
    </row>
    <row r="13532" spans="1:8" x14ac:dyDescent="0.2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20559</v>
      </c>
      <c r="H13532" s="6">
        <f>IF('Раздел 2.15.3'!Q83=SUM('Раздел 2.15.3'!R83:W83),0,1)</f>
        <v>0</v>
      </c>
    </row>
    <row r="13533" spans="1:8" x14ac:dyDescent="0.2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20560</v>
      </c>
      <c r="H13533" s="6">
        <f>IF('Раздел 2.15.3'!Q84=SUM('Раздел 2.15.3'!R84:W84),0,1)</f>
        <v>0</v>
      </c>
    </row>
    <row r="13534" spans="1:8" x14ac:dyDescent="0.2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20561</v>
      </c>
      <c r="H13534" s="6">
        <f>IF('Раздел 2.15.3'!Q85=SUM('Раздел 2.15.3'!R85:W85),0,1)</f>
        <v>0</v>
      </c>
    </row>
    <row r="13535" spans="1:8" x14ac:dyDescent="0.2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20562</v>
      </c>
      <c r="H13535" s="6">
        <f>IF('Раздел 2.15.3'!Q86=SUM('Раздел 2.15.3'!R86:W86),0,1)</f>
        <v>0</v>
      </c>
    </row>
    <row r="13536" spans="1:8" x14ac:dyDescent="0.2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20563</v>
      </c>
      <c r="H13536" s="6">
        <f>IF('Раздел 2.15.3'!Q87=SUM('Раздел 2.15.3'!R87:W87),0,1)</f>
        <v>0</v>
      </c>
    </row>
    <row r="13537" spans="1:8" x14ac:dyDescent="0.2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20564</v>
      </c>
      <c r="H13537" s="6">
        <f>IF('Раздел 2.15.3'!Q88=SUM('Раздел 2.15.3'!R88:W88),0,1)</f>
        <v>0</v>
      </c>
    </row>
    <row r="13538" spans="1:8" x14ac:dyDescent="0.2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20565</v>
      </c>
      <c r="H13538" s="6">
        <f>IF('Раздел 2.15.3'!Q89=SUM('Раздел 2.15.3'!R89:W89),0,1)</f>
        <v>0</v>
      </c>
    </row>
    <row r="13539" spans="1:8" x14ac:dyDescent="0.2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19801</v>
      </c>
      <c r="H13539" s="6">
        <f>IF('Раздел 2.15.3'!Q90=SUM('Раздел 2.15.3'!R90:W90),0,1)</f>
        <v>0</v>
      </c>
    </row>
    <row r="13540" spans="1:8" x14ac:dyDescent="0.2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19802</v>
      </c>
      <c r="H13540" s="6">
        <f>IF('Раздел 2.15.3'!Q91=SUM('Раздел 2.15.3'!R91:W91),0,1)</f>
        <v>0</v>
      </c>
    </row>
    <row r="13541" spans="1:8" x14ac:dyDescent="0.2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19803</v>
      </c>
      <c r="H13541" s="6">
        <f>IF('Раздел 2.15.3'!Q92=SUM('Раздел 2.15.3'!R92:W92),0,1)</f>
        <v>0</v>
      </c>
    </row>
    <row r="13542" spans="1:8" x14ac:dyDescent="0.2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19804</v>
      </c>
      <c r="H13542" s="6">
        <f>IF('Раздел 2.15.3'!Q93=SUM('Раздел 2.15.3'!R93:W93),0,1)</f>
        <v>0</v>
      </c>
    </row>
    <row r="13543" spans="1:8" x14ac:dyDescent="0.2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19805</v>
      </c>
      <c r="H13543" s="6">
        <f>IF('Раздел 2.15.3'!Q94=SUM('Раздел 2.15.3'!R94:W94),0,1)</f>
        <v>0</v>
      </c>
    </row>
    <row r="13544" spans="1:8" x14ac:dyDescent="0.2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19806</v>
      </c>
      <c r="H13544" s="6">
        <f>IF('Раздел 2.15.3'!Q95=SUM('Раздел 2.15.3'!R95:W95),0,1)</f>
        <v>0</v>
      </c>
    </row>
    <row r="13545" spans="1:8" x14ac:dyDescent="0.2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20579</v>
      </c>
      <c r="H13545" s="6">
        <f>IF('Раздел 2.15.3'!Q96=SUM('Раздел 2.15.3'!R96:W96),0,1)</f>
        <v>0</v>
      </c>
    </row>
    <row r="13546" spans="1:8" x14ac:dyDescent="0.2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20580</v>
      </c>
      <c r="H13546" s="6">
        <f>IF('Раздел 2.15.3'!Q97=SUM('Раздел 2.15.3'!R97:W97),0,1)</f>
        <v>0</v>
      </c>
    </row>
    <row r="13547" spans="1:8" x14ac:dyDescent="0.2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20581</v>
      </c>
      <c r="H13547" s="6">
        <f>IF('Раздел 2.15.3'!Q98=SUM('Раздел 2.15.3'!R98:W98),0,1)</f>
        <v>0</v>
      </c>
    </row>
    <row r="13548" spans="1:8" x14ac:dyDescent="0.2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20582</v>
      </c>
      <c r="H13548" s="6">
        <f>IF('Раздел 2.15.3'!Q99=SUM('Раздел 2.15.3'!R99:W99),0,1)</f>
        <v>0</v>
      </c>
    </row>
    <row r="13549" spans="1:8" x14ac:dyDescent="0.2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20583</v>
      </c>
      <c r="H13549" s="6">
        <f>IF('Раздел 2.15.3'!Q100=SUM('Раздел 2.15.3'!R100:W100),0,1)</f>
        <v>0</v>
      </c>
    </row>
    <row r="13550" spans="1:8" x14ac:dyDescent="0.2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20584</v>
      </c>
      <c r="H13550" s="6">
        <f>IF('Раздел 2.15.3'!Q101=SUM('Раздел 2.15.3'!R101:W101),0,1)</f>
        <v>0</v>
      </c>
    </row>
    <row r="13551" spans="1:8" x14ac:dyDescent="0.2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19819</v>
      </c>
      <c r="H13551" s="6">
        <f>IF('Раздел 2.15.3'!Q102=SUM('Раздел 2.15.3'!R102:W102),0,1)</f>
        <v>0</v>
      </c>
    </row>
    <row r="13552" spans="1:8" x14ac:dyDescent="0.2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19820</v>
      </c>
      <c r="H13552" s="6">
        <f>IF('Раздел 2.15.3'!Q103=SUM('Раздел 2.15.3'!R103:W103),0,1)</f>
        <v>0</v>
      </c>
    </row>
    <row r="13553" spans="1:8" x14ac:dyDescent="0.2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19821</v>
      </c>
      <c r="H13553" s="6">
        <f>IF('Раздел 2.15.3'!Q104=SUM('Раздел 2.15.3'!R104:W104),0,1)</f>
        <v>0</v>
      </c>
    </row>
    <row r="13554" spans="1:8" x14ac:dyDescent="0.2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19822</v>
      </c>
      <c r="H13554" s="6">
        <f>IF('Раздел 2.15.3'!Q105=SUM('Раздел 2.15.3'!R105:W105),0,1)</f>
        <v>0</v>
      </c>
    </row>
    <row r="13555" spans="1:8" x14ac:dyDescent="0.2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19823</v>
      </c>
      <c r="H13555" s="6">
        <f>IF('Раздел 2.15.3'!Q106=SUM('Раздел 2.15.3'!R106:W106),0,1)</f>
        <v>0</v>
      </c>
    </row>
    <row r="13556" spans="1:8" x14ac:dyDescent="0.2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19824</v>
      </c>
      <c r="H13556" s="6">
        <f>IF('Раздел 2.15.3'!Q107=SUM('Раздел 2.15.3'!R107:W107),0,1)</f>
        <v>0</v>
      </c>
    </row>
    <row r="13557" spans="1:8" x14ac:dyDescent="0.2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19825</v>
      </c>
      <c r="H13557" s="6">
        <f>IF('Раздел 2.15.3'!Q108=SUM('Раздел 2.15.3'!R108:W108),0,1)</f>
        <v>0</v>
      </c>
    </row>
    <row r="13558" spans="1:8" x14ac:dyDescent="0.2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19826</v>
      </c>
      <c r="H13558" s="6">
        <f>IF('Раздел 2.15.3'!Q109=SUM('Раздел 2.15.3'!R109:W109),0,1)</f>
        <v>0</v>
      </c>
    </row>
    <row r="13559" spans="1:8" x14ac:dyDescent="0.2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19827</v>
      </c>
      <c r="H13559" s="6">
        <f>IF('Раздел 2.15.3'!Q110=SUM('Раздел 2.15.3'!R110:W110),0,1)</f>
        <v>0</v>
      </c>
    </row>
    <row r="13560" spans="1:8" x14ac:dyDescent="0.2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19828</v>
      </c>
      <c r="H13560" s="6">
        <f>IF('Раздел 2.15.3'!Q111=SUM('Раздел 2.15.3'!R111:W111),0,1)</f>
        <v>0</v>
      </c>
    </row>
    <row r="13561" spans="1:8" x14ac:dyDescent="0.2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19829</v>
      </c>
      <c r="H13561" s="6">
        <f>IF('Раздел 2.15.3'!Q112=SUM('Раздел 2.15.3'!R112:W112),0,1)</f>
        <v>0</v>
      </c>
    </row>
    <row r="13562" spans="1:8" x14ac:dyDescent="0.2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19830</v>
      </c>
      <c r="H13562" s="6">
        <f>IF('Раздел 2.15.3'!Q113=SUM('Раздел 2.15.3'!R113:W113),0,1)</f>
        <v>0</v>
      </c>
    </row>
    <row r="13563" spans="1:8" x14ac:dyDescent="0.2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20594</v>
      </c>
      <c r="H13563" s="6">
        <f>IF('Раздел 2.15.3'!Q114=SUM('Раздел 2.15.3'!R114:W114),0,1)</f>
        <v>0</v>
      </c>
    </row>
    <row r="13564" spans="1:8" x14ac:dyDescent="0.2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20735</v>
      </c>
      <c r="H13564" s="6">
        <f>IF('Раздел 2.15.3'!Q115=SUM('Раздел 2.15.3'!R115:W115),0,1)</f>
        <v>0</v>
      </c>
    </row>
    <row r="13565" spans="1:8" x14ac:dyDescent="0.2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20635</v>
      </c>
      <c r="H13565" s="6">
        <f>IF('Раздел 2.15.3'!Q116=SUM('Раздел 2.15.3'!R116:W116),0,1)</f>
        <v>0</v>
      </c>
    </row>
    <row r="13566" spans="1:8" x14ac:dyDescent="0.2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20636</v>
      </c>
      <c r="H13566" s="6">
        <f>IF('Раздел 2.15.3'!Q117=SUM('Раздел 2.15.3'!R117:W117),0,1)</f>
        <v>0</v>
      </c>
    </row>
    <row r="13567" spans="1:8" x14ac:dyDescent="0.2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20637</v>
      </c>
      <c r="H13567" s="6">
        <f>IF('Раздел 2.15.3'!Q118=SUM('Раздел 2.15.3'!R118:W118),0,1)</f>
        <v>0</v>
      </c>
    </row>
    <row r="13568" spans="1:8" x14ac:dyDescent="0.2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20638</v>
      </c>
      <c r="H13568" s="6">
        <f>IF('Раздел 2.15.3'!Q119=SUM('Раздел 2.15.3'!R119:W119),0,1)</f>
        <v>0</v>
      </c>
    </row>
    <row r="13569" spans="1:8" x14ac:dyDescent="0.2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20639</v>
      </c>
      <c r="H13569" s="6">
        <f>IF('Раздел 2.15.3'!Q120=SUM('Раздел 2.15.3'!R120:W120),0,1)</f>
        <v>0</v>
      </c>
    </row>
    <row r="13570" spans="1:8" x14ac:dyDescent="0.2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20624</v>
      </c>
      <c r="H13570" s="6">
        <f>IF('Раздел 2.15.3'!Q121=SUM('Раздел 2.15.3'!R121:W121),0,1)</f>
        <v>0</v>
      </c>
    </row>
    <row r="13571" spans="1:8" x14ac:dyDescent="0.2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20625</v>
      </c>
      <c r="H13571" s="6">
        <f>IF('Раздел 2.15.3'!Q122=SUM('Раздел 2.15.3'!R122:W122),0,1)</f>
        <v>0</v>
      </c>
    </row>
    <row r="13572" spans="1:8" x14ac:dyDescent="0.2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20626</v>
      </c>
      <c r="H13572" s="6">
        <f>IF('Раздел 2.15.3'!Q123=SUM('Раздел 2.15.3'!R123:W123),0,1)</f>
        <v>0</v>
      </c>
    </row>
    <row r="13573" spans="1:8" x14ac:dyDescent="0.2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20627</v>
      </c>
      <c r="H13573" s="6">
        <f>IF('Раздел 2.15.3'!Q124=SUM('Раздел 2.15.3'!R124:W124),0,1)</f>
        <v>0</v>
      </c>
    </row>
    <row r="13574" spans="1:8" x14ac:dyDescent="0.2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20628</v>
      </c>
      <c r="H13574" s="6">
        <f>IF('Раздел 2.15.3'!Q125=SUM('Раздел 2.15.3'!R125:W125),0,1)</f>
        <v>0</v>
      </c>
    </row>
    <row r="13575" spans="1:8" x14ac:dyDescent="0.2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20629</v>
      </c>
      <c r="H13575" s="6">
        <f>IF('Раздел 2.15.3'!Q126=SUM('Раздел 2.15.3'!R126:W126),0,1)</f>
        <v>0</v>
      </c>
    </row>
    <row r="13576" spans="1:8" x14ac:dyDescent="0.2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20630</v>
      </c>
      <c r="H13576" s="6">
        <f>IF('Раздел 2.15.3'!Q127=SUM('Раздел 2.15.3'!R127:W127),0,1)</f>
        <v>0</v>
      </c>
    </row>
    <row r="13577" spans="1:8" x14ac:dyDescent="0.2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20631</v>
      </c>
      <c r="H13577" s="6">
        <f>IF('Раздел 2.15.3'!Q128=SUM('Раздел 2.15.3'!R128:W128),0,1)</f>
        <v>0</v>
      </c>
    </row>
    <row r="13578" spans="1:8" x14ac:dyDescent="0.2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21648</v>
      </c>
      <c r="H13578" s="6">
        <f>IF('Раздел 2.15.3'!Q129=SUM('Раздел 2.15.3'!R129:W129),0,1)</f>
        <v>0</v>
      </c>
    </row>
    <row r="13579" spans="1:8" x14ac:dyDescent="0.2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21649</v>
      </c>
      <c r="H13579" s="6">
        <f>IF('Раздел 2.15.3'!Q130=SUM('Раздел 2.15.3'!R130:W130),0,1)</f>
        <v>0</v>
      </c>
    </row>
    <row r="13580" spans="1:8" x14ac:dyDescent="0.2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21650</v>
      </c>
      <c r="H13580" s="6">
        <f>IF('Раздел 2.15.3'!Q131=SUM('Раздел 2.15.3'!R131:W131),0,1)</f>
        <v>0</v>
      </c>
    </row>
    <row r="13581" spans="1:8" x14ac:dyDescent="0.2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21651</v>
      </c>
      <c r="H13581" s="6">
        <f>IF('Раздел 2.15.3'!Q132=SUM('Раздел 2.15.3'!R132:W132),0,1)</f>
        <v>0</v>
      </c>
    </row>
    <row r="13582" spans="1:8" x14ac:dyDescent="0.2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21652</v>
      </c>
      <c r="H13582" s="6">
        <f>IF('Раздел 2.15.3'!Q133=SUM('Раздел 2.15.3'!R133:W133),0,1)</f>
        <v>0</v>
      </c>
    </row>
    <row r="13583" spans="1:8" x14ac:dyDescent="0.2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21653</v>
      </c>
      <c r="H13583" s="6">
        <f>IF('Раздел 2.15.3'!Q134=SUM('Раздел 2.15.3'!R134:W134),0,1)</f>
        <v>0</v>
      </c>
    </row>
    <row r="13584" spans="1:8" x14ac:dyDescent="0.2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21654</v>
      </c>
      <c r="H13584" s="6">
        <f>IF('Раздел 2.15.3'!Q135=SUM('Раздел 2.15.3'!R135:W135),0,1)</f>
        <v>0</v>
      </c>
    </row>
    <row r="13585" spans="1:8" x14ac:dyDescent="0.2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21655</v>
      </c>
      <c r="H13585" s="6">
        <f>IF('Раздел 2.15.3'!Q136=SUM('Раздел 2.15.3'!R136:W136),0,1)</f>
        <v>0</v>
      </c>
    </row>
    <row r="13586" spans="1:8" x14ac:dyDescent="0.2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21656</v>
      </c>
      <c r="H13586" s="6">
        <f>IF('Раздел 2.15.3'!Q137=SUM('Раздел 2.15.3'!R137:W137),0,1)</f>
        <v>0</v>
      </c>
    </row>
    <row r="13587" spans="1:8" x14ac:dyDescent="0.2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21657</v>
      </c>
      <c r="H13587" s="6">
        <f>IF('Раздел 2.15.3'!Q138=SUM('Раздел 2.15.3'!R138:W138),0,1)</f>
        <v>0</v>
      </c>
    </row>
    <row r="13588" spans="1:8" x14ac:dyDescent="0.2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21658</v>
      </c>
      <c r="H13588" s="6">
        <f>IF('Раздел 2.15.3'!Q139=SUM('Раздел 2.15.3'!R139:W139),0,1)</f>
        <v>0</v>
      </c>
    </row>
    <row r="13589" spans="1:8" x14ac:dyDescent="0.2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19226</v>
      </c>
      <c r="H13589" s="6">
        <f>IF('Раздел 2.15.3'!Q140=SUM('Раздел 2.15.3'!R140:W140),0,1)</f>
        <v>0</v>
      </c>
    </row>
    <row r="13590" spans="1:8" x14ac:dyDescent="0.2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19225</v>
      </c>
      <c r="H13590" s="6">
        <f>IF('Раздел 2.15.3'!Q141=SUM('Раздел 2.15.3'!R141:W141),0,1)</f>
        <v>0</v>
      </c>
    </row>
    <row r="13591" spans="1:8" x14ac:dyDescent="0.2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18432</v>
      </c>
      <c r="H13591" s="6">
        <f>IF('Раздел 2.15.3'!Q142=SUM('Раздел 2.15.3'!R142:W142),0,1)</f>
        <v>0</v>
      </c>
    </row>
    <row r="13592" spans="1:8" x14ac:dyDescent="0.2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18433</v>
      </c>
      <c r="H13592" s="6">
        <f>IF('Раздел 2.15.3'!Q143=SUM('Раздел 2.15.3'!R143:W143),0,1)</f>
        <v>0</v>
      </c>
    </row>
    <row r="13593" spans="1:8" x14ac:dyDescent="0.2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18434</v>
      </c>
      <c r="H13593" s="6">
        <f>IF('Раздел 2.15.3'!Q144=SUM('Раздел 2.15.3'!R144:W144),0,1)</f>
        <v>0</v>
      </c>
    </row>
    <row r="13594" spans="1:8" x14ac:dyDescent="0.2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19237</v>
      </c>
      <c r="H13594" s="6">
        <f>IF('Раздел 2.15.3'!Q145=SUM('Раздел 2.15.3'!R145:W145),0,1)</f>
        <v>0</v>
      </c>
    </row>
    <row r="13595" spans="1:8" x14ac:dyDescent="0.2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19238</v>
      </c>
      <c r="H13595" s="6">
        <f>IF('Раздел 2.15.3'!Q146=SUM('Раздел 2.15.3'!R146:W146),0,1)</f>
        <v>0</v>
      </c>
    </row>
    <row r="13596" spans="1:8" x14ac:dyDescent="0.2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19239</v>
      </c>
      <c r="H13596" s="6">
        <f>IF('Раздел 2.15.3'!Q147=SUM('Раздел 2.15.3'!R147:W147),0,1)</f>
        <v>0</v>
      </c>
    </row>
    <row r="13597" spans="1:8" x14ac:dyDescent="0.2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19240</v>
      </c>
      <c r="H13597" s="6">
        <f>IF('Раздел 2.15.3'!Q148=SUM('Раздел 2.15.3'!R148:W148),0,1)</f>
        <v>0</v>
      </c>
    </row>
    <row r="13598" spans="1:8" x14ac:dyDescent="0.2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19241</v>
      </c>
      <c r="H13598" s="6">
        <f>IF('Раздел 2.15.3'!Q149=SUM('Раздел 2.15.3'!R149:W149),0,1)</f>
        <v>0</v>
      </c>
    </row>
    <row r="13599" spans="1:8" x14ac:dyDescent="0.2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19247</v>
      </c>
      <c r="H13599" s="6">
        <f>IF('Раздел 2.15.3'!Q150=SUM('Раздел 2.15.3'!R150:W150),0,1)</f>
        <v>0</v>
      </c>
    </row>
    <row r="13600" spans="1:8" x14ac:dyDescent="0.2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19248</v>
      </c>
      <c r="H13600" s="6">
        <f>IF('Раздел 2.15.3'!Q151=SUM('Раздел 2.15.3'!R151:W151),0,1)</f>
        <v>0</v>
      </c>
    </row>
    <row r="13601" spans="1:8" x14ac:dyDescent="0.2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19249</v>
      </c>
      <c r="H13601" s="6">
        <f>IF('Раздел 2.15.3'!Q152=SUM('Раздел 2.15.3'!R152:W152),0,1)</f>
        <v>0</v>
      </c>
    </row>
    <row r="13602" spans="1:8" x14ac:dyDescent="0.2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19250</v>
      </c>
      <c r="H13602" s="6">
        <f>IF('Раздел 2.15.3'!Q153=SUM('Раздел 2.15.3'!R153:W153),0,1)</f>
        <v>0</v>
      </c>
    </row>
    <row r="13603" spans="1:8" x14ac:dyDescent="0.2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19251</v>
      </c>
      <c r="H13603" s="6">
        <f>IF('Раздел 2.15.3'!Q154=SUM('Раздел 2.15.3'!R154:W154),0,1)</f>
        <v>0</v>
      </c>
    </row>
    <row r="13604" spans="1:8" x14ac:dyDescent="0.2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19252</v>
      </c>
      <c r="H13604" s="6">
        <f>IF('Раздел 2.15.3'!Q155=SUM('Раздел 2.15.3'!R155:W155),0,1)</f>
        <v>0</v>
      </c>
    </row>
    <row r="13605" spans="1:8" x14ac:dyDescent="0.2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19253</v>
      </c>
      <c r="H13605" s="6">
        <f>IF('Раздел 2.15.3'!Q156=SUM('Раздел 2.15.3'!R156:W156),0,1)</f>
        <v>0</v>
      </c>
    </row>
    <row r="13606" spans="1:8" x14ac:dyDescent="0.2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19228</v>
      </c>
      <c r="H13606" s="6">
        <f>IF('Раздел 2.15.3'!Q157=SUM('Раздел 2.15.3'!R157:W157),0,1)</f>
        <v>0</v>
      </c>
    </row>
    <row r="13607" spans="1:8" x14ac:dyDescent="0.2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19229</v>
      </c>
      <c r="H13607" s="6">
        <f>IF('Раздел 2.15.3'!Q158=SUM('Раздел 2.15.3'!R158:W158),0,1)</f>
        <v>0</v>
      </c>
    </row>
    <row r="13608" spans="1:8" x14ac:dyDescent="0.2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19230</v>
      </c>
      <c r="H13608" s="6">
        <f>IF('Раздел 2.15.3'!Q159=SUM('Раздел 2.15.3'!R159:W159),0,1)</f>
        <v>0</v>
      </c>
    </row>
    <row r="13609" spans="1:8" x14ac:dyDescent="0.2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19231</v>
      </c>
      <c r="H13609" s="6">
        <f>IF('Раздел 2.15.3'!Q160=SUM('Раздел 2.15.3'!R160:W160),0,1)</f>
        <v>0</v>
      </c>
    </row>
    <row r="13610" spans="1:8" x14ac:dyDescent="0.2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19232</v>
      </c>
      <c r="H13610" s="6">
        <f>IF('Раздел 2.15.3'!Q161=SUM('Раздел 2.15.3'!R161:W161),0,1)</f>
        <v>0</v>
      </c>
    </row>
    <row r="13611" spans="1:8" x14ac:dyDescent="0.2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19233</v>
      </c>
      <c r="H13611" s="6">
        <f>IF('Раздел 2.15.3'!Q162=SUM('Раздел 2.15.3'!R162:W162),0,1)</f>
        <v>0</v>
      </c>
    </row>
    <row r="13612" spans="1:8" x14ac:dyDescent="0.2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19234</v>
      </c>
      <c r="H13612" s="6">
        <f>IF('Раздел 2.15.3'!Q163=SUM('Раздел 2.15.3'!R163:W163),0,1)</f>
        <v>0</v>
      </c>
    </row>
    <row r="13613" spans="1:8" x14ac:dyDescent="0.2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19235</v>
      </c>
      <c r="H13613" s="6">
        <f>IF('Раздел 2.15.3'!Q164=SUM('Раздел 2.15.3'!R164:W164),0,1)</f>
        <v>0</v>
      </c>
    </row>
    <row r="13614" spans="1:8" x14ac:dyDescent="0.2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19236</v>
      </c>
      <c r="H13614" s="6">
        <f>IF('Раздел 2.15.3'!Q165=SUM('Раздел 2.15.3'!R165:W165),0,1)</f>
        <v>0</v>
      </c>
    </row>
    <row r="13615" spans="1:8" x14ac:dyDescent="0.2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20006</v>
      </c>
      <c r="H13615" s="6">
        <f>IF('Раздел 2.15.3'!Q166=SUM('Раздел 2.15.3'!R166:W166),0,1)</f>
        <v>0</v>
      </c>
    </row>
    <row r="13616" spans="1:8" x14ac:dyDescent="0.2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20007</v>
      </c>
      <c r="H13616" s="6">
        <f>IF('Раздел 2.15.3'!Q167=SUM('Раздел 2.15.3'!R167:W167),0,1)</f>
        <v>0</v>
      </c>
    </row>
    <row r="13617" spans="1:8" x14ac:dyDescent="0.2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19650</v>
      </c>
      <c r="H13617" s="6">
        <f>IF('Раздел 2.15.3'!Q168=SUM('Раздел 2.15.3'!R168:W168),0,1)</f>
        <v>0</v>
      </c>
    </row>
    <row r="13618" spans="1:8" x14ac:dyDescent="0.2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19651</v>
      </c>
      <c r="H13618" s="6">
        <f>IF('Раздел 2.15.3'!Q169=SUM('Раздел 2.15.3'!R169:W169),0,1)</f>
        <v>0</v>
      </c>
    </row>
    <row r="13619" spans="1:8" x14ac:dyDescent="0.2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18897</v>
      </c>
      <c r="H13619" s="6">
        <f>IF('Раздел 2.15.3'!Q170=SUM('Раздел 2.15.3'!R170:W170),0,1)</f>
        <v>0</v>
      </c>
    </row>
    <row r="13620" spans="1:8" x14ac:dyDescent="0.2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18898</v>
      </c>
      <c r="H13620" s="6">
        <f>IF('Раздел 2.15.3'!Q171=SUM('Раздел 2.15.3'!R171:W171),0,1)</f>
        <v>0</v>
      </c>
    </row>
    <row r="13621" spans="1:8" x14ac:dyDescent="0.2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18899</v>
      </c>
      <c r="H13621" s="6">
        <f>IF('Раздел 2.15.3'!Q172=SUM('Раздел 2.15.3'!R172:W172),0,1)</f>
        <v>0</v>
      </c>
    </row>
    <row r="13622" spans="1:8" x14ac:dyDescent="0.2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18900</v>
      </c>
      <c r="H13622" s="6">
        <f>IF('Раздел 2.15.3'!Q173=SUM('Раздел 2.15.3'!R173:W173),0,1)</f>
        <v>0</v>
      </c>
    </row>
    <row r="13623" spans="1:8" x14ac:dyDescent="0.2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18901</v>
      </c>
      <c r="H13623" s="6">
        <f>IF('Раздел 2.15.3'!Q174=SUM('Раздел 2.15.3'!R174:W174),0,1)</f>
        <v>0</v>
      </c>
    </row>
    <row r="13624" spans="1:8" x14ac:dyDescent="0.2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18902</v>
      </c>
      <c r="H13624" s="6">
        <f>IF('Раздел 2.15.3'!Q175=SUM('Раздел 2.15.3'!R175:W175),0,1)</f>
        <v>0</v>
      </c>
    </row>
    <row r="13625" spans="1:8" x14ac:dyDescent="0.2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18903</v>
      </c>
      <c r="H13625" s="6">
        <f>IF('Раздел 2.15.3'!Q176=SUM('Раздел 2.15.3'!R176:W176),0,1)</f>
        <v>0</v>
      </c>
    </row>
    <row r="13626" spans="1:8" x14ac:dyDescent="0.2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18904</v>
      </c>
      <c r="H13626" s="6">
        <f>IF('Раздел 2.15.3'!Q177=SUM('Раздел 2.15.3'!R177:W177),0,1)</f>
        <v>0</v>
      </c>
    </row>
    <row r="13627" spans="1:8" x14ac:dyDescent="0.2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18905</v>
      </c>
      <c r="H13627" s="6">
        <f>IF('Раздел 2.15.3'!Q178=SUM('Раздел 2.15.3'!R178:W178),0,1)</f>
        <v>0</v>
      </c>
    </row>
    <row r="13628" spans="1:8" x14ac:dyDescent="0.2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18080</v>
      </c>
      <c r="H13628" s="6">
        <f>IF('Раздел 2.15.3'!Q179=SUM('Раздел 2.15.3'!R179:W179),0,1)</f>
        <v>0</v>
      </c>
    </row>
    <row r="13629" spans="1:8" x14ac:dyDescent="0.2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18081</v>
      </c>
      <c r="H13629" s="6">
        <f>IF('Раздел 2.15.3'!Q180=SUM('Раздел 2.15.3'!R180:W180),0,1)</f>
        <v>0</v>
      </c>
    </row>
    <row r="13630" spans="1:8" x14ac:dyDescent="0.2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18082</v>
      </c>
      <c r="H13630" s="6">
        <f>IF('Раздел 2.15.3'!Q181=SUM('Раздел 2.15.3'!R181:W181),0,1)</f>
        <v>0</v>
      </c>
    </row>
    <row r="13631" spans="1:8" x14ac:dyDescent="0.2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18083</v>
      </c>
      <c r="H13631" s="6">
        <f>IF('Раздел 2.15.3'!Q182=SUM('Раздел 2.15.3'!R182:W182),0,1)</f>
        <v>0</v>
      </c>
    </row>
    <row r="13632" spans="1:8" x14ac:dyDescent="0.2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18908</v>
      </c>
      <c r="H13632" s="6">
        <f>IF('Раздел 2.15.3'!Q183=SUM('Раздел 2.15.3'!R183:W183),0,1)</f>
        <v>0</v>
      </c>
    </row>
    <row r="13633" spans="1:8" x14ac:dyDescent="0.2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18086</v>
      </c>
      <c r="H13633" s="6">
        <f>IF('Раздел 2.15.3'!Q184=SUM('Раздел 2.15.3'!R184:W184),0,1)</f>
        <v>0</v>
      </c>
    </row>
    <row r="13634" spans="1:8" x14ac:dyDescent="0.2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18087</v>
      </c>
      <c r="H13634" s="6">
        <f>IF('Раздел 2.15.3'!Q185=SUM('Раздел 2.15.3'!R185:W185),0,1)</f>
        <v>0</v>
      </c>
    </row>
    <row r="13635" spans="1:8" x14ac:dyDescent="0.2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18088</v>
      </c>
      <c r="H13635" s="6">
        <f>IF('Раздел 2.15.3'!Q186=SUM('Раздел 2.15.3'!R186:W186),0,1)</f>
        <v>0</v>
      </c>
    </row>
    <row r="13636" spans="1:8" x14ac:dyDescent="0.2">
      <c r="A13636" s="6">
        <f t="shared" si="202"/>
        <v>609562</v>
      </c>
      <c r="B13636" s="7">
        <v>68</v>
      </c>
      <c r="C13636" s="109">
        <v>1</v>
      </c>
      <c r="D13636" s="109">
        <v>167</v>
      </c>
      <c r="E13636" s="109" t="s">
        <v>18089</v>
      </c>
      <c r="F13636" s="109"/>
      <c r="G13636" s="109"/>
      <c r="H13636" s="109">
        <f>IF('Раздел 2.15.3'!Q187=SUM('Раздел 2.15.3'!R187:W187),0,1)</f>
        <v>0</v>
      </c>
    </row>
    <row r="13637" spans="1:8" x14ac:dyDescent="0.2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161</v>
      </c>
      <c r="H13637" s="6">
        <f>IF('Раздел 2.15.3'!X21=SUM('Раздел 2.15.3'!Y21:AB21),0,1)</f>
        <v>0</v>
      </c>
    </row>
    <row r="13638" spans="1:8" x14ac:dyDescent="0.2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162</v>
      </c>
      <c r="H13638" s="6">
        <f>IF('Раздел 2.15.3'!X22=SUM('Раздел 2.15.3'!Y22:AB22),0,1)</f>
        <v>0</v>
      </c>
    </row>
    <row r="13639" spans="1:8" x14ac:dyDescent="0.2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163</v>
      </c>
      <c r="H13639" s="6">
        <f>IF('Раздел 2.15.3'!X23=SUM('Раздел 2.15.3'!Y23:AB23),0,1)</f>
        <v>0</v>
      </c>
    </row>
    <row r="13640" spans="1:8" x14ac:dyDescent="0.2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164</v>
      </c>
      <c r="H13640" s="6">
        <f>IF('Раздел 2.15.3'!X24=SUM('Раздел 2.15.3'!Y24:AB24),0,1)</f>
        <v>0</v>
      </c>
    </row>
    <row r="13641" spans="1:8" x14ac:dyDescent="0.2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165</v>
      </c>
      <c r="H13641" s="6">
        <f>IF('Раздел 2.15.3'!X25=SUM('Раздел 2.15.3'!Y25:AB25),0,1)</f>
        <v>0</v>
      </c>
    </row>
    <row r="13642" spans="1:8" x14ac:dyDescent="0.2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166</v>
      </c>
      <c r="H13642" s="6">
        <f>IF('Раздел 2.15.3'!X26=SUM('Раздел 2.15.3'!Y26:AB26),0,1)</f>
        <v>0</v>
      </c>
    </row>
    <row r="13643" spans="1:8" x14ac:dyDescent="0.2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167</v>
      </c>
      <c r="H13643" s="6">
        <f>IF('Раздел 2.15.3'!X27=SUM('Раздел 2.15.3'!Y27:AB27),0,1)</f>
        <v>0</v>
      </c>
    </row>
    <row r="13644" spans="1:8" x14ac:dyDescent="0.2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922</v>
      </c>
      <c r="H13644" s="6">
        <f>IF('Раздел 2.15.3'!X28=SUM('Раздел 2.15.3'!Y28:AB28),0,1)</f>
        <v>0</v>
      </c>
    </row>
    <row r="13645" spans="1:8" x14ac:dyDescent="0.2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923</v>
      </c>
      <c r="H13645" s="6">
        <f>IF('Раздел 2.15.3'!X29=SUM('Раздел 2.15.3'!Y29:AB29),0,1)</f>
        <v>0</v>
      </c>
    </row>
    <row r="13646" spans="1:8" x14ac:dyDescent="0.2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924</v>
      </c>
      <c r="H13646" s="6">
        <f>IF('Раздел 2.15.3'!X30=SUM('Раздел 2.15.3'!Y30:AB30),0,1)</f>
        <v>0</v>
      </c>
    </row>
    <row r="13647" spans="1:8" x14ac:dyDescent="0.2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925</v>
      </c>
      <c r="H13647" s="6">
        <f>IF('Раздел 2.15.3'!X31=SUM('Раздел 2.15.3'!Y31:AB31),0,1)</f>
        <v>0</v>
      </c>
    </row>
    <row r="13648" spans="1:8" x14ac:dyDescent="0.2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926</v>
      </c>
      <c r="H13648" s="6">
        <f>IF('Раздел 2.15.3'!X32=SUM('Раздел 2.15.3'!Y32:AB32),0,1)</f>
        <v>0</v>
      </c>
    </row>
    <row r="13649" spans="1:8" x14ac:dyDescent="0.2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927</v>
      </c>
      <c r="H13649" s="6">
        <f>IF('Раздел 2.15.3'!X33=SUM('Раздел 2.15.3'!Y33:AB33),0,1)</f>
        <v>0</v>
      </c>
    </row>
    <row r="13650" spans="1:8" x14ac:dyDescent="0.2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928</v>
      </c>
      <c r="H13650" s="6">
        <f>IF('Раздел 2.15.3'!X34=SUM('Раздел 2.15.3'!Y34:AB34),0,1)</f>
        <v>0</v>
      </c>
    </row>
    <row r="13651" spans="1:8" x14ac:dyDescent="0.2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929</v>
      </c>
      <c r="H13651" s="6">
        <f>IF('Раздел 2.15.3'!X35=SUM('Раздел 2.15.3'!Y35:AB35),0,1)</f>
        <v>0</v>
      </c>
    </row>
    <row r="13652" spans="1:8" x14ac:dyDescent="0.2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930</v>
      </c>
      <c r="H13652" s="6">
        <f>IF('Раздел 2.15.3'!X36=SUM('Раздел 2.15.3'!Y36:AB36),0,1)</f>
        <v>0</v>
      </c>
    </row>
    <row r="13653" spans="1:8" x14ac:dyDescent="0.2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931</v>
      </c>
      <c r="H13653" s="6">
        <f>IF('Раздел 2.15.3'!X37=SUM('Раздел 2.15.3'!Y37:AB37),0,1)</f>
        <v>0</v>
      </c>
    </row>
    <row r="13654" spans="1:8" x14ac:dyDescent="0.2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932</v>
      </c>
      <c r="H13654" s="6">
        <f>IF('Раздел 2.15.3'!X38=SUM('Раздел 2.15.3'!Y38:AB38),0,1)</f>
        <v>0</v>
      </c>
    </row>
    <row r="13655" spans="1:8" x14ac:dyDescent="0.2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933</v>
      </c>
      <c r="H13655" s="6">
        <f>IF('Раздел 2.15.3'!X39=SUM('Раздел 2.15.3'!Y39:AB39),0,1)</f>
        <v>0</v>
      </c>
    </row>
    <row r="13656" spans="1:8" x14ac:dyDescent="0.2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934</v>
      </c>
      <c r="H13656" s="6">
        <f>IF('Раздел 2.15.3'!X40=SUM('Раздел 2.15.3'!Y40:AB40),0,1)</f>
        <v>0</v>
      </c>
    </row>
    <row r="13657" spans="1:8" x14ac:dyDescent="0.2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935</v>
      </c>
      <c r="H13657" s="6">
        <f>IF('Раздел 2.15.3'!X41=SUM('Раздел 2.15.3'!Y41:AB41),0,1)</f>
        <v>0</v>
      </c>
    </row>
    <row r="13658" spans="1:8" x14ac:dyDescent="0.2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1676</v>
      </c>
      <c r="H13658" s="6">
        <f>IF('Раздел 2.15.3'!X42=SUM('Раздел 2.15.3'!Y42:AB42),0,1)</f>
        <v>0</v>
      </c>
    </row>
    <row r="13659" spans="1:8" x14ac:dyDescent="0.2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1677</v>
      </c>
      <c r="H13659" s="6">
        <f>IF('Раздел 2.15.3'!X43=SUM('Раздел 2.15.3'!Y43:AB43),0,1)</f>
        <v>0</v>
      </c>
    </row>
    <row r="13660" spans="1:8" x14ac:dyDescent="0.2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1678</v>
      </c>
      <c r="H13660" s="6">
        <f>IF('Раздел 2.15.3'!X44=SUM('Раздел 2.15.3'!Y44:AB44),0,1)</f>
        <v>0</v>
      </c>
    </row>
    <row r="13661" spans="1:8" x14ac:dyDescent="0.2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1679</v>
      </c>
      <c r="H13661" s="6">
        <f>IF('Раздел 2.15.3'!X45=SUM('Раздел 2.15.3'!Y45:AB45),0,1)</f>
        <v>0</v>
      </c>
    </row>
    <row r="13662" spans="1:8" x14ac:dyDescent="0.2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1680</v>
      </c>
      <c r="H13662" s="6">
        <f>IF('Раздел 2.15.3'!X46=SUM('Раздел 2.15.3'!Y46:AB46),0,1)</f>
        <v>0</v>
      </c>
    </row>
    <row r="13663" spans="1:8" x14ac:dyDescent="0.2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1681</v>
      </c>
      <c r="H13663" s="6">
        <f>IF('Раздел 2.15.3'!X47=SUM('Раздел 2.15.3'!Y47:AB47),0,1)</f>
        <v>0</v>
      </c>
    </row>
    <row r="13664" spans="1:8" x14ac:dyDescent="0.2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1682</v>
      </c>
      <c r="H13664" s="6">
        <f>IF('Раздел 2.15.3'!X48=SUM('Раздел 2.15.3'!Y48:AB48),0,1)</f>
        <v>0</v>
      </c>
    </row>
    <row r="13665" spans="1:8" x14ac:dyDescent="0.2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1683</v>
      </c>
      <c r="H13665" s="6">
        <f>IF('Раздел 2.15.3'!X49=SUM('Раздел 2.15.3'!Y49:AB49),0,1)</f>
        <v>0</v>
      </c>
    </row>
    <row r="13666" spans="1:8" x14ac:dyDescent="0.2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1684</v>
      </c>
      <c r="H13666" s="6">
        <f>IF('Раздел 2.15.3'!X50=SUM('Раздел 2.15.3'!Y50:AB50),0,1)</f>
        <v>0</v>
      </c>
    </row>
    <row r="13667" spans="1:8" x14ac:dyDescent="0.2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1685</v>
      </c>
      <c r="H13667" s="6">
        <f>IF('Раздел 2.15.3'!X51=SUM('Раздел 2.15.3'!Y51:AB51),0,1)</f>
        <v>0</v>
      </c>
    </row>
    <row r="13668" spans="1:8" x14ac:dyDescent="0.2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1686</v>
      </c>
      <c r="H13668" s="6">
        <f>IF('Раздел 2.15.3'!X52=SUM('Раздел 2.15.3'!Y52:AB52),0,1)</f>
        <v>0</v>
      </c>
    </row>
    <row r="13669" spans="1:8" x14ac:dyDescent="0.2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1687</v>
      </c>
      <c r="H13669" s="6">
        <f>IF('Раздел 2.15.3'!X53=SUM('Раздел 2.15.3'!Y53:AB53),0,1)</f>
        <v>0</v>
      </c>
    </row>
    <row r="13670" spans="1:8" x14ac:dyDescent="0.2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2443</v>
      </c>
      <c r="H13670" s="6">
        <f>IF('Раздел 2.15.3'!X54=SUM('Раздел 2.15.3'!Y54:AB54),0,1)</f>
        <v>0</v>
      </c>
    </row>
    <row r="13671" spans="1:8" x14ac:dyDescent="0.2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1695</v>
      </c>
      <c r="H13671" s="6">
        <f>IF('Раздел 2.15.3'!X55=SUM('Раздел 2.15.3'!Y55:AB55),0,1)</f>
        <v>0</v>
      </c>
    </row>
    <row r="13672" spans="1:8" x14ac:dyDescent="0.2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1696</v>
      </c>
      <c r="H13672" s="6">
        <f>IF('Раздел 2.15.3'!X56=SUM('Раздел 2.15.3'!Y56:AB56),0,1)</f>
        <v>0</v>
      </c>
    </row>
    <row r="13673" spans="1:8" x14ac:dyDescent="0.2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1697</v>
      </c>
      <c r="H13673" s="6">
        <f>IF('Раздел 2.15.3'!X57=SUM('Раздел 2.15.3'!Y57:AB57),0,1)</f>
        <v>0</v>
      </c>
    </row>
    <row r="13674" spans="1:8" x14ac:dyDescent="0.2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1698</v>
      </c>
      <c r="H13674" s="6">
        <f>IF('Раздел 2.15.3'!X58=SUM('Раздел 2.15.3'!Y58:AB58),0,1)</f>
        <v>0</v>
      </c>
    </row>
    <row r="13675" spans="1:8" x14ac:dyDescent="0.2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401</v>
      </c>
      <c r="H13675" s="6">
        <f>IF('Раздел 2.15.3'!X59=SUM('Раздел 2.15.3'!Y59:AB59),0,1)</f>
        <v>0</v>
      </c>
    </row>
    <row r="13676" spans="1:8" x14ac:dyDescent="0.2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402</v>
      </c>
      <c r="H13676" s="6">
        <f>IF('Раздел 2.15.3'!X60=SUM('Раздел 2.15.3'!Y60:AB60),0,1)</f>
        <v>0</v>
      </c>
    </row>
    <row r="13677" spans="1:8" x14ac:dyDescent="0.2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403</v>
      </c>
      <c r="H13677" s="6">
        <f>IF('Раздел 2.15.3'!X61=SUM('Раздел 2.15.3'!Y61:AB61),0,1)</f>
        <v>0</v>
      </c>
    </row>
    <row r="13678" spans="1:8" x14ac:dyDescent="0.2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404</v>
      </c>
      <c r="H13678" s="6">
        <f>IF('Раздел 2.15.3'!X62=SUM('Раздел 2.15.3'!Y62:AB62),0,1)</f>
        <v>0</v>
      </c>
    </row>
    <row r="13679" spans="1:8" x14ac:dyDescent="0.2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405</v>
      </c>
      <c r="H13679" s="6">
        <f>IF('Раздел 2.15.3'!X63=SUM('Раздел 2.15.3'!Y63:AB63),0,1)</f>
        <v>0</v>
      </c>
    </row>
    <row r="13680" spans="1:8" x14ac:dyDescent="0.2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406</v>
      </c>
      <c r="H13680" s="6">
        <f>IF('Раздел 2.15.3'!X64=SUM('Раздел 2.15.3'!Y64:AB64),0,1)</f>
        <v>0</v>
      </c>
    </row>
    <row r="13681" spans="1:8" x14ac:dyDescent="0.2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407</v>
      </c>
      <c r="H13681" s="6">
        <f>IF('Раздел 2.15.3'!X65=SUM('Раздел 2.15.3'!Y65:AB65),0,1)</f>
        <v>0</v>
      </c>
    </row>
    <row r="13682" spans="1:8" x14ac:dyDescent="0.2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408</v>
      </c>
      <c r="H13682" s="6">
        <f>IF('Раздел 2.15.3'!X66=SUM('Раздел 2.15.3'!Y66:AB66),0,1)</f>
        <v>0</v>
      </c>
    </row>
    <row r="13683" spans="1:8" x14ac:dyDescent="0.2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409</v>
      </c>
      <c r="H13683" s="6">
        <f>IF('Раздел 2.15.3'!X67=SUM('Раздел 2.15.3'!Y67:AB67),0,1)</f>
        <v>0</v>
      </c>
    </row>
    <row r="13684" spans="1:8" x14ac:dyDescent="0.2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410</v>
      </c>
      <c r="H13684" s="6">
        <f>IF('Раздел 2.15.3'!X68=SUM('Раздел 2.15.3'!Y68:AB68),0,1)</f>
        <v>0</v>
      </c>
    </row>
    <row r="13685" spans="1:8" x14ac:dyDescent="0.2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411</v>
      </c>
      <c r="H13685" s="6">
        <f>IF('Раздел 2.15.3'!X69=SUM('Раздел 2.15.3'!Y69:AB69),0,1)</f>
        <v>0</v>
      </c>
    </row>
    <row r="13686" spans="1:8" x14ac:dyDescent="0.2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412</v>
      </c>
      <c r="H13686" s="6">
        <f>IF('Раздел 2.15.3'!X70=SUM('Раздел 2.15.3'!Y70:AB70),0,1)</f>
        <v>0</v>
      </c>
    </row>
    <row r="13687" spans="1:8" x14ac:dyDescent="0.2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413</v>
      </c>
      <c r="H13687" s="6">
        <f>IF('Раздел 2.15.3'!X71=SUM('Раздел 2.15.3'!Y71:AB71),0,1)</f>
        <v>0</v>
      </c>
    </row>
    <row r="13688" spans="1:8" x14ac:dyDescent="0.2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414</v>
      </c>
      <c r="H13688" s="6">
        <f>IF('Раздел 2.15.3'!X72=SUM('Раздел 2.15.3'!Y72:AB72),0,1)</f>
        <v>0</v>
      </c>
    </row>
    <row r="13689" spans="1:8" x14ac:dyDescent="0.2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415</v>
      </c>
      <c r="H13689" s="6">
        <f>IF('Раздел 2.15.3'!X73=SUM('Раздел 2.15.3'!Y73:AB73),0,1)</f>
        <v>0</v>
      </c>
    </row>
    <row r="13690" spans="1:8" x14ac:dyDescent="0.2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457</v>
      </c>
      <c r="H13690" s="6">
        <f>IF('Раздел 2.15.3'!X74=SUM('Раздел 2.15.3'!Y74:AB74),0,1)</f>
        <v>0</v>
      </c>
    </row>
    <row r="13691" spans="1:8" x14ac:dyDescent="0.2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458</v>
      </c>
      <c r="H13691" s="6">
        <f>IF('Раздел 2.15.3'!X75=SUM('Раздел 2.15.3'!Y75:AB75),0,1)</f>
        <v>0</v>
      </c>
    </row>
    <row r="13692" spans="1:8" x14ac:dyDescent="0.2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1240</v>
      </c>
      <c r="H13692" s="6">
        <f>IF('Раздел 2.15.3'!X76=SUM('Раздел 2.15.3'!Y76:AB76),0,1)</f>
        <v>0</v>
      </c>
    </row>
    <row r="13693" spans="1:8" x14ac:dyDescent="0.2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1241</v>
      </c>
      <c r="H13693" s="6">
        <f>IF('Раздел 2.15.3'!X77=SUM('Раздел 2.15.3'!Y77:AB77),0,1)</f>
        <v>0</v>
      </c>
    </row>
    <row r="13694" spans="1:8" x14ac:dyDescent="0.2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1242</v>
      </c>
      <c r="H13694" s="6">
        <f>IF('Раздел 2.15.3'!X78=SUM('Раздел 2.15.3'!Y78:AB78),0,1)</f>
        <v>0</v>
      </c>
    </row>
    <row r="13695" spans="1:8" x14ac:dyDescent="0.2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1243</v>
      </c>
      <c r="H13695" s="6">
        <f>IF('Раздел 2.15.3'!X79=SUM('Раздел 2.15.3'!Y79:AB79),0,1)</f>
        <v>0</v>
      </c>
    </row>
    <row r="13696" spans="1:8" x14ac:dyDescent="0.2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1511</v>
      </c>
      <c r="H13696" s="6">
        <f>IF('Раздел 2.15.3'!X80=SUM('Раздел 2.15.3'!Y80:AB80),0,1)</f>
        <v>0</v>
      </c>
    </row>
    <row r="13697" spans="1:8" x14ac:dyDescent="0.2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1512</v>
      </c>
      <c r="H13697" s="6">
        <f>IF('Раздел 2.15.3'!X81=SUM('Раздел 2.15.3'!Y81:AB81),0,1)</f>
        <v>0</v>
      </c>
    </row>
    <row r="13698" spans="1:8" x14ac:dyDescent="0.2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1513</v>
      </c>
      <c r="H13698" s="6">
        <f>IF('Раздел 2.15.3'!X82=SUM('Раздел 2.15.3'!Y82:AB82),0,1)</f>
        <v>0</v>
      </c>
    </row>
    <row r="13699" spans="1:8" x14ac:dyDescent="0.2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1514</v>
      </c>
      <c r="H13699" s="6">
        <f>IF('Раздел 2.15.3'!X83=SUM('Раздел 2.15.3'!Y83:AB83),0,1)</f>
        <v>0</v>
      </c>
    </row>
    <row r="13700" spans="1:8" x14ac:dyDescent="0.2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1515</v>
      </c>
      <c r="H13700" s="6">
        <f>IF('Раздел 2.15.3'!X84=SUM('Раздел 2.15.3'!Y84:AB84),0,1)</f>
        <v>0</v>
      </c>
    </row>
    <row r="13701" spans="1:8" x14ac:dyDescent="0.2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1516</v>
      </c>
      <c r="H13701" s="6">
        <f>IF('Раздел 2.15.3'!X85=SUM('Раздел 2.15.3'!Y85:AB85),0,1)</f>
        <v>0</v>
      </c>
    </row>
    <row r="13702" spans="1:8" x14ac:dyDescent="0.2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1517</v>
      </c>
      <c r="H13702" s="6">
        <f>IF('Раздел 2.15.3'!X86=SUM('Раздел 2.15.3'!Y86:AB86),0,1)</f>
        <v>0</v>
      </c>
    </row>
    <row r="13703" spans="1:8" x14ac:dyDescent="0.2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1518</v>
      </c>
      <c r="H13703" s="6">
        <f>IF('Раздел 2.15.3'!X87=SUM('Раздел 2.15.3'!Y87:AB87),0,1)</f>
        <v>0</v>
      </c>
    </row>
    <row r="13704" spans="1:8" x14ac:dyDescent="0.2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1519</v>
      </c>
      <c r="H13704" s="6">
        <f>IF('Раздел 2.15.3'!X88=SUM('Раздел 2.15.3'!Y88:AB88),0,1)</f>
        <v>0</v>
      </c>
    </row>
    <row r="13705" spans="1:8" x14ac:dyDescent="0.2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1520</v>
      </c>
      <c r="H13705" s="6">
        <f>IF('Раздел 2.15.3'!X89=SUM('Раздел 2.15.3'!Y89:AB89),0,1)</f>
        <v>0</v>
      </c>
    </row>
    <row r="13706" spans="1:8" x14ac:dyDescent="0.2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1521</v>
      </c>
      <c r="H13706" s="6">
        <f>IF('Раздел 2.15.3'!X90=SUM('Раздел 2.15.3'!Y90:AB90),0,1)</f>
        <v>0</v>
      </c>
    </row>
    <row r="13707" spans="1:8" x14ac:dyDescent="0.2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1522</v>
      </c>
      <c r="H13707" s="6">
        <f>IF('Раздел 2.15.3'!X91=SUM('Раздел 2.15.3'!Y91:AB91),0,1)</f>
        <v>0</v>
      </c>
    </row>
    <row r="13708" spans="1:8" x14ac:dyDescent="0.2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1523</v>
      </c>
      <c r="H13708" s="6">
        <f>IF('Раздел 2.15.3'!X92=SUM('Раздел 2.15.3'!Y92:AB92),0,1)</f>
        <v>0</v>
      </c>
    </row>
    <row r="13709" spans="1:8" x14ac:dyDescent="0.2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222</v>
      </c>
      <c r="H13709" s="6">
        <f>IF('Раздел 2.15.3'!X93=SUM('Раздел 2.15.3'!Y93:AB93),0,1)</f>
        <v>0</v>
      </c>
    </row>
    <row r="13710" spans="1:8" x14ac:dyDescent="0.2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223</v>
      </c>
      <c r="H13710" s="6">
        <f>IF('Раздел 2.15.3'!X94=SUM('Раздел 2.15.3'!Y94:AB94),0,1)</f>
        <v>0</v>
      </c>
    </row>
    <row r="13711" spans="1:8" x14ac:dyDescent="0.2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224</v>
      </c>
      <c r="H13711" s="6">
        <f>IF('Раздел 2.15.3'!X95=SUM('Раздел 2.15.3'!Y95:AB95),0,1)</f>
        <v>0</v>
      </c>
    </row>
    <row r="13712" spans="1:8" x14ac:dyDescent="0.2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792</v>
      </c>
      <c r="H13712" s="6">
        <f>IF('Раздел 2.15.3'!X96=SUM('Раздел 2.15.3'!Y96:AB96),0,1)</f>
        <v>0</v>
      </c>
    </row>
    <row r="13713" spans="1:8" x14ac:dyDescent="0.2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793</v>
      </c>
      <c r="H13713" s="6">
        <f>IF('Раздел 2.15.3'!X97=SUM('Раздел 2.15.3'!Y97:AB97),0,1)</f>
        <v>0</v>
      </c>
    </row>
    <row r="13714" spans="1:8" x14ac:dyDescent="0.2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794</v>
      </c>
      <c r="H13714" s="6">
        <f>IF('Раздел 2.15.3'!X98=SUM('Раздел 2.15.3'!Y98:AB98),0,1)</f>
        <v>0</v>
      </c>
    </row>
    <row r="13715" spans="1:8" x14ac:dyDescent="0.2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795</v>
      </c>
      <c r="H13715" s="6">
        <f>IF('Раздел 2.15.3'!X99=SUM('Раздел 2.15.3'!Y99:AB99),0,1)</f>
        <v>0</v>
      </c>
    </row>
    <row r="13716" spans="1:8" x14ac:dyDescent="0.2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796</v>
      </c>
      <c r="H13716" s="6">
        <f>IF('Раздел 2.15.3'!X100=SUM('Раздел 2.15.3'!Y100:AB100),0,1)</f>
        <v>0</v>
      </c>
    </row>
    <row r="13717" spans="1:8" x14ac:dyDescent="0.2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797</v>
      </c>
      <c r="H13717" s="6">
        <f>IF('Раздел 2.15.3'!X101=SUM('Раздел 2.15.3'!Y101:AB101),0,1)</f>
        <v>0</v>
      </c>
    </row>
    <row r="13718" spans="1:8" x14ac:dyDescent="0.2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798</v>
      </c>
      <c r="H13718" s="6">
        <f>IF('Раздел 2.15.3'!X102=SUM('Раздел 2.15.3'!Y102:AB102),0,1)</f>
        <v>0</v>
      </c>
    </row>
    <row r="13719" spans="1:8" x14ac:dyDescent="0.2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799</v>
      </c>
      <c r="H13719" s="6">
        <f>IF('Раздел 2.15.3'!X103=SUM('Раздел 2.15.3'!Y103:AB103),0,1)</f>
        <v>0</v>
      </c>
    </row>
    <row r="13720" spans="1:8" x14ac:dyDescent="0.2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288</v>
      </c>
      <c r="H13720" s="6">
        <f>IF('Раздел 2.15.3'!X104=SUM('Раздел 2.15.3'!Y104:AB104),0,1)</f>
        <v>0</v>
      </c>
    </row>
    <row r="13721" spans="1:8" x14ac:dyDescent="0.2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289</v>
      </c>
      <c r="H13721" s="6">
        <f>IF('Раздел 2.15.3'!X105=SUM('Раздел 2.15.3'!Y105:AB105),0,1)</f>
        <v>0</v>
      </c>
    </row>
    <row r="13722" spans="1:8" x14ac:dyDescent="0.2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290</v>
      </c>
      <c r="H13722" s="6">
        <f>IF('Раздел 2.15.3'!X106=SUM('Раздел 2.15.3'!Y106:AB106),0,1)</f>
        <v>0</v>
      </c>
    </row>
    <row r="13723" spans="1:8" x14ac:dyDescent="0.2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291</v>
      </c>
      <c r="H13723" s="6">
        <f>IF('Раздел 2.15.3'!X107=SUM('Раздел 2.15.3'!Y107:AB107),0,1)</f>
        <v>0</v>
      </c>
    </row>
    <row r="13724" spans="1:8" x14ac:dyDescent="0.2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292</v>
      </c>
      <c r="H13724" s="6">
        <f>IF('Раздел 2.15.3'!X108=SUM('Раздел 2.15.3'!Y108:AB108),0,1)</f>
        <v>0</v>
      </c>
    </row>
    <row r="13725" spans="1:8" x14ac:dyDescent="0.2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293</v>
      </c>
      <c r="H13725" s="6">
        <f>IF('Раздел 2.15.3'!X109=SUM('Раздел 2.15.3'!Y109:AB109),0,1)</f>
        <v>0</v>
      </c>
    </row>
    <row r="13726" spans="1:8" x14ac:dyDescent="0.2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294</v>
      </c>
      <c r="H13726" s="6">
        <f>IF('Раздел 2.15.3'!X110=SUM('Раздел 2.15.3'!Y110:AB110),0,1)</f>
        <v>0</v>
      </c>
    </row>
    <row r="13727" spans="1:8" x14ac:dyDescent="0.2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295</v>
      </c>
      <c r="H13727" s="6">
        <f>IF('Раздел 2.15.3'!X111=SUM('Раздел 2.15.3'!Y111:AB111),0,1)</f>
        <v>0</v>
      </c>
    </row>
    <row r="13728" spans="1:8" x14ac:dyDescent="0.2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296</v>
      </c>
      <c r="H13728" s="6">
        <f>IF('Раздел 2.15.3'!X112=SUM('Раздел 2.15.3'!Y112:AB112),0,1)</f>
        <v>0</v>
      </c>
    </row>
    <row r="13729" spans="1:8" x14ac:dyDescent="0.2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297</v>
      </c>
      <c r="H13729" s="6">
        <f>IF('Раздел 2.15.3'!X113=SUM('Раздел 2.15.3'!Y113:AB113),0,1)</f>
        <v>0</v>
      </c>
    </row>
    <row r="13730" spans="1:8" x14ac:dyDescent="0.2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298</v>
      </c>
      <c r="H13730" s="6">
        <f>IF('Раздел 2.15.3'!X114=SUM('Раздел 2.15.3'!Y114:AB114),0,1)</f>
        <v>0</v>
      </c>
    </row>
    <row r="13731" spans="1:8" x14ac:dyDescent="0.2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299</v>
      </c>
      <c r="H13731" s="6">
        <f>IF('Раздел 2.15.3'!X115=SUM('Раздел 2.15.3'!Y115:AB115),0,1)</f>
        <v>0</v>
      </c>
    </row>
    <row r="13732" spans="1:8" x14ac:dyDescent="0.2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300</v>
      </c>
      <c r="H13732" s="6">
        <f>IF('Раздел 2.15.3'!X116=SUM('Раздел 2.15.3'!Y116:AB116),0,1)</f>
        <v>0</v>
      </c>
    </row>
    <row r="13733" spans="1:8" x14ac:dyDescent="0.2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301</v>
      </c>
      <c r="H13733" s="6">
        <f>IF('Раздел 2.15.3'!X117=SUM('Раздел 2.15.3'!Y117:AB117),0,1)</f>
        <v>0</v>
      </c>
    </row>
    <row r="13734" spans="1:8" x14ac:dyDescent="0.2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302</v>
      </c>
      <c r="H13734" s="6">
        <f>IF('Раздел 2.15.3'!X118=SUM('Раздел 2.15.3'!Y118:AB118),0,1)</f>
        <v>0</v>
      </c>
    </row>
    <row r="13735" spans="1:8" x14ac:dyDescent="0.2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303</v>
      </c>
      <c r="H13735" s="6">
        <f>IF('Раздел 2.15.3'!X119=SUM('Раздел 2.15.3'!Y119:AB119),0,1)</f>
        <v>0</v>
      </c>
    </row>
    <row r="13736" spans="1:8" x14ac:dyDescent="0.2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304</v>
      </c>
      <c r="H13736" s="6">
        <f>IF('Раздел 2.15.3'!X120=SUM('Раздел 2.15.3'!Y120:AB120),0,1)</f>
        <v>0</v>
      </c>
    </row>
    <row r="13737" spans="1:8" x14ac:dyDescent="0.2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305</v>
      </c>
      <c r="H13737" s="6">
        <f>IF('Раздел 2.15.3'!X121=SUM('Раздел 2.15.3'!Y121:AB121),0,1)</f>
        <v>0</v>
      </c>
    </row>
    <row r="13738" spans="1:8" x14ac:dyDescent="0.2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306</v>
      </c>
      <c r="H13738" s="6">
        <f>IF('Раздел 2.15.3'!X122=SUM('Раздел 2.15.3'!Y122:AB122),0,1)</f>
        <v>0</v>
      </c>
    </row>
    <row r="13739" spans="1:8" x14ac:dyDescent="0.2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307</v>
      </c>
      <c r="H13739" s="6">
        <f>IF('Раздел 2.15.3'!X123=SUM('Раздел 2.15.3'!Y123:AB123),0,1)</f>
        <v>0</v>
      </c>
    </row>
    <row r="13740" spans="1:8" x14ac:dyDescent="0.2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859</v>
      </c>
      <c r="H13740" s="6">
        <f>IF('Раздел 2.15.3'!X124=SUM('Раздел 2.15.3'!Y124:AB124),0,1)</f>
        <v>0</v>
      </c>
    </row>
    <row r="13741" spans="1:8" x14ac:dyDescent="0.2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860</v>
      </c>
      <c r="H13741" s="6">
        <f>IF('Раздел 2.15.3'!X125=SUM('Раздел 2.15.3'!Y125:AB125),0,1)</f>
        <v>0</v>
      </c>
    </row>
    <row r="13742" spans="1:8" x14ac:dyDescent="0.2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861</v>
      </c>
      <c r="H13742" s="6">
        <f>IF('Раздел 2.15.3'!X126=SUM('Раздел 2.15.3'!Y126:AB126),0,1)</f>
        <v>0</v>
      </c>
    </row>
    <row r="13743" spans="1:8" x14ac:dyDescent="0.2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862</v>
      </c>
      <c r="H13743" s="6">
        <f>IF('Раздел 2.15.3'!X127=SUM('Раздел 2.15.3'!Y127:AB127),0,1)</f>
        <v>0</v>
      </c>
    </row>
    <row r="13744" spans="1:8" x14ac:dyDescent="0.2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863</v>
      </c>
      <c r="H13744" s="6">
        <f>IF('Раздел 2.15.3'!X128=SUM('Раздел 2.15.3'!Y128:AB128),0,1)</f>
        <v>0</v>
      </c>
    </row>
    <row r="13745" spans="1:8" x14ac:dyDescent="0.2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864</v>
      </c>
      <c r="H13745" s="6">
        <f>IF('Раздел 2.15.3'!X129=SUM('Раздел 2.15.3'!Y129:AB129),0,1)</f>
        <v>0</v>
      </c>
    </row>
    <row r="13746" spans="1:8" x14ac:dyDescent="0.2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865</v>
      </c>
      <c r="H13746" s="6">
        <f>IF('Раздел 2.15.3'!X130=SUM('Раздел 2.15.3'!Y130:AB130),0,1)</f>
        <v>0</v>
      </c>
    </row>
    <row r="13747" spans="1:8" x14ac:dyDescent="0.2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866</v>
      </c>
      <c r="H13747" s="6">
        <f>IF('Раздел 2.15.3'!X131=SUM('Раздел 2.15.3'!Y131:AB131),0,1)</f>
        <v>0</v>
      </c>
    </row>
    <row r="13748" spans="1:8" x14ac:dyDescent="0.2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867</v>
      </c>
      <c r="H13748" s="6">
        <f>IF('Раздел 2.15.3'!X132=SUM('Раздел 2.15.3'!Y132:AB132),0,1)</f>
        <v>0</v>
      </c>
    </row>
    <row r="13749" spans="1:8" x14ac:dyDescent="0.2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868</v>
      </c>
      <c r="H13749" s="6">
        <f>IF('Раздел 2.15.3'!X133=SUM('Раздел 2.15.3'!Y133:AB133),0,1)</f>
        <v>0</v>
      </c>
    </row>
    <row r="13750" spans="1:8" x14ac:dyDescent="0.2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869</v>
      </c>
      <c r="H13750" s="6">
        <f>IF('Раздел 2.15.3'!X134=SUM('Раздел 2.15.3'!Y134:AB134),0,1)</f>
        <v>0</v>
      </c>
    </row>
    <row r="13751" spans="1:8" x14ac:dyDescent="0.2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870</v>
      </c>
      <c r="H13751" s="6">
        <f>IF('Раздел 2.15.3'!X135=SUM('Раздел 2.15.3'!Y135:AB135),0,1)</f>
        <v>0</v>
      </c>
    </row>
    <row r="13752" spans="1:8" x14ac:dyDescent="0.2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373</v>
      </c>
      <c r="H13752" s="6">
        <f>IF('Раздел 2.15.3'!X136=SUM('Раздел 2.15.3'!Y136:AB136),0,1)</f>
        <v>0</v>
      </c>
    </row>
    <row r="13753" spans="1:8" x14ac:dyDescent="0.2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374</v>
      </c>
      <c r="H13753" s="6">
        <f>IF('Раздел 2.15.3'!X137=SUM('Раздел 2.15.3'!Y137:AB137),0,1)</f>
        <v>0</v>
      </c>
    </row>
    <row r="13754" spans="1:8" x14ac:dyDescent="0.2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375</v>
      </c>
      <c r="H13754" s="6">
        <f>IF('Раздел 2.15.3'!X138=SUM('Раздел 2.15.3'!Y138:AB138),0,1)</f>
        <v>0</v>
      </c>
    </row>
    <row r="13755" spans="1:8" x14ac:dyDescent="0.2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376</v>
      </c>
      <c r="H13755" s="6">
        <f>IF('Раздел 2.15.3'!X139=SUM('Раздел 2.15.3'!Y139:AB139),0,1)</f>
        <v>0</v>
      </c>
    </row>
    <row r="13756" spans="1:8" x14ac:dyDescent="0.2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377</v>
      </c>
      <c r="H13756" s="6">
        <f>IF('Раздел 2.15.3'!X140=SUM('Раздел 2.15.3'!Y140:AB140),0,1)</f>
        <v>0</v>
      </c>
    </row>
    <row r="13757" spans="1:8" x14ac:dyDescent="0.2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491</v>
      </c>
      <c r="H13757" s="6">
        <f>IF('Раздел 2.15.3'!X141=SUM('Раздел 2.15.3'!Y141:AB141),0,1)</f>
        <v>0</v>
      </c>
    </row>
    <row r="13758" spans="1:8" x14ac:dyDescent="0.2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492</v>
      </c>
      <c r="H13758" s="6">
        <f>IF('Раздел 2.15.3'!X142=SUM('Раздел 2.15.3'!Y142:AB142),0,1)</f>
        <v>0</v>
      </c>
    </row>
    <row r="13759" spans="1:8" x14ac:dyDescent="0.2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493</v>
      </c>
      <c r="H13759" s="6">
        <f>IF('Раздел 2.15.3'!X143=SUM('Раздел 2.15.3'!Y143:AB143),0,1)</f>
        <v>0</v>
      </c>
    </row>
    <row r="13760" spans="1:8" x14ac:dyDescent="0.2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494</v>
      </c>
      <c r="H13760" s="6">
        <f>IF('Раздел 2.15.3'!X144=SUM('Раздел 2.15.3'!Y144:AB144),0,1)</f>
        <v>0</v>
      </c>
    </row>
    <row r="13761" spans="1:8" x14ac:dyDescent="0.2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495</v>
      </c>
      <c r="H13761" s="6">
        <f>IF('Раздел 2.15.3'!X145=SUM('Раздел 2.15.3'!Y145:AB145),0,1)</f>
        <v>0</v>
      </c>
    </row>
    <row r="13762" spans="1:8" x14ac:dyDescent="0.2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496</v>
      </c>
      <c r="H13762" s="6">
        <f>IF('Раздел 2.15.3'!X146=SUM('Раздел 2.15.3'!Y146:AB146),0,1)</f>
        <v>0</v>
      </c>
    </row>
    <row r="13763" spans="1:8" x14ac:dyDescent="0.2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497</v>
      </c>
      <c r="H13763" s="6">
        <f>IF('Раздел 2.15.3'!X147=SUM('Раздел 2.15.3'!Y147:AB147),0,1)</f>
        <v>0</v>
      </c>
    </row>
    <row r="13764" spans="1:8" x14ac:dyDescent="0.2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498</v>
      </c>
      <c r="H13764" s="6">
        <f>IF('Раздел 2.15.3'!X148=SUM('Раздел 2.15.3'!Y148:AB148),0,1)</f>
        <v>0</v>
      </c>
    </row>
    <row r="13765" spans="1:8" x14ac:dyDescent="0.2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499</v>
      </c>
      <c r="H13765" s="6">
        <f>IF('Раздел 2.15.3'!X149=SUM('Раздел 2.15.3'!Y149:AB149),0,1)</f>
        <v>0</v>
      </c>
    </row>
    <row r="13766" spans="1:8" x14ac:dyDescent="0.2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500</v>
      </c>
      <c r="H13766" s="6">
        <f>IF('Раздел 2.15.3'!X150=SUM('Раздел 2.15.3'!Y150:AB150),0,1)</f>
        <v>0</v>
      </c>
    </row>
    <row r="13767" spans="1:8" x14ac:dyDescent="0.2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501</v>
      </c>
      <c r="H13767" s="6">
        <f>IF('Раздел 2.15.3'!X151=SUM('Раздел 2.15.3'!Y151:AB151),0,1)</f>
        <v>0</v>
      </c>
    </row>
    <row r="13768" spans="1:8" x14ac:dyDescent="0.2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502</v>
      </c>
      <c r="H13768" s="6">
        <f>IF('Раздел 2.15.3'!X152=SUM('Раздел 2.15.3'!Y152:AB152),0,1)</f>
        <v>0</v>
      </c>
    </row>
    <row r="13769" spans="1:8" x14ac:dyDescent="0.2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503</v>
      </c>
      <c r="H13769" s="6">
        <f>IF('Раздел 2.15.3'!X153=SUM('Раздел 2.15.3'!Y153:AB153),0,1)</f>
        <v>0</v>
      </c>
    </row>
    <row r="13770" spans="1:8" x14ac:dyDescent="0.2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504</v>
      </c>
      <c r="H13770" s="6">
        <f>IF('Раздел 2.15.3'!X154=SUM('Раздел 2.15.3'!Y154:AB154),0,1)</f>
        <v>0</v>
      </c>
    </row>
    <row r="13771" spans="1:8" x14ac:dyDescent="0.2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505</v>
      </c>
      <c r="H13771" s="6">
        <f>IF('Раздел 2.15.3'!X155=SUM('Раздел 2.15.3'!Y155:AB155),0,1)</f>
        <v>0</v>
      </c>
    </row>
    <row r="13772" spans="1:8" x14ac:dyDescent="0.2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506</v>
      </c>
      <c r="H13772" s="6">
        <f>IF('Раздел 2.15.3'!X156=SUM('Раздел 2.15.3'!Y156:AB156),0,1)</f>
        <v>0</v>
      </c>
    </row>
    <row r="13773" spans="1:8" x14ac:dyDescent="0.2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30</v>
      </c>
      <c r="H13773" s="6">
        <f>IF('Раздел 2.15.3'!X157=SUM('Раздел 2.15.3'!Y157:AB157),0,1)</f>
        <v>0</v>
      </c>
    </row>
    <row r="13774" spans="1:8" x14ac:dyDescent="0.2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31</v>
      </c>
      <c r="H13774" s="6">
        <f>IF('Раздел 2.15.3'!X158=SUM('Раздел 2.15.3'!Y158:AB158),0,1)</f>
        <v>0</v>
      </c>
    </row>
    <row r="13775" spans="1:8" x14ac:dyDescent="0.2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32</v>
      </c>
      <c r="H13775" s="6">
        <f>IF('Раздел 2.15.3'!X159=SUM('Раздел 2.15.3'!Y159:AB159),0,1)</f>
        <v>0</v>
      </c>
    </row>
    <row r="13776" spans="1:8" x14ac:dyDescent="0.2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33</v>
      </c>
      <c r="H13776" s="6">
        <f>IF('Раздел 2.15.3'!X160=SUM('Раздел 2.15.3'!Y160:AB160),0,1)</f>
        <v>0</v>
      </c>
    </row>
    <row r="13777" spans="1:8" x14ac:dyDescent="0.2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34</v>
      </c>
      <c r="H13777" s="6">
        <f>IF('Раздел 2.15.3'!X161=SUM('Раздел 2.15.3'!Y161:AB161),0,1)</f>
        <v>0</v>
      </c>
    </row>
    <row r="13778" spans="1:8" x14ac:dyDescent="0.2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558</v>
      </c>
      <c r="H13778" s="6">
        <f>IF('Раздел 2.15.3'!X162=SUM('Раздел 2.15.3'!Y162:AB162),0,1)</f>
        <v>0</v>
      </c>
    </row>
    <row r="13779" spans="1:8" x14ac:dyDescent="0.2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559</v>
      </c>
      <c r="H13779" s="6">
        <f>IF('Раздел 2.15.3'!X163=SUM('Раздел 2.15.3'!Y163:AB163),0,1)</f>
        <v>0</v>
      </c>
    </row>
    <row r="13780" spans="1:8" x14ac:dyDescent="0.2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560</v>
      </c>
      <c r="H13780" s="6">
        <f>IF('Раздел 2.15.3'!X164=SUM('Раздел 2.15.3'!Y164:AB164),0,1)</f>
        <v>0</v>
      </c>
    </row>
    <row r="13781" spans="1:8" x14ac:dyDescent="0.2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561</v>
      </c>
      <c r="H13781" s="6">
        <f>IF('Раздел 2.15.3'!X165=SUM('Раздел 2.15.3'!Y165:AB165),0,1)</f>
        <v>0</v>
      </c>
    </row>
    <row r="13782" spans="1:8" x14ac:dyDescent="0.2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562</v>
      </c>
      <c r="H13782" s="6">
        <f>IF('Раздел 2.15.3'!X166=SUM('Раздел 2.15.3'!Y166:AB166),0,1)</f>
        <v>0</v>
      </c>
    </row>
    <row r="13783" spans="1:8" x14ac:dyDescent="0.2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563</v>
      </c>
      <c r="H13783" s="6">
        <f>IF('Раздел 2.15.3'!X167=SUM('Раздел 2.15.3'!Y167:AB167),0,1)</f>
        <v>0</v>
      </c>
    </row>
    <row r="13784" spans="1:8" x14ac:dyDescent="0.2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564</v>
      </c>
      <c r="H13784" s="6">
        <f>IF('Раздел 2.15.3'!X168=SUM('Раздел 2.15.3'!Y168:AB168),0,1)</f>
        <v>0</v>
      </c>
    </row>
    <row r="13785" spans="1:8" x14ac:dyDescent="0.2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565</v>
      </c>
      <c r="H13785" s="6">
        <f>IF('Раздел 2.15.3'!X169=SUM('Раздел 2.15.3'!Y169:AB169),0,1)</f>
        <v>0</v>
      </c>
    </row>
    <row r="13786" spans="1:8" x14ac:dyDescent="0.2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566</v>
      </c>
      <c r="H13786" s="6">
        <f>IF('Раздел 2.15.3'!X170=SUM('Раздел 2.15.3'!Y170:AB170),0,1)</f>
        <v>0</v>
      </c>
    </row>
    <row r="13787" spans="1:8" x14ac:dyDescent="0.2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567</v>
      </c>
      <c r="H13787" s="6">
        <f>IF('Раздел 2.15.3'!X171=SUM('Раздел 2.15.3'!Y171:AB171),0,1)</f>
        <v>0</v>
      </c>
    </row>
    <row r="13788" spans="1:8" x14ac:dyDescent="0.2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568</v>
      </c>
      <c r="H13788" s="6">
        <f>IF('Раздел 2.15.3'!X172=SUM('Раздел 2.15.3'!Y172:AB172),0,1)</f>
        <v>0</v>
      </c>
    </row>
    <row r="13789" spans="1:8" x14ac:dyDescent="0.2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569</v>
      </c>
      <c r="H13789" s="6">
        <f>IF('Раздел 2.15.3'!X173=SUM('Раздел 2.15.3'!Y173:AB173),0,1)</f>
        <v>0</v>
      </c>
    </row>
    <row r="13790" spans="1:8" x14ac:dyDescent="0.2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570</v>
      </c>
      <c r="H13790" s="6">
        <f>IF('Раздел 2.15.3'!X174=SUM('Раздел 2.15.3'!Y174:AB174),0,1)</f>
        <v>0</v>
      </c>
    </row>
    <row r="13791" spans="1:8" x14ac:dyDescent="0.2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571</v>
      </c>
      <c r="H13791" s="6">
        <f>IF('Раздел 2.15.3'!X175=SUM('Раздел 2.15.3'!Y175:AB175),0,1)</f>
        <v>0</v>
      </c>
    </row>
    <row r="13792" spans="1:8" x14ac:dyDescent="0.2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572</v>
      </c>
      <c r="H13792" s="6">
        <f>IF('Раздел 2.15.3'!X176=SUM('Раздел 2.15.3'!Y176:AB176),0,1)</f>
        <v>0</v>
      </c>
    </row>
    <row r="13793" spans="1:8" x14ac:dyDescent="0.2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1318</v>
      </c>
      <c r="H13793" s="6">
        <f>IF('Раздел 2.15.3'!X177=SUM('Раздел 2.15.3'!Y177:AB177),0,1)</f>
        <v>0</v>
      </c>
    </row>
    <row r="13794" spans="1:8" x14ac:dyDescent="0.2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1319</v>
      </c>
      <c r="H13794" s="6">
        <f>IF('Раздел 2.15.3'!X178=SUM('Раздел 2.15.3'!Y178:AB178),0,1)</f>
        <v>0</v>
      </c>
    </row>
    <row r="13795" spans="1:8" x14ac:dyDescent="0.2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1320</v>
      </c>
      <c r="H13795" s="6">
        <f>IF('Раздел 2.15.3'!X179=SUM('Раздел 2.15.3'!Y179:AB179),0,1)</f>
        <v>0</v>
      </c>
    </row>
    <row r="13796" spans="1:8" x14ac:dyDescent="0.2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1321</v>
      </c>
      <c r="H13796" s="6">
        <f>IF('Раздел 2.15.3'!X180=SUM('Раздел 2.15.3'!Y180:AB180),0,1)</f>
        <v>0</v>
      </c>
    </row>
    <row r="13797" spans="1:8" x14ac:dyDescent="0.2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1322</v>
      </c>
      <c r="H13797" s="6">
        <f>IF('Раздел 2.15.3'!X181=SUM('Раздел 2.15.3'!Y181:AB181),0,1)</f>
        <v>0</v>
      </c>
    </row>
    <row r="13798" spans="1:8" x14ac:dyDescent="0.2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1323</v>
      </c>
      <c r="H13798" s="6">
        <f>IF('Раздел 2.15.3'!X182=SUM('Раздел 2.15.3'!Y182:AB182),0,1)</f>
        <v>0</v>
      </c>
    </row>
    <row r="13799" spans="1:8" x14ac:dyDescent="0.2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2101</v>
      </c>
      <c r="H13799" s="6">
        <f>IF('Раздел 2.15.3'!X183=SUM('Раздел 2.15.3'!Y183:AB183),0,1)</f>
        <v>0</v>
      </c>
    </row>
    <row r="13800" spans="1:8" x14ac:dyDescent="0.2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2102</v>
      </c>
      <c r="H13800" s="6">
        <f>IF('Раздел 2.15.3'!X184=SUM('Раздел 2.15.3'!Y184:AB184),0,1)</f>
        <v>0</v>
      </c>
    </row>
    <row r="13801" spans="1:8" x14ac:dyDescent="0.2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2103</v>
      </c>
      <c r="H13801" s="6">
        <f>IF('Раздел 2.15.3'!X185=SUM('Раздел 2.15.3'!Y185:AB185),0,1)</f>
        <v>0</v>
      </c>
    </row>
    <row r="13802" spans="1:8" x14ac:dyDescent="0.2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1338</v>
      </c>
      <c r="H13802" s="6">
        <f>IF('Раздел 2.15.3'!X186=SUM('Раздел 2.15.3'!Y186:AB186),0,1)</f>
        <v>0</v>
      </c>
    </row>
    <row r="13803" spans="1:8" x14ac:dyDescent="0.2">
      <c r="A13803" s="6">
        <f t="shared" si="205"/>
        <v>609562</v>
      </c>
      <c r="B13803" s="109">
        <v>68</v>
      </c>
      <c r="C13803" s="109">
        <v>2</v>
      </c>
      <c r="D13803" s="109">
        <v>334</v>
      </c>
      <c r="E13803" s="109" t="s">
        <v>1339</v>
      </c>
      <c r="F13803" s="109"/>
      <c r="G13803" s="109"/>
      <c r="H13803" s="109">
        <f>IF('Раздел 2.15.3'!X187=SUM('Раздел 2.15.3'!Y187:AB187),0,1)</f>
        <v>0</v>
      </c>
    </row>
    <row r="13804" spans="1:8" x14ac:dyDescent="0.2">
      <c r="A13804" s="107">
        <f t="shared" si="205"/>
        <v>609562</v>
      </c>
      <c r="B13804" s="107">
        <v>69</v>
      </c>
      <c r="C13804" s="107">
        <v>0</v>
      </c>
      <c r="D13804" s="107">
        <v>0</v>
      </c>
      <c r="E13804" s="107" t="str">
        <f>CONCATENATE("Количество ошибок в разделе 3.1: ",H13804)</f>
        <v>Количество ошибок в разделе 3.1: 0</v>
      </c>
      <c r="F13804" s="107"/>
      <c r="G13804" s="107"/>
      <c r="H13804" s="107">
        <f>SUM(H13805:H14381)</f>
        <v>0</v>
      </c>
    </row>
    <row r="13805" spans="1:8" x14ac:dyDescent="0.2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18095</v>
      </c>
      <c r="H13805" s="6">
        <f>IF('Раздел 3.1'!P21=SUM('Раздел 3.1'!P22,'Раздел 3.1'!P26,'Раздел 3.1'!P60:P61),0,1)</f>
        <v>0</v>
      </c>
    </row>
    <row r="13806" spans="1:8" x14ac:dyDescent="0.2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4418</v>
      </c>
      <c r="H13806" s="6">
        <f>IF('Раздел 3.1'!Q21=SUM('Раздел 3.1'!Q22,'Раздел 3.1'!Q26,'Раздел 3.1'!Q60:Q61),0,1)</f>
        <v>0</v>
      </c>
    </row>
    <row r="13807" spans="1:8" x14ac:dyDescent="0.2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5235</v>
      </c>
      <c r="H13807" s="6">
        <f>IF('Раздел 3.1'!R21=SUM('Раздел 3.1'!R22,'Раздел 3.1'!R26,'Раздел 3.1'!R60:R61),0,1)</f>
        <v>0</v>
      </c>
    </row>
    <row r="13808" spans="1:8" x14ac:dyDescent="0.2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5234</v>
      </c>
      <c r="H13808" s="6">
        <f>IF('Раздел 3.1'!S21=SUM('Раздел 3.1'!S22,'Раздел 3.1'!S26,'Раздел 3.1'!S60:S61),0,1)</f>
        <v>0</v>
      </c>
    </row>
    <row r="13809" spans="1:8" x14ac:dyDescent="0.2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6031</v>
      </c>
      <c r="H13809" s="6">
        <f>IF('Раздел 3.1'!T21=SUM('Раздел 3.1'!T22,'Раздел 3.1'!T26,'Раздел 3.1'!T60:T61),0,1)</f>
        <v>0</v>
      </c>
    </row>
    <row r="13810" spans="1:8" x14ac:dyDescent="0.2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6032</v>
      </c>
      <c r="H13810" s="6">
        <f>IF('Раздел 3.1'!U21=SUM('Раздел 3.1'!U22,'Раздел 3.1'!U26,'Раздел 3.1'!U60:U61),0,1)</f>
        <v>0</v>
      </c>
    </row>
    <row r="13811" spans="1:8" x14ac:dyDescent="0.2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6033</v>
      </c>
      <c r="H13811" s="6">
        <f>IF('Раздел 3.1'!V21=SUM('Раздел 3.1'!V22,'Раздел 3.1'!V26,'Раздел 3.1'!V60:V61),0,1)</f>
        <v>0</v>
      </c>
    </row>
    <row r="13812" spans="1:8" x14ac:dyDescent="0.2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6034</v>
      </c>
      <c r="H13812" s="6">
        <f>IF('Раздел 3.1'!W21=SUM('Раздел 3.1'!W22,'Раздел 3.1'!W26,'Раздел 3.1'!W60:W61),0,1)</f>
        <v>0</v>
      </c>
    </row>
    <row r="13813" spans="1:8" x14ac:dyDescent="0.2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6035</v>
      </c>
      <c r="H13813" s="6">
        <f>IF('Раздел 3.1'!X21=SUM('Раздел 3.1'!X22,'Раздел 3.1'!X26,'Раздел 3.1'!X60:X61),0,1)</f>
        <v>0</v>
      </c>
    </row>
    <row r="13814" spans="1:8" x14ac:dyDescent="0.2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6036</v>
      </c>
      <c r="H13814" s="6">
        <f>IF('Раздел 3.1'!Y21=SUM('Раздел 3.1'!Y22,'Раздел 3.1'!Y26,'Раздел 3.1'!Y60:Y61),0,1)</f>
        <v>0</v>
      </c>
    </row>
    <row r="13815" spans="1:8" x14ac:dyDescent="0.2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6037</v>
      </c>
      <c r="H13815" s="6">
        <f>IF('Раздел 3.1'!Z21=SUM('Раздел 3.1'!Z22,'Раздел 3.1'!Z26,'Раздел 3.1'!Z60:Z61),0,1)</f>
        <v>0</v>
      </c>
    </row>
    <row r="13816" spans="1:8" x14ac:dyDescent="0.2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6038</v>
      </c>
      <c r="H13816" s="6">
        <f>IF('Раздел 3.1'!AA21=SUM('Раздел 3.1'!AA22,'Раздел 3.1'!AA26,'Раздел 3.1'!AA60:AA61),0,1)</f>
        <v>0</v>
      </c>
    </row>
    <row r="13817" spans="1:8" x14ac:dyDescent="0.2">
      <c r="A13817" s="6">
        <f t="shared" si="205"/>
        <v>609562</v>
      </c>
      <c r="B13817" s="6">
        <v>69</v>
      </c>
      <c r="C13817" s="109">
        <v>1</v>
      </c>
      <c r="D13817" s="109">
        <v>13</v>
      </c>
      <c r="E13817" s="109" t="s">
        <v>6039</v>
      </c>
      <c r="F13817" s="109"/>
      <c r="G13817" s="109"/>
      <c r="H13817" s="109">
        <f>IF('Раздел 3.1'!AB21=SUM('Раздел 3.1'!AB22,'Раздел 3.1'!AB26,'Раздел 3.1'!AB60:AB61),0,1)</f>
        <v>0</v>
      </c>
    </row>
    <row r="13818" spans="1:8" x14ac:dyDescent="0.2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5" t="s">
        <v>6459</v>
      </c>
      <c r="H13818" s="6">
        <f>IF('Раздел 3.1'!P26=SUM('Раздел 3.1'!P27,'Раздел 3.1'!P48:P49,'Раздел 3.1'!P53:P59),0,1)</f>
        <v>0</v>
      </c>
    </row>
    <row r="13819" spans="1:8" x14ac:dyDescent="0.2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6041</v>
      </c>
      <c r="H13819" s="6">
        <f>IF('Раздел 3.1'!Q26=SUM('Раздел 3.1'!Q27,'Раздел 3.1'!Q48:Q49,'Раздел 3.1'!Q53:Q59),0,1)</f>
        <v>0</v>
      </c>
    </row>
    <row r="13820" spans="1:8" x14ac:dyDescent="0.2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6042</v>
      </c>
      <c r="H13820" s="6">
        <f>IF('Раздел 3.1'!R26=SUM('Раздел 3.1'!R27,'Раздел 3.1'!R48:R49,'Раздел 3.1'!R53:R59),0,1)</f>
        <v>0</v>
      </c>
    </row>
    <row r="13821" spans="1:8" x14ac:dyDescent="0.2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6043</v>
      </c>
      <c r="H13821" s="6">
        <f>IF('Раздел 3.1'!S26=SUM('Раздел 3.1'!S27,'Раздел 3.1'!S48:S49,'Раздел 3.1'!S53:S59),0,1)</f>
        <v>0</v>
      </c>
    </row>
    <row r="13822" spans="1:8" x14ac:dyDescent="0.2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6044</v>
      </c>
      <c r="H13822" s="6">
        <f>IF('Раздел 3.1'!T26=SUM('Раздел 3.1'!T27,'Раздел 3.1'!T48:T49,'Раздел 3.1'!T53:T59),0,1)</f>
        <v>0</v>
      </c>
    </row>
    <row r="13823" spans="1:8" x14ac:dyDescent="0.2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6045</v>
      </c>
      <c r="H13823" s="6">
        <f>IF('Раздел 3.1'!U26=SUM('Раздел 3.1'!U27,'Раздел 3.1'!U48:U49,'Раздел 3.1'!U53:U59),0,1)</f>
        <v>0</v>
      </c>
    </row>
    <row r="13824" spans="1:8" x14ac:dyDescent="0.2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6046</v>
      </c>
      <c r="H13824" s="6">
        <f>IF('Раздел 3.1'!V26=SUM('Раздел 3.1'!V27,'Раздел 3.1'!V48:V49,'Раздел 3.1'!V53:V59),0,1)</f>
        <v>0</v>
      </c>
    </row>
    <row r="13825" spans="1:8" x14ac:dyDescent="0.2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6047</v>
      </c>
      <c r="H13825" s="6">
        <f>IF('Раздел 3.1'!W26=SUM('Раздел 3.1'!W27,'Раздел 3.1'!W48:W49,'Раздел 3.1'!W53:W59),0,1)</f>
        <v>0</v>
      </c>
    </row>
    <row r="13826" spans="1:8" x14ac:dyDescent="0.2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6048</v>
      </c>
      <c r="H13826" s="6">
        <f>IF('Раздел 3.1'!X26=SUM('Раздел 3.1'!X27,'Раздел 3.1'!X48:X49,'Раздел 3.1'!X53:X59),0,1)</f>
        <v>0</v>
      </c>
    </row>
    <row r="13827" spans="1:8" x14ac:dyDescent="0.2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6049</v>
      </c>
      <c r="H13827" s="6">
        <f>IF('Раздел 3.1'!Y26=SUM('Раздел 3.1'!Y27,'Раздел 3.1'!Y48:Y49,'Раздел 3.1'!Y53:Y59),0,1)</f>
        <v>0</v>
      </c>
    </row>
    <row r="13828" spans="1:8" x14ac:dyDescent="0.2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6050</v>
      </c>
      <c r="H13828" s="6">
        <f>IF('Раздел 3.1'!Z26=SUM('Раздел 3.1'!Z27,'Раздел 3.1'!Z48:Z49,'Раздел 3.1'!Z53:Z59),0,1)</f>
        <v>0</v>
      </c>
    </row>
    <row r="13829" spans="1:8" x14ac:dyDescent="0.2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6051</v>
      </c>
      <c r="H13829" s="6">
        <f>IF('Раздел 3.1'!AA26=SUM('Раздел 3.1'!AA27,'Раздел 3.1'!AA48:AA49,'Раздел 3.1'!AA53:AA59),0,1)</f>
        <v>0</v>
      </c>
    </row>
    <row r="13830" spans="1:8" x14ac:dyDescent="0.2">
      <c r="A13830" s="6">
        <f t="shared" si="205"/>
        <v>609562</v>
      </c>
      <c r="B13830" s="6">
        <v>69</v>
      </c>
      <c r="C13830" s="109">
        <v>2</v>
      </c>
      <c r="D13830" s="109">
        <v>26</v>
      </c>
      <c r="E13830" s="109" t="s">
        <v>6052</v>
      </c>
      <c r="F13830" s="109"/>
      <c r="G13830" s="109"/>
      <c r="H13830" s="109">
        <f>IF('Раздел 3.1'!AB26=SUM('Раздел 3.1'!AB27,'Раздел 3.1'!AB48:AB49,'Раздел 3.1'!AB53:AB59),0,1)</f>
        <v>0</v>
      </c>
    </row>
    <row r="13831" spans="1:8" x14ac:dyDescent="0.2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5" t="s">
        <v>6460</v>
      </c>
      <c r="H13831" s="6">
        <f>IF('Раздел 3.1'!P27=SUM('Раздел 3.1'!P28:P38,'Раздел 3.1'!P42:P47),0,1)</f>
        <v>0</v>
      </c>
    </row>
    <row r="13832" spans="1:8" x14ac:dyDescent="0.2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7420</v>
      </c>
      <c r="H13832" s="6">
        <f>IF('Раздел 3.1'!Q27=SUM('Раздел 3.1'!Q28:Q38,'Раздел 3.1'!Q42:Q47),0,1)</f>
        <v>0</v>
      </c>
    </row>
    <row r="13833" spans="1:8" x14ac:dyDescent="0.2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7421</v>
      </c>
      <c r="H13833" s="6">
        <f>IF('Раздел 3.1'!R27=SUM('Раздел 3.1'!R28:R38,'Раздел 3.1'!R42:R47),0,1)</f>
        <v>0</v>
      </c>
    </row>
    <row r="13834" spans="1:8" x14ac:dyDescent="0.2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7422</v>
      </c>
      <c r="H13834" s="6">
        <f>IF('Раздел 3.1'!S27=SUM('Раздел 3.1'!S28:S38,'Раздел 3.1'!S42:S47),0,1)</f>
        <v>0</v>
      </c>
    </row>
    <row r="13835" spans="1:8" x14ac:dyDescent="0.2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7423</v>
      </c>
      <c r="H13835" s="6">
        <f>IF('Раздел 3.1'!T27=SUM('Раздел 3.1'!T28:T38,'Раздел 3.1'!T42:T47),0,1)</f>
        <v>0</v>
      </c>
    </row>
    <row r="13836" spans="1:8" x14ac:dyDescent="0.2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7424</v>
      </c>
      <c r="H13836" s="6">
        <f>IF('Раздел 3.1'!U27=SUM('Раздел 3.1'!U28:U38,'Раздел 3.1'!U42:U47),0,1)</f>
        <v>0</v>
      </c>
    </row>
    <row r="13837" spans="1:8" x14ac:dyDescent="0.2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7425</v>
      </c>
      <c r="H13837" s="6">
        <f>IF('Раздел 3.1'!V27=SUM('Раздел 3.1'!V28:V38,'Раздел 3.1'!V42:V47),0,1)</f>
        <v>0</v>
      </c>
    </row>
    <row r="13838" spans="1:8" x14ac:dyDescent="0.2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7426</v>
      </c>
      <c r="H13838" s="6">
        <f>IF('Раздел 3.1'!W27=SUM('Раздел 3.1'!W28:W38,'Раздел 3.1'!W42:W47),0,1)</f>
        <v>0</v>
      </c>
    </row>
    <row r="13839" spans="1:8" x14ac:dyDescent="0.2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7427</v>
      </c>
      <c r="H13839" s="6">
        <f>IF('Раздел 3.1'!X27=SUM('Раздел 3.1'!X28:X38,'Раздел 3.1'!X42:X47),0,1)</f>
        <v>0</v>
      </c>
    </row>
    <row r="13840" spans="1:8" x14ac:dyDescent="0.2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6605</v>
      </c>
      <c r="H13840" s="6">
        <f>IF('Раздел 3.1'!Y27=SUM('Раздел 3.1'!Y28:Y38,'Раздел 3.1'!Y42:Y47),0,1)</f>
        <v>0</v>
      </c>
    </row>
    <row r="13841" spans="1:8" x14ac:dyDescent="0.2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6606</v>
      </c>
      <c r="H13841" s="6">
        <f>IF('Раздел 3.1'!Z27=SUM('Раздел 3.1'!Z28:Z38,'Раздел 3.1'!Z42:Z47),0,1)</f>
        <v>0</v>
      </c>
    </row>
    <row r="13842" spans="1:8" x14ac:dyDescent="0.2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6607</v>
      </c>
      <c r="H13842" s="6">
        <f>IF('Раздел 3.1'!AA27=SUM('Раздел 3.1'!AA28:AA38,'Раздел 3.1'!AA42:AA47),0,1)</f>
        <v>0</v>
      </c>
    </row>
    <row r="13843" spans="1:8" x14ac:dyDescent="0.2">
      <c r="A13843" s="6">
        <f t="shared" si="205"/>
        <v>609562</v>
      </c>
      <c r="B13843" s="6">
        <v>69</v>
      </c>
      <c r="C13843" s="109">
        <v>3</v>
      </c>
      <c r="D13843" s="109">
        <v>39</v>
      </c>
      <c r="E13843" s="109" t="s">
        <v>6608</v>
      </c>
      <c r="F13843" s="109"/>
      <c r="G13843" s="109"/>
      <c r="H13843" s="109">
        <f>IF('Раздел 3.1'!AB27=SUM('Раздел 3.1'!AB28:AB38,'Раздел 3.1'!AB42:AB47),0,1)</f>
        <v>0</v>
      </c>
    </row>
    <row r="13844" spans="1:8" x14ac:dyDescent="0.2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6461</v>
      </c>
      <c r="H13844" s="6">
        <f>IF('Раздел 3.1'!P22&gt;=SUM('Раздел 3.1'!P23:P25),0,1)</f>
        <v>0</v>
      </c>
    </row>
    <row r="13845" spans="1:8" x14ac:dyDescent="0.2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6852</v>
      </c>
      <c r="H13845" s="6">
        <f>IF('Раздел 3.1'!Q22&gt;=SUM('Раздел 3.1'!Q23:Q25),0,1)</f>
        <v>0</v>
      </c>
    </row>
    <row r="13846" spans="1:8" x14ac:dyDescent="0.2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6853</v>
      </c>
      <c r="H13846" s="6">
        <f>IF('Раздел 3.1'!R22&gt;=SUM('Раздел 3.1'!R23:R25),0,1)</f>
        <v>0</v>
      </c>
    </row>
    <row r="13847" spans="1:8" x14ac:dyDescent="0.2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6854</v>
      </c>
      <c r="H13847" s="6">
        <f>IF('Раздел 3.1'!S22&gt;=SUM('Раздел 3.1'!S23:S25),0,1)</f>
        <v>0</v>
      </c>
    </row>
    <row r="13848" spans="1:8" x14ac:dyDescent="0.2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6855</v>
      </c>
      <c r="H13848" s="6">
        <f>IF('Раздел 3.1'!T22&gt;=SUM('Раздел 3.1'!T23:T25),0,1)</f>
        <v>0</v>
      </c>
    </row>
    <row r="13849" spans="1:8" x14ac:dyDescent="0.2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6856</v>
      </c>
      <c r="H13849" s="6">
        <f>IF('Раздел 3.1'!U22&gt;=SUM('Раздел 3.1'!U23:U25),0,1)</f>
        <v>0</v>
      </c>
    </row>
    <row r="13850" spans="1:8" x14ac:dyDescent="0.2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6857</v>
      </c>
      <c r="H13850" s="6">
        <f>IF('Раздел 3.1'!V22&gt;=SUM('Раздел 3.1'!V23:V25),0,1)</f>
        <v>0</v>
      </c>
    </row>
    <row r="13851" spans="1:8" x14ac:dyDescent="0.2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6858</v>
      </c>
      <c r="H13851" s="6">
        <f>IF('Раздел 3.1'!W22&gt;=SUM('Раздел 3.1'!W23:W25),0,1)</f>
        <v>0</v>
      </c>
    </row>
    <row r="13852" spans="1:8" x14ac:dyDescent="0.2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6068</v>
      </c>
      <c r="H13852" s="6">
        <f>IF('Раздел 3.1'!X22&gt;=SUM('Раздел 3.1'!X23:X25),0,1)</f>
        <v>0</v>
      </c>
    </row>
    <row r="13853" spans="1:8" x14ac:dyDescent="0.2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6069</v>
      </c>
      <c r="H13853" s="6">
        <f>IF('Раздел 3.1'!Y22&gt;=SUM('Раздел 3.1'!Y23:Y25),0,1)</f>
        <v>0</v>
      </c>
    </row>
    <row r="13854" spans="1:8" x14ac:dyDescent="0.2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6070</v>
      </c>
      <c r="H13854" s="6">
        <f>IF('Раздел 3.1'!Z22&gt;=SUM('Раздел 3.1'!Z23:Z25),0,1)</f>
        <v>0</v>
      </c>
    </row>
    <row r="13855" spans="1:8" x14ac:dyDescent="0.2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6071</v>
      </c>
      <c r="H13855" s="6">
        <f>IF('Раздел 3.1'!AA22&gt;=SUM('Раздел 3.1'!AA23:AA25),0,1)</f>
        <v>0</v>
      </c>
    </row>
    <row r="13856" spans="1:8" x14ac:dyDescent="0.2">
      <c r="A13856" s="6">
        <f t="shared" si="206"/>
        <v>609562</v>
      </c>
      <c r="B13856" s="6">
        <v>69</v>
      </c>
      <c r="C13856" s="109">
        <v>4</v>
      </c>
      <c r="D13856" s="109">
        <v>52</v>
      </c>
      <c r="E13856" s="109" t="s">
        <v>6072</v>
      </c>
      <c r="F13856" s="109"/>
      <c r="G13856" s="109"/>
      <c r="H13856" s="109">
        <f>IF('Раздел 3.1'!AB22&gt;=SUM('Раздел 3.1'!AB23:AB25),0,1)</f>
        <v>0</v>
      </c>
    </row>
    <row r="13857" spans="1:8" x14ac:dyDescent="0.2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6462</v>
      </c>
      <c r="H13857" s="115">
        <f>IF('Раздел 3.1'!P21&gt;=SUM('Раздел 3.1'!Q21,'Раздел 3.1'!W21,'Раздел 3.1'!Y21),0,1)</f>
        <v>0</v>
      </c>
    </row>
    <row r="13858" spans="1:8" x14ac:dyDescent="0.2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6463</v>
      </c>
      <c r="H13858" s="7">
        <f>IF('Раздел 3.1'!P22&gt;=SUM('Раздел 3.1'!Q22,'Раздел 3.1'!W22,'Раздел 3.1'!Y22),0,1)</f>
        <v>0</v>
      </c>
    </row>
    <row r="13859" spans="1:8" x14ac:dyDescent="0.2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6939</v>
      </c>
      <c r="H13859" s="7">
        <f>IF('Раздел 3.1'!P23&gt;=SUM('Раздел 3.1'!Q23,'Раздел 3.1'!W23,'Раздел 3.1'!Y23),0,1)</f>
        <v>0</v>
      </c>
    </row>
    <row r="13860" spans="1:8" x14ac:dyDescent="0.2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6940</v>
      </c>
      <c r="H13860" s="7">
        <f>IF('Раздел 3.1'!P24&gt;=SUM('Раздел 3.1'!Q24,'Раздел 3.1'!W24,'Раздел 3.1'!Y24),0,1)</f>
        <v>0</v>
      </c>
    </row>
    <row r="13861" spans="1:8" x14ac:dyDescent="0.2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6941</v>
      </c>
      <c r="H13861" s="7">
        <f>IF('Раздел 3.1'!P25&gt;=SUM('Раздел 3.1'!Q25,'Раздел 3.1'!W25,'Раздел 3.1'!Y25),0,1)</f>
        <v>0</v>
      </c>
    </row>
    <row r="13862" spans="1:8" x14ac:dyDescent="0.2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6942</v>
      </c>
      <c r="H13862" s="7">
        <f>IF('Раздел 3.1'!P26&gt;=SUM('Раздел 3.1'!Q26,'Раздел 3.1'!W26,'Раздел 3.1'!Y26),0,1)</f>
        <v>0</v>
      </c>
    </row>
    <row r="13863" spans="1:8" x14ac:dyDescent="0.2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7770</v>
      </c>
      <c r="H13863" s="7">
        <f>IF('Раздел 3.1'!P27&gt;=SUM('Раздел 3.1'!Q27,'Раздел 3.1'!W27,'Раздел 3.1'!Y27),0,1)</f>
        <v>0</v>
      </c>
    </row>
    <row r="13864" spans="1:8" x14ac:dyDescent="0.2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7771</v>
      </c>
      <c r="H13864" s="7">
        <f>IF('Раздел 3.1'!P28&gt;=SUM('Раздел 3.1'!Q28,'Раздел 3.1'!W28,'Раздел 3.1'!Y28),0,1)</f>
        <v>0</v>
      </c>
    </row>
    <row r="13865" spans="1:8" x14ac:dyDescent="0.2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7772</v>
      </c>
      <c r="H13865" s="7">
        <f>IF('Раздел 3.1'!P29&gt;=SUM('Раздел 3.1'!Q29,'Раздел 3.1'!W29,'Раздел 3.1'!Y29),0,1)</f>
        <v>0</v>
      </c>
    </row>
    <row r="13866" spans="1:8" x14ac:dyDescent="0.2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7773</v>
      </c>
      <c r="H13866" s="7">
        <f>IF('Раздел 3.1'!P30&gt;=SUM('Раздел 3.1'!Q30,'Раздел 3.1'!W30,'Раздел 3.1'!Y30),0,1)</f>
        <v>0</v>
      </c>
    </row>
    <row r="13867" spans="1:8" x14ac:dyDescent="0.2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7774</v>
      </c>
      <c r="H13867" s="7">
        <f>IF('Раздел 3.1'!P31&gt;=SUM('Раздел 3.1'!Q31,'Раздел 3.1'!W31,'Раздел 3.1'!Y31),0,1)</f>
        <v>0</v>
      </c>
    </row>
    <row r="13868" spans="1:8" x14ac:dyDescent="0.2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7775</v>
      </c>
      <c r="H13868" s="7">
        <f>IF('Раздел 3.1'!P32&gt;=SUM('Раздел 3.1'!Q32,'Раздел 3.1'!W32,'Раздел 3.1'!Y32),0,1)</f>
        <v>0</v>
      </c>
    </row>
    <row r="13869" spans="1:8" x14ac:dyDescent="0.2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7776</v>
      </c>
      <c r="H13869" s="7">
        <f>IF('Раздел 3.1'!P33&gt;=SUM('Раздел 3.1'!Q33,'Раздел 3.1'!W33,'Раздел 3.1'!Y33),0,1)</f>
        <v>0</v>
      </c>
    </row>
    <row r="13870" spans="1:8" x14ac:dyDescent="0.2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7777</v>
      </c>
      <c r="H13870" s="7">
        <f>IF('Раздел 3.1'!P34&gt;=SUM('Раздел 3.1'!Q34,'Раздел 3.1'!W34,'Раздел 3.1'!Y34),0,1)</f>
        <v>0</v>
      </c>
    </row>
    <row r="13871" spans="1:8" x14ac:dyDescent="0.2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6888</v>
      </c>
      <c r="H13871" s="7">
        <f>IF('Раздел 3.1'!P35&gt;=SUM('Раздел 3.1'!Q35,'Раздел 3.1'!W35,'Раздел 3.1'!Y35),0,1)</f>
        <v>0</v>
      </c>
    </row>
    <row r="13872" spans="1:8" x14ac:dyDescent="0.2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6889</v>
      </c>
      <c r="H13872" s="7">
        <f>IF('Раздел 3.1'!P36&gt;=SUM('Раздел 3.1'!Q36,'Раздел 3.1'!W36,'Раздел 3.1'!Y36),0,1)</f>
        <v>0</v>
      </c>
    </row>
    <row r="13873" spans="1:8" x14ac:dyDescent="0.2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6890</v>
      </c>
      <c r="H13873" s="7">
        <f>IF('Раздел 3.1'!P37&gt;=SUM('Раздел 3.1'!Q37,'Раздел 3.1'!W37,'Раздел 3.1'!Y37),0,1)</f>
        <v>0</v>
      </c>
    </row>
    <row r="13874" spans="1:8" x14ac:dyDescent="0.2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6891</v>
      </c>
      <c r="H13874" s="7">
        <f>IF('Раздел 3.1'!P38&gt;=SUM('Раздел 3.1'!Q38,'Раздел 3.1'!W38,'Раздел 3.1'!Y38),0,1)</f>
        <v>0</v>
      </c>
    </row>
    <row r="13875" spans="1:8" x14ac:dyDescent="0.2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6095</v>
      </c>
      <c r="H13875" s="7">
        <f>IF('Раздел 3.1'!P39&gt;=SUM('Раздел 3.1'!Q39,'Раздел 3.1'!W39,'Раздел 3.1'!Y39),0,1)</f>
        <v>0</v>
      </c>
    </row>
    <row r="13876" spans="1:8" x14ac:dyDescent="0.2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6096</v>
      </c>
      <c r="H13876" s="7">
        <f>IF('Раздел 3.1'!P40&gt;=SUM('Раздел 3.1'!Q40,'Раздел 3.1'!W40,'Раздел 3.1'!Y40),0,1)</f>
        <v>0</v>
      </c>
    </row>
    <row r="13877" spans="1:8" x14ac:dyDescent="0.2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5301</v>
      </c>
      <c r="H13877" s="7">
        <f>IF('Раздел 3.1'!P41&gt;=SUM('Раздел 3.1'!Q41,'Раздел 3.1'!W41,'Раздел 3.1'!Y41),0,1)</f>
        <v>0</v>
      </c>
    </row>
    <row r="13878" spans="1:8" x14ac:dyDescent="0.2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5302</v>
      </c>
      <c r="H13878" s="7">
        <f>IF('Раздел 3.1'!P42&gt;=SUM('Раздел 3.1'!Q42,'Раздел 3.1'!W42,'Раздел 3.1'!Y42),0,1)</f>
        <v>0</v>
      </c>
    </row>
    <row r="13879" spans="1:8" x14ac:dyDescent="0.2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5303</v>
      </c>
      <c r="H13879" s="7">
        <f>IF('Раздел 3.1'!P43&gt;=SUM('Раздел 3.1'!Q43,'Раздел 3.1'!W43,'Раздел 3.1'!Y43),0,1)</f>
        <v>0</v>
      </c>
    </row>
    <row r="13880" spans="1:8" x14ac:dyDescent="0.2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5304</v>
      </c>
      <c r="H13880" s="7">
        <f>IF('Раздел 3.1'!P44&gt;=SUM('Раздел 3.1'!Q44,'Раздел 3.1'!W44,'Раздел 3.1'!Y44),0,1)</f>
        <v>0</v>
      </c>
    </row>
    <row r="13881" spans="1:8" x14ac:dyDescent="0.2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5305</v>
      </c>
      <c r="H13881" s="7">
        <f>IF('Раздел 3.1'!P45&gt;=SUM('Раздел 3.1'!Q45,'Раздел 3.1'!W45,'Раздел 3.1'!Y45),0,1)</f>
        <v>0</v>
      </c>
    </row>
    <row r="13882" spans="1:8" x14ac:dyDescent="0.2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5306</v>
      </c>
      <c r="H13882" s="7">
        <f>IF('Раздел 3.1'!P46&gt;=SUM('Раздел 3.1'!Q46,'Раздел 3.1'!W46,'Раздел 3.1'!Y46),0,1)</f>
        <v>0</v>
      </c>
    </row>
    <row r="13883" spans="1:8" x14ac:dyDescent="0.2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5307</v>
      </c>
      <c r="H13883" s="7">
        <f>IF('Раздел 3.1'!P47&gt;=SUM('Раздел 3.1'!Q47,'Раздел 3.1'!W47,'Раздел 3.1'!Y47),0,1)</f>
        <v>0</v>
      </c>
    </row>
    <row r="13884" spans="1:8" x14ac:dyDescent="0.2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5308</v>
      </c>
      <c r="H13884" s="7">
        <f>IF('Раздел 3.1'!P48&gt;=SUM('Раздел 3.1'!Q48,'Раздел 3.1'!W48,'Раздел 3.1'!Y48),0,1)</f>
        <v>0</v>
      </c>
    </row>
    <row r="13885" spans="1:8" x14ac:dyDescent="0.2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4493</v>
      </c>
      <c r="H13885" s="7">
        <f>IF('Раздел 3.1'!P49&gt;=SUM('Раздел 3.1'!Q49,'Раздел 3.1'!W49,'Раздел 3.1'!Y49),0,1)</f>
        <v>0</v>
      </c>
    </row>
    <row r="13886" spans="1:8" x14ac:dyDescent="0.2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8621</v>
      </c>
      <c r="H13886" s="7">
        <f>IF('Раздел 3.1'!P50&gt;=SUM('Раздел 3.1'!Q50,'Раздел 3.1'!W50,'Раздел 3.1'!Y50),0,1)</f>
        <v>0</v>
      </c>
    </row>
    <row r="13887" spans="1:8" x14ac:dyDescent="0.2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8622</v>
      </c>
      <c r="H13887" s="7">
        <f>IF('Раздел 3.1'!P51&gt;=SUM('Раздел 3.1'!Q51,'Раздел 3.1'!W51,'Раздел 3.1'!Y51),0,1)</f>
        <v>0</v>
      </c>
    </row>
    <row r="13888" spans="1:8" x14ac:dyDescent="0.2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8623</v>
      </c>
      <c r="H13888" s="7">
        <f>IF('Раздел 3.1'!P52&gt;=SUM('Раздел 3.1'!Q52,'Раздел 3.1'!W52,'Раздел 3.1'!Y52),0,1)</f>
        <v>0</v>
      </c>
    </row>
    <row r="13889" spans="1:8" x14ac:dyDescent="0.2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8624</v>
      </c>
      <c r="H13889" s="7">
        <f>IF('Раздел 3.1'!P53&gt;=SUM('Раздел 3.1'!Q53,'Раздел 3.1'!W53,'Раздел 3.1'!Y53),0,1)</f>
        <v>0</v>
      </c>
    </row>
    <row r="13890" spans="1:8" x14ac:dyDescent="0.2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7809</v>
      </c>
      <c r="H13890" s="7">
        <f>IF('Раздел 3.1'!P54&gt;=SUM('Раздел 3.1'!Q54,'Раздел 3.1'!W54,'Раздел 3.1'!Y54),0,1)</f>
        <v>0</v>
      </c>
    </row>
    <row r="13891" spans="1:8" x14ac:dyDescent="0.2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7810</v>
      </c>
      <c r="H13891" s="7">
        <f>IF('Раздел 3.1'!P55&gt;=SUM('Раздел 3.1'!Q55,'Раздел 3.1'!W55,'Раздел 3.1'!Y55),0,1)</f>
        <v>0</v>
      </c>
    </row>
    <row r="13892" spans="1:8" x14ac:dyDescent="0.2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7811</v>
      </c>
      <c r="H13892" s="7">
        <f>IF('Раздел 3.1'!P56&gt;=SUM('Раздел 3.1'!Q56,'Раздел 3.1'!W56,'Раздел 3.1'!Y56),0,1)</f>
        <v>0</v>
      </c>
    </row>
    <row r="13893" spans="1:8" x14ac:dyDescent="0.2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7812</v>
      </c>
      <c r="H13893" s="7">
        <f>IF('Раздел 3.1'!P57&gt;=SUM('Раздел 3.1'!Q57,'Раздел 3.1'!W57,'Раздел 3.1'!Y57),0,1)</f>
        <v>0</v>
      </c>
    </row>
    <row r="13894" spans="1:8" x14ac:dyDescent="0.2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7813</v>
      </c>
      <c r="H13894" s="7">
        <f>IF('Раздел 3.1'!P58&gt;=SUM('Раздел 3.1'!Q58,'Раздел 3.1'!W58,'Раздел 3.1'!Y58),0,1)</f>
        <v>0</v>
      </c>
    </row>
    <row r="13895" spans="1:8" x14ac:dyDescent="0.2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7814</v>
      </c>
      <c r="H13895" s="7">
        <f>IF('Раздел 3.1'!P59&gt;=SUM('Раздел 3.1'!Q59,'Раздел 3.1'!W59,'Раздел 3.1'!Y59),0,1)</f>
        <v>0</v>
      </c>
    </row>
    <row r="13896" spans="1:8" x14ac:dyDescent="0.2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7815</v>
      </c>
      <c r="H13896" s="7">
        <f>IF('Раздел 3.1'!P60&gt;=SUM('Раздел 3.1'!Q60,'Раздел 3.1'!W60,'Раздел 3.1'!Y60),0,1)</f>
        <v>0</v>
      </c>
    </row>
    <row r="13897" spans="1:8" x14ac:dyDescent="0.2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7816</v>
      </c>
      <c r="H13897" s="7">
        <f>IF('Раздел 3.1'!P61&gt;=SUM('Раздел 3.1'!Q61,'Раздел 3.1'!W61,'Раздел 3.1'!Y61),0,1)</f>
        <v>0</v>
      </c>
    </row>
    <row r="13898" spans="1:8" x14ac:dyDescent="0.2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7817</v>
      </c>
      <c r="H13898" s="7">
        <f>IF('Раздел 3.1'!P62&gt;=SUM('Раздел 3.1'!Q62,'Раздел 3.1'!W62,'Раздел 3.1'!Y62),0,1)</f>
        <v>0</v>
      </c>
    </row>
    <row r="13899" spans="1:8" x14ac:dyDescent="0.2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7818</v>
      </c>
      <c r="H13899" s="7">
        <f>IF('Раздел 3.1'!P63&gt;=SUM('Раздел 3.1'!Q63,'Раздел 3.1'!W63,'Раздел 3.1'!Y63),0,1)</f>
        <v>0</v>
      </c>
    </row>
    <row r="13900" spans="1:8" x14ac:dyDescent="0.2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7819</v>
      </c>
      <c r="H13900" s="7">
        <f>IF('Раздел 3.1'!P64&gt;=SUM('Раздел 3.1'!Q64,'Раздел 3.1'!W64,'Раздел 3.1'!Y64),0,1)</f>
        <v>0</v>
      </c>
    </row>
    <row r="13901" spans="1:8" x14ac:dyDescent="0.2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7820</v>
      </c>
      <c r="H13901" s="7">
        <f>IF('Раздел 3.1'!P65&gt;=SUM('Раздел 3.1'!Q65,'Раздел 3.1'!W65,'Раздел 3.1'!Y65),0,1)</f>
        <v>0</v>
      </c>
    </row>
    <row r="13902" spans="1:8" x14ac:dyDescent="0.2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7821</v>
      </c>
      <c r="H13902" s="7">
        <f>IF('Раздел 3.1'!P66&gt;=SUM('Раздел 3.1'!Q66,'Раздел 3.1'!W66,'Раздел 3.1'!Y66),0,1)</f>
        <v>0</v>
      </c>
    </row>
    <row r="13903" spans="1:8" x14ac:dyDescent="0.2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7822</v>
      </c>
      <c r="H13903" s="7">
        <f>IF('Раздел 3.1'!P67&gt;=SUM('Раздел 3.1'!Q67,'Раздел 3.1'!W67,'Раздел 3.1'!Y67),0,1)</f>
        <v>0</v>
      </c>
    </row>
    <row r="13904" spans="1:8" x14ac:dyDescent="0.2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7823</v>
      </c>
      <c r="H13904" s="7">
        <f>IF('Раздел 3.1'!P68&gt;=SUM('Раздел 3.1'!Q68,'Раздел 3.1'!W68,'Раздел 3.1'!Y68),0,1)</f>
        <v>0</v>
      </c>
    </row>
    <row r="13905" spans="1:8" x14ac:dyDescent="0.2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7824</v>
      </c>
      <c r="H13905" s="7">
        <f>IF('Раздел 3.1'!P69&gt;=SUM('Раздел 3.1'!Q69,'Раздел 3.1'!W69,'Раздел 3.1'!Y69),0,1)</f>
        <v>0</v>
      </c>
    </row>
    <row r="13906" spans="1:8" x14ac:dyDescent="0.2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7825</v>
      </c>
      <c r="H13906" s="7">
        <f>IF('Раздел 3.1'!P70&gt;=SUM('Раздел 3.1'!Q70,'Раздел 3.1'!W70,'Раздел 3.1'!Y70),0,1)</f>
        <v>0</v>
      </c>
    </row>
    <row r="13907" spans="1:8" x14ac:dyDescent="0.2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7826</v>
      </c>
      <c r="H13907" s="7">
        <f>IF('Раздел 3.1'!P71&gt;=SUM('Раздел 3.1'!Q71,'Раздел 3.1'!W71,'Раздел 3.1'!Y71),0,1)</f>
        <v>0</v>
      </c>
    </row>
    <row r="13908" spans="1:8" x14ac:dyDescent="0.2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7827</v>
      </c>
      <c r="H13908" s="7">
        <f>IF('Раздел 3.1'!P72&gt;=SUM('Раздел 3.1'!Q72,'Раздел 3.1'!W72,'Раздел 3.1'!Y72),0,1)</f>
        <v>0</v>
      </c>
    </row>
    <row r="13909" spans="1:8" x14ac:dyDescent="0.2">
      <c r="A13909" s="6">
        <f t="shared" si="206"/>
        <v>609562</v>
      </c>
      <c r="B13909" s="6">
        <v>69</v>
      </c>
      <c r="C13909" s="109">
        <v>5</v>
      </c>
      <c r="D13909" s="109">
        <v>105</v>
      </c>
      <c r="E13909" s="109" t="s">
        <v>7828</v>
      </c>
      <c r="F13909" s="109"/>
      <c r="G13909" s="109"/>
      <c r="H13909" s="109">
        <f>IF('Раздел 3.1'!P73&gt;=SUM('Раздел 3.1'!Q73,'Раздел 3.1'!W73,'Раздел 3.1'!Y73),0,1)</f>
        <v>0</v>
      </c>
    </row>
    <row r="13910" spans="1:8" x14ac:dyDescent="0.2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7829</v>
      </c>
      <c r="H13910" s="6">
        <f>IF('Раздел 3.1'!P21&gt;=SUM('Раздел 3.1'!Z21:AA21),0,1)</f>
        <v>0</v>
      </c>
    </row>
    <row r="13911" spans="1:8" x14ac:dyDescent="0.2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7830</v>
      </c>
      <c r="H13911" s="6">
        <f>IF('Раздел 3.1'!P22&gt;=SUM('Раздел 3.1'!Z22:AA22),0,1)</f>
        <v>0</v>
      </c>
    </row>
    <row r="13912" spans="1:8" x14ac:dyDescent="0.2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7831</v>
      </c>
      <c r="H13912" s="6">
        <f>IF('Раздел 3.1'!P23&gt;=SUM('Раздел 3.1'!Z23:AA23),0,1)</f>
        <v>0</v>
      </c>
    </row>
    <row r="13913" spans="1:8" x14ac:dyDescent="0.2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7832</v>
      </c>
      <c r="H13913" s="6">
        <f>IF('Раздел 3.1'!P24&gt;=SUM('Раздел 3.1'!Z24:AA24),0,1)</f>
        <v>0</v>
      </c>
    </row>
    <row r="13914" spans="1:8" x14ac:dyDescent="0.2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7833</v>
      </c>
      <c r="H13914" s="6">
        <f>IF('Раздел 3.1'!P25&gt;=SUM('Раздел 3.1'!Z25:AA25),0,1)</f>
        <v>0</v>
      </c>
    </row>
    <row r="13915" spans="1:8" x14ac:dyDescent="0.2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7834</v>
      </c>
      <c r="H13915" s="6">
        <f>IF('Раздел 3.1'!P26&gt;=SUM('Раздел 3.1'!Z26:AA26),0,1)</f>
        <v>0</v>
      </c>
    </row>
    <row r="13916" spans="1:8" x14ac:dyDescent="0.2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7835</v>
      </c>
      <c r="H13916" s="6">
        <f>IF('Раздел 3.1'!P27&gt;=SUM('Раздел 3.1'!Z27:AA27),0,1)</f>
        <v>0</v>
      </c>
    </row>
    <row r="13917" spans="1:8" x14ac:dyDescent="0.2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7836</v>
      </c>
      <c r="H13917" s="6">
        <f>IF('Раздел 3.1'!P28&gt;=SUM('Раздел 3.1'!Z28:AA28),0,1)</f>
        <v>0</v>
      </c>
    </row>
    <row r="13918" spans="1:8" x14ac:dyDescent="0.2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7837</v>
      </c>
      <c r="H13918" s="6">
        <f>IF('Раздел 3.1'!P29&gt;=SUM('Раздел 3.1'!Z29:AA29),0,1)</f>
        <v>0</v>
      </c>
    </row>
    <row r="13919" spans="1:8" x14ac:dyDescent="0.2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7838</v>
      </c>
      <c r="H13919" s="6">
        <f>IF('Раздел 3.1'!P30&gt;=SUM('Раздел 3.1'!Z30:AA30),0,1)</f>
        <v>0</v>
      </c>
    </row>
    <row r="13920" spans="1:8" x14ac:dyDescent="0.2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7839</v>
      </c>
      <c r="H13920" s="6">
        <f>IF('Раздел 3.1'!P31&gt;=SUM('Раздел 3.1'!Z31:AA31),0,1)</f>
        <v>0</v>
      </c>
    </row>
    <row r="13921" spans="1:8" x14ac:dyDescent="0.2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7840</v>
      </c>
      <c r="H13921" s="6">
        <f>IF('Раздел 3.1'!P32&gt;=SUM('Раздел 3.1'!Z32:AA32),0,1)</f>
        <v>0</v>
      </c>
    </row>
    <row r="13922" spans="1:8" x14ac:dyDescent="0.2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7841</v>
      </c>
      <c r="H13922" s="6">
        <f>IF('Раздел 3.1'!P33&gt;=SUM('Раздел 3.1'!Z33:AA33),0,1)</f>
        <v>0</v>
      </c>
    </row>
    <row r="13923" spans="1:8" x14ac:dyDescent="0.2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7842</v>
      </c>
      <c r="H13923" s="6">
        <f>IF('Раздел 3.1'!P34&gt;=SUM('Раздел 3.1'!Z34:AA34),0,1)</f>
        <v>0</v>
      </c>
    </row>
    <row r="13924" spans="1:8" x14ac:dyDescent="0.2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6995</v>
      </c>
      <c r="H13924" s="6">
        <f>IF('Раздел 3.1'!P35&gt;=SUM('Раздел 3.1'!Z35:AA35),0,1)</f>
        <v>0</v>
      </c>
    </row>
    <row r="13925" spans="1:8" x14ac:dyDescent="0.2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6996</v>
      </c>
      <c r="H13925" s="6">
        <f>IF('Раздел 3.1'!P36&gt;=SUM('Раздел 3.1'!Z36:AA36),0,1)</f>
        <v>0</v>
      </c>
    </row>
    <row r="13926" spans="1:8" x14ac:dyDescent="0.2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6997</v>
      </c>
      <c r="H13926" s="6">
        <f>IF('Раздел 3.1'!P37&gt;=SUM('Раздел 3.1'!Z37:AA37),0,1)</f>
        <v>0</v>
      </c>
    </row>
    <row r="13927" spans="1:8" x14ac:dyDescent="0.2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8670</v>
      </c>
      <c r="H13927" s="6">
        <f>IF('Раздел 3.1'!P38&gt;=SUM('Раздел 3.1'!Z38:AA38),0,1)</f>
        <v>0</v>
      </c>
    </row>
    <row r="13928" spans="1:8" x14ac:dyDescent="0.2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8671</v>
      </c>
      <c r="H13928" s="6">
        <f>IF('Раздел 3.1'!P39&gt;=SUM('Раздел 3.1'!Z39:AA39),0,1)</f>
        <v>0</v>
      </c>
    </row>
    <row r="13929" spans="1:8" x14ac:dyDescent="0.2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8672</v>
      </c>
      <c r="H13929" s="6">
        <f>IF('Раздел 3.1'!P40&gt;=SUM('Раздел 3.1'!Z40:AA40),0,1)</f>
        <v>0</v>
      </c>
    </row>
    <row r="13930" spans="1:8" x14ac:dyDescent="0.2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8673</v>
      </c>
      <c r="H13930" s="6">
        <f>IF('Раздел 3.1'!P41&gt;=SUM('Раздел 3.1'!Z41:AA41),0,1)</f>
        <v>0</v>
      </c>
    </row>
    <row r="13931" spans="1:8" x14ac:dyDescent="0.2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7013</v>
      </c>
      <c r="H13931" s="6">
        <f>IF('Раздел 3.1'!P42&gt;=SUM('Раздел 3.1'!Z42:AA42),0,1)</f>
        <v>0</v>
      </c>
    </row>
    <row r="13932" spans="1:8" x14ac:dyDescent="0.2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7014</v>
      </c>
      <c r="H13932" s="6">
        <f>IF('Раздел 3.1'!P43&gt;=SUM('Раздел 3.1'!Z43:AA43),0,1)</f>
        <v>0</v>
      </c>
    </row>
    <row r="13933" spans="1:8" x14ac:dyDescent="0.2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7015</v>
      </c>
      <c r="H13933" s="6">
        <f>IF('Раздел 3.1'!P44&gt;=SUM('Раздел 3.1'!Z44:AA44),0,1)</f>
        <v>0</v>
      </c>
    </row>
    <row r="13934" spans="1:8" x14ac:dyDescent="0.2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7016</v>
      </c>
      <c r="H13934" s="6">
        <f>IF('Раздел 3.1'!P45&gt;=SUM('Раздел 3.1'!Z45:AA45),0,1)</f>
        <v>0</v>
      </c>
    </row>
    <row r="13935" spans="1:8" x14ac:dyDescent="0.2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7017</v>
      </c>
      <c r="H13935" s="6">
        <f>IF('Раздел 3.1'!P46&gt;=SUM('Раздел 3.1'!Z46:AA46),0,1)</f>
        <v>0</v>
      </c>
    </row>
    <row r="13936" spans="1:8" x14ac:dyDescent="0.2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7018</v>
      </c>
      <c r="H13936" s="6">
        <f>IF('Раздел 3.1'!P47&gt;=SUM('Раздел 3.1'!Z47:AA47),0,1)</f>
        <v>0</v>
      </c>
    </row>
    <row r="13937" spans="1:8" x14ac:dyDescent="0.2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6215</v>
      </c>
      <c r="H13937" s="6">
        <f>IF('Раздел 3.1'!P48&gt;=SUM('Раздел 3.1'!Z48:AA48),0,1)</f>
        <v>0</v>
      </c>
    </row>
    <row r="13938" spans="1:8" x14ac:dyDescent="0.2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6216</v>
      </c>
      <c r="H13938" s="6">
        <f>IF('Раздел 3.1'!P49&gt;=SUM('Раздел 3.1'!Z49:AA49),0,1)</f>
        <v>0</v>
      </c>
    </row>
    <row r="13939" spans="1:8" x14ac:dyDescent="0.2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6217</v>
      </c>
      <c r="H13939" s="6">
        <f>IF('Раздел 3.1'!P50&gt;=SUM('Раздел 3.1'!Z50:AA50),0,1)</f>
        <v>0</v>
      </c>
    </row>
    <row r="13940" spans="1:8" x14ac:dyDescent="0.2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6218</v>
      </c>
      <c r="H13940" s="6">
        <f>IF('Раздел 3.1'!P51&gt;=SUM('Раздел 3.1'!Z51:AA51),0,1)</f>
        <v>0</v>
      </c>
    </row>
    <row r="13941" spans="1:8" x14ac:dyDescent="0.2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6219</v>
      </c>
      <c r="H13941" s="6">
        <f>IF('Раздел 3.1'!P52&gt;=SUM('Раздел 3.1'!Z52:AA52),0,1)</f>
        <v>0</v>
      </c>
    </row>
    <row r="13942" spans="1:8" x14ac:dyDescent="0.2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6220</v>
      </c>
      <c r="H13942" s="6">
        <f>IF('Раздел 3.1'!P53&gt;=SUM('Раздел 3.1'!Z53:AA53),0,1)</f>
        <v>0</v>
      </c>
    </row>
    <row r="13943" spans="1:8" x14ac:dyDescent="0.2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6221</v>
      </c>
      <c r="H13943" s="6">
        <f>IF('Раздел 3.1'!P54&gt;=SUM('Раздел 3.1'!Z54:AA54),0,1)</f>
        <v>0</v>
      </c>
    </row>
    <row r="13944" spans="1:8" x14ac:dyDescent="0.2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7021</v>
      </c>
      <c r="H13944" s="6">
        <f>IF('Раздел 3.1'!P55&gt;=SUM('Раздел 3.1'!Z55:AA55),0,1)</f>
        <v>0</v>
      </c>
    </row>
    <row r="13945" spans="1:8" x14ac:dyDescent="0.2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7022</v>
      </c>
      <c r="H13945" s="6">
        <f>IF('Раздел 3.1'!P56&gt;=SUM('Раздел 3.1'!Z56:AA56),0,1)</f>
        <v>0</v>
      </c>
    </row>
    <row r="13946" spans="1:8" x14ac:dyDescent="0.2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7023</v>
      </c>
      <c r="H13946" s="6">
        <f>IF('Раздел 3.1'!P57&gt;=SUM('Раздел 3.1'!Z57:AA57),0,1)</f>
        <v>0</v>
      </c>
    </row>
    <row r="13947" spans="1:8" x14ac:dyDescent="0.2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7024</v>
      </c>
      <c r="H13947" s="6">
        <f>IF('Раздел 3.1'!P58&gt;=SUM('Раздел 3.1'!Z58:AA58),0,1)</f>
        <v>0</v>
      </c>
    </row>
    <row r="13948" spans="1:8" x14ac:dyDescent="0.2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7025</v>
      </c>
      <c r="H13948" s="6">
        <f>IF('Раздел 3.1'!P59&gt;=SUM('Раздел 3.1'!Z59:AA59),0,1)</f>
        <v>0</v>
      </c>
    </row>
    <row r="13949" spans="1:8" x14ac:dyDescent="0.2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7026</v>
      </c>
      <c r="H13949" s="6">
        <f>IF('Раздел 3.1'!P60&gt;=SUM('Раздел 3.1'!Z60:AA60),0,1)</f>
        <v>0</v>
      </c>
    </row>
    <row r="13950" spans="1:8" x14ac:dyDescent="0.2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7027</v>
      </c>
      <c r="H13950" s="6">
        <f>IF('Раздел 3.1'!P61&gt;=SUM('Раздел 3.1'!Z61:AA61),0,1)</f>
        <v>0</v>
      </c>
    </row>
    <row r="13951" spans="1:8" x14ac:dyDescent="0.2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7028</v>
      </c>
      <c r="H13951" s="6">
        <f>IF('Раздел 3.1'!P62&gt;=SUM('Раздел 3.1'!Z62:AA62),0,1)</f>
        <v>0</v>
      </c>
    </row>
    <row r="13952" spans="1:8" x14ac:dyDescent="0.2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7029</v>
      </c>
      <c r="H13952" s="6">
        <f>IF('Раздел 3.1'!P63&gt;=SUM('Раздел 3.1'!Z63:AA63),0,1)</f>
        <v>0</v>
      </c>
    </row>
    <row r="13953" spans="1:8" x14ac:dyDescent="0.2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7030</v>
      </c>
      <c r="H13953" s="6">
        <f>IF('Раздел 3.1'!P64&gt;=SUM('Раздел 3.1'!Z64:AA64),0,1)</f>
        <v>0</v>
      </c>
    </row>
    <row r="13954" spans="1:8" x14ac:dyDescent="0.2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7031</v>
      </c>
      <c r="H13954" s="6">
        <f>IF('Раздел 3.1'!P65&gt;=SUM('Раздел 3.1'!Z65:AA65),0,1)</f>
        <v>0</v>
      </c>
    </row>
    <row r="13955" spans="1:8" x14ac:dyDescent="0.2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7032</v>
      </c>
      <c r="H13955" s="6">
        <f>IF('Раздел 3.1'!P66&gt;=SUM('Раздел 3.1'!Z66:AA66),0,1)</f>
        <v>0</v>
      </c>
    </row>
    <row r="13956" spans="1:8" x14ac:dyDescent="0.2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7033</v>
      </c>
      <c r="H13956" s="6">
        <f>IF('Раздел 3.1'!P67&gt;=SUM('Раздел 3.1'!Z67:AA67),0,1)</f>
        <v>0</v>
      </c>
    </row>
    <row r="13957" spans="1:8" x14ac:dyDescent="0.2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7038</v>
      </c>
      <c r="H13957" s="6">
        <f>IF('Раздел 3.1'!P68&gt;=SUM('Раздел 3.1'!Z68:AA68),0,1)</f>
        <v>0</v>
      </c>
    </row>
    <row r="13958" spans="1:8" x14ac:dyDescent="0.2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7867</v>
      </c>
      <c r="H13958" s="6">
        <f>IF('Раздел 3.1'!P69&gt;=SUM('Раздел 3.1'!Z69:AA69),0,1)</f>
        <v>0</v>
      </c>
    </row>
    <row r="13959" spans="1:8" x14ac:dyDescent="0.2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7868</v>
      </c>
      <c r="H13959" s="6">
        <f>IF('Раздел 3.1'!P70&gt;=SUM('Раздел 3.1'!Z70:AA70),0,1)</f>
        <v>0</v>
      </c>
    </row>
    <row r="13960" spans="1:8" x14ac:dyDescent="0.2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7869</v>
      </c>
      <c r="H13960" s="6">
        <f>IF('Раздел 3.1'!P71&gt;=SUM('Раздел 3.1'!Z71:AA71),0,1)</f>
        <v>0</v>
      </c>
    </row>
    <row r="13961" spans="1:8" x14ac:dyDescent="0.2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7870</v>
      </c>
      <c r="F13961" s="7"/>
      <c r="G13961" s="7"/>
      <c r="H13961" s="7">
        <f>IF('Раздел 3.1'!P72&gt;=SUM('Раздел 3.1'!Z72:AA72),0,1)</f>
        <v>0</v>
      </c>
    </row>
    <row r="13962" spans="1:8" x14ac:dyDescent="0.2">
      <c r="A13962" s="6">
        <f t="shared" si="207"/>
        <v>609562</v>
      </c>
      <c r="B13962" s="6">
        <v>69</v>
      </c>
      <c r="C13962" s="109">
        <v>6</v>
      </c>
      <c r="D13962" s="109">
        <v>158</v>
      </c>
      <c r="E13962" s="109" t="s">
        <v>7034</v>
      </c>
      <c r="F13962" s="109"/>
      <c r="G13962" s="109"/>
      <c r="H13962" s="109">
        <f>IF('Раздел 3.1'!P73&gt;=SUM('Раздел 3.1'!Z73:AA73),0,1)</f>
        <v>0</v>
      </c>
    </row>
    <row r="13963" spans="1:8" x14ac:dyDescent="0.2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7035</v>
      </c>
      <c r="H13963" s="6">
        <f>IF('Раздел 3.1'!P21&gt;='Раздел 3.1'!AB21,0,1)</f>
        <v>0</v>
      </c>
    </row>
    <row r="13964" spans="1:8" x14ac:dyDescent="0.2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7036</v>
      </c>
      <c r="H13964" s="6">
        <f>IF('Раздел 3.1'!P22&gt;='Раздел 3.1'!AB22,0,1)</f>
        <v>0</v>
      </c>
    </row>
    <row r="13965" spans="1:8" x14ac:dyDescent="0.2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7041</v>
      </c>
      <c r="H13965" s="6">
        <f>IF('Раздел 3.1'!P23&gt;='Раздел 3.1'!AB23,0,1)</f>
        <v>0</v>
      </c>
    </row>
    <row r="13966" spans="1:8" x14ac:dyDescent="0.2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7042</v>
      </c>
      <c r="H13966" s="6">
        <f>IF('Раздел 3.1'!P24&gt;='Раздел 3.1'!AB24,0,1)</f>
        <v>0</v>
      </c>
    </row>
    <row r="13967" spans="1:8" x14ac:dyDescent="0.2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7043</v>
      </c>
      <c r="H13967" s="6">
        <f>IF('Раздел 3.1'!P25&gt;='Раздел 3.1'!AB25,0,1)</f>
        <v>0</v>
      </c>
    </row>
    <row r="13968" spans="1:8" x14ac:dyDescent="0.2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7044</v>
      </c>
      <c r="H13968" s="6">
        <f>IF('Раздел 3.1'!P26&gt;='Раздел 3.1'!AB26,0,1)</f>
        <v>0</v>
      </c>
    </row>
    <row r="13969" spans="1:8" x14ac:dyDescent="0.2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7045</v>
      </c>
      <c r="H13969" s="6">
        <f>IF('Раздел 3.1'!P27&gt;='Раздел 3.1'!AB27,0,1)</f>
        <v>0</v>
      </c>
    </row>
    <row r="13970" spans="1:8" x14ac:dyDescent="0.2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7046</v>
      </c>
      <c r="H13970" s="6">
        <f>IF('Раздел 3.1'!P28&gt;='Раздел 3.1'!AB28,0,1)</f>
        <v>0</v>
      </c>
    </row>
    <row r="13971" spans="1:8" x14ac:dyDescent="0.2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7047</v>
      </c>
      <c r="H13971" s="6">
        <f>IF('Раздел 3.1'!P29&gt;='Раздел 3.1'!AB29,0,1)</f>
        <v>0</v>
      </c>
    </row>
    <row r="13972" spans="1:8" x14ac:dyDescent="0.2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7048</v>
      </c>
      <c r="H13972" s="6">
        <f>IF('Раздел 3.1'!P30&gt;='Раздел 3.1'!AB30,0,1)</f>
        <v>0</v>
      </c>
    </row>
    <row r="13973" spans="1:8" x14ac:dyDescent="0.2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7049</v>
      </c>
      <c r="H13973" s="6">
        <f>IF('Раздел 3.1'!P31&gt;='Раздел 3.1'!AB31,0,1)</f>
        <v>0</v>
      </c>
    </row>
    <row r="13974" spans="1:8" x14ac:dyDescent="0.2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7050</v>
      </c>
      <c r="H13974" s="6">
        <f>IF('Раздел 3.1'!P32&gt;='Раздел 3.1'!AB32,0,1)</f>
        <v>0</v>
      </c>
    </row>
    <row r="13975" spans="1:8" x14ac:dyDescent="0.2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7051</v>
      </c>
      <c r="H13975" s="6">
        <f>IF('Раздел 3.1'!P33&gt;='Раздел 3.1'!AB33,0,1)</f>
        <v>0</v>
      </c>
    </row>
    <row r="13976" spans="1:8" x14ac:dyDescent="0.2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7052</v>
      </c>
      <c r="H13976" s="6">
        <f>IF('Раздел 3.1'!P34&gt;='Раздел 3.1'!AB34,0,1)</f>
        <v>0</v>
      </c>
    </row>
    <row r="13977" spans="1:8" x14ac:dyDescent="0.2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7053</v>
      </c>
      <c r="H13977" s="6">
        <f>IF('Раздел 3.1'!P35&gt;='Раздел 3.1'!AB35,0,1)</f>
        <v>0</v>
      </c>
    </row>
    <row r="13978" spans="1:8" x14ac:dyDescent="0.2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7054</v>
      </c>
      <c r="H13978" s="6">
        <f>IF('Раздел 3.1'!P36&gt;='Раздел 3.1'!AB36,0,1)</f>
        <v>0</v>
      </c>
    </row>
    <row r="13979" spans="1:8" x14ac:dyDescent="0.2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7055</v>
      </c>
      <c r="H13979" s="6">
        <f>IF('Раздел 3.1'!P37&gt;='Раздел 3.1'!AB37,0,1)</f>
        <v>0</v>
      </c>
    </row>
    <row r="13980" spans="1:8" x14ac:dyDescent="0.2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7056</v>
      </c>
      <c r="H13980" s="6">
        <f>IF('Раздел 3.1'!P38&gt;='Раздел 3.1'!AB38,0,1)</f>
        <v>0</v>
      </c>
    </row>
    <row r="13981" spans="1:8" x14ac:dyDescent="0.2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7057</v>
      </c>
      <c r="H13981" s="6">
        <f>IF('Раздел 3.1'!P39&gt;='Раздел 3.1'!AB39,0,1)</f>
        <v>0</v>
      </c>
    </row>
    <row r="13982" spans="1:8" x14ac:dyDescent="0.2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7058</v>
      </c>
      <c r="H13982" s="6">
        <f>IF('Раздел 3.1'!P40&gt;='Раздел 3.1'!AB40,0,1)</f>
        <v>0</v>
      </c>
    </row>
    <row r="13983" spans="1:8" x14ac:dyDescent="0.2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7059</v>
      </c>
      <c r="H13983" s="6">
        <f>IF('Раздел 3.1'!P41&gt;='Раздел 3.1'!AB41,0,1)</f>
        <v>0</v>
      </c>
    </row>
    <row r="13984" spans="1:8" x14ac:dyDescent="0.2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7060</v>
      </c>
      <c r="H13984" s="6">
        <f>IF('Раздел 3.1'!P42&gt;='Раздел 3.1'!AB42,0,1)</f>
        <v>0</v>
      </c>
    </row>
    <row r="13985" spans="1:8" x14ac:dyDescent="0.2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7061</v>
      </c>
      <c r="H13985" s="6">
        <f>IF('Раздел 3.1'!P43&gt;='Раздел 3.1'!AB43,0,1)</f>
        <v>0</v>
      </c>
    </row>
    <row r="13986" spans="1:8" x14ac:dyDescent="0.2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7062</v>
      </c>
      <c r="H13986" s="6">
        <f>IF('Раздел 3.1'!P44&gt;='Раздел 3.1'!AB44,0,1)</f>
        <v>0</v>
      </c>
    </row>
    <row r="13987" spans="1:8" x14ac:dyDescent="0.2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7063</v>
      </c>
      <c r="H13987" s="6">
        <f>IF('Раздел 3.1'!P45&gt;='Раздел 3.1'!AB45,0,1)</f>
        <v>0</v>
      </c>
    </row>
    <row r="13988" spans="1:8" x14ac:dyDescent="0.2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7064</v>
      </c>
      <c r="H13988" s="6">
        <f>IF('Раздел 3.1'!P46&gt;='Раздел 3.1'!AB46,0,1)</f>
        <v>0</v>
      </c>
    </row>
    <row r="13989" spans="1:8" x14ac:dyDescent="0.2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9496</v>
      </c>
      <c r="H13989" s="6">
        <f>IF('Раздел 3.1'!P47&gt;='Раздел 3.1'!AB47,0,1)</f>
        <v>0</v>
      </c>
    </row>
    <row r="13990" spans="1:8" x14ac:dyDescent="0.2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9497</v>
      </c>
      <c r="H13990" s="6">
        <f>IF('Раздел 3.1'!P48&gt;='Раздел 3.1'!AB48,0,1)</f>
        <v>0</v>
      </c>
    </row>
    <row r="13991" spans="1:8" x14ac:dyDescent="0.2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9498</v>
      </c>
      <c r="H13991" s="6">
        <f>IF('Раздел 3.1'!P49&gt;='Раздел 3.1'!AB49,0,1)</f>
        <v>0</v>
      </c>
    </row>
    <row r="13992" spans="1:8" x14ac:dyDescent="0.2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9499</v>
      </c>
      <c r="H13992" s="6">
        <f>IF('Раздел 3.1'!P50&gt;='Раздел 3.1'!AB50,0,1)</f>
        <v>0</v>
      </c>
    </row>
    <row r="13993" spans="1:8" x14ac:dyDescent="0.2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9500</v>
      </c>
      <c r="H13993" s="6">
        <f>IF('Раздел 3.1'!P51&gt;='Раздел 3.1'!AB51,0,1)</f>
        <v>0</v>
      </c>
    </row>
    <row r="13994" spans="1:8" x14ac:dyDescent="0.2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9501</v>
      </c>
      <c r="H13994" s="6">
        <f>IF('Раздел 3.1'!P52&gt;='Раздел 3.1'!AB52,0,1)</f>
        <v>0</v>
      </c>
    </row>
    <row r="13995" spans="1:8" x14ac:dyDescent="0.2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9502</v>
      </c>
      <c r="H13995" s="6">
        <f>IF('Раздел 3.1'!P53&gt;='Раздел 3.1'!AB53,0,1)</f>
        <v>0</v>
      </c>
    </row>
    <row r="13996" spans="1:8" x14ac:dyDescent="0.2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9503</v>
      </c>
      <c r="H13996" s="6">
        <f>IF('Раздел 3.1'!P54&gt;='Раздел 3.1'!AB54,0,1)</f>
        <v>0</v>
      </c>
    </row>
    <row r="13997" spans="1:8" x14ac:dyDescent="0.2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9504</v>
      </c>
      <c r="H13997" s="6">
        <f>IF('Раздел 3.1'!P55&gt;='Раздел 3.1'!AB55,0,1)</f>
        <v>0</v>
      </c>
    </row>
    <row r="13998" spans="1:8" x14ac:dyDescent="0.2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9505</v>
      </c>
      <c r="H13998" s="6">
        <f>IF('Раздел 3.1'!P56&gt;='Раздел 3.1'!AB56,0,1)</f>
        <v>0</v>
      </c>
    </row>
    <row r="13999" spans="1:8" x14ac:dyDescent="0.2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9506</v>
      </c>
      <c r="H13999" s="6">
        <f>IF('Раздел 3.1'!P57&gt;='Раздел 3.1'!AB57,0,1)</f>
        <v>0</v>
      </c>
    </row>
    <row r="14000" spans="1:8" x14ac:dyDescent="0.2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8625</v>
      </c>
      <c r="H14000" s="6">
        <f>IF('Раздел 3.1'!P58&gt;='Раздел 3.1'!AB58,0,1)</f>
        <v>0</v>
      </c>
    </row>
    <row r="14001" spans="1:8" x14ac:dyDescent="0.2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8626</v>
      </c>
      <c r="H14001" s="6">
        <f>IF('Раздел 3.1'!P59&gt;='Раздел 3.1'!AB59,0,1)</f>
        <v>0</v>
      </c>
    </row>
    <row r="14002" spans="1:8" x14ac:dyDescent="0.2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8627</v>
      </c>
      <c r="H14002" s="6">
        <f>IF('Раздел 3.1'!P60&gt;='Раздел 3.1'!AB60,0,1)</f>
        <v>0</v>
      </c>
    </row>
    <row r="14003" spans="1:8" x14ac:dyDescent="0.2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8628</v>
      </c>
      <c r="H14003" s="6">
        <f>IF('Раздел 3.1'!P61&gt;='Раздел 3.1'!AB61,0,1)</f>
        <v>0</v>
      </c>
    </row>
    <row r="14004" spans="1:8" x14ac:dyDescent="0.2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8629</v>
      </c>
      <c r="H14004" s="6">
        <f>IF('Раздел 3.1'!P62&gt;='Раздел 3.1'!AB62,0,1)</f>
        <v>0</v>
      </c>
    </row>
    <row r="14005" spans="1:8" x14ac:dyDescent="0.2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8630</v>
      </c>
      <c r="H14005" s="6">
        <f>IF('Раздел 3.1'!P63&gt;='Раздел 3.1'!AB63,0,1)</f>
        <v>0</v>
      </c>
    </row>
    <row r="14006" spans="1:8" x14ac:dyDescent="0.2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8631</v>
      </c>
      <c r="H14006" s="6">
        <f>IF('Раздел 3.1'!P64&gt;='Раздел 3.1'!AB64,0,1)</f>
        <v>0</v>
      </c>
    </row>
    <row r="14007" spans="1:8" x14ac:dyDescent="0.2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7904</v>
      </c>
      <c r="H14007" s="6">
        <f>IF('Раздел 3.1'!P65&gt;='Раздел 3.1'!AB65,0,1)</f>
        <v>0</v>
      </c>
    </row>
    <row r="14008" spans="1:8" x14ac:dyDescent="0.2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7905</v>
      </c>
      <c r="H14008" s="6">
        <f>IF('Раздел 3.1'!P66&gt;='Раздел 3.1'!AB66,0,1)</f>
        <v>0</v>
      </c>
    </row>
    <row r="14009" spans="1:8" x14ac:dyDescent="0.2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7906</v>
      </c>
      <c r="H14009" s="6">
        <f>IF('Раздел 3.1'!P67&gt;='Раздел 3.1'!AB67,0,1)</f>
        <v>0</v>
      </c>
    </row>
    <row r="14010" spans="1:8" x14ac:dyDescent="0.2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7907</v>
      </c>
      <c r="H14010" s="6">
        <f>IF('Раздел 3.1'!P68&gt;='Раздел 3.1'!AB68,0,1)</f>
        <v>0</v>
      </c>
    </row>
    <row r="14011" spans="1:8" x14ac:dyDescent="0.2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7908</v>
      </c>
      <c r="H14011" s="6">
        <f>IF('Раздел 3.1'!P69&gt;='Раздел 3.1'!AB69,0,1)</f>
        <v>0</v>
      </c>
    </row>
    <row r="14012" spans="1:8" x14ac:dyDescent="0.2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7082</v>
      </c>
      <c r="H14012" s="6">
        <f>IF('Раздел 3.1'!P70&gt;='Раздел 3.1'!AB70,0,1)</f>
        <v>0</v>
      </c>
    </row>
    <row r="14013" spans="1:8" x14ac:dyDescent="0.2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8738</v>
      </c>
      <c r="H14013" s="6">
        <f>IF('Раздел 3.1'!P71&gt;='Раздел 3.1'!AB71,0,1)</f>
        <v>0</v>
      </c>
    </row>
    <row r="14014" spans="1:8" x14ac:dyDescent="0.2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8739</v>
      </c>
      <c r="H14014" s="6">
        <f>IF('Раздел 3.1'!P72&gt;='Раздел 3.1'!AB72,0,1)</f>
        <v>0</v>
      </c>
    </row>
    <row r="14015" spans="1:8" x14ac:dyDescent="0.2">
      <c r="A14015" s="6">
        <f t="shared" si="208"/>
        <v>609562</v>
      </c>
      <c r="B14015" s="6">
        <v>69</v>
      </c>
      <c r="C14015" s="109">
        <v>7</v>
      </c>
      <c r="D14015" s="109">
        <v>211</v>
      </c>
      <c r="E14015" s="109" t="s">
        <v>7909</v>
      </c>
      <c r="F14015" s="109"/>
      <c r="G14015" s="109"/>
      <c r="H14015" s="109">
        <f>IF('Раздел 3.1'!P73&gt;='Раздел 3.1'!AB73,0,1)</f>
        <v>0</v>
      </c>
    </row>
    <row r="14016" spans="1:8" x14ac:dyDescent="0.2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7910</v>
      </c>
      <c r="H14016" s="6">
        <f>IF('Раздел 3.1'!Q21&gt;='Раздел 3.1'!R21,0,1)</f>
        <v>0</v>
      </c>
    </row>
    <row r="14017" spans="1:8" x14ac:dyDescent="0.2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7911</v>
      </c>
      <c r="H14017" s="6">
        <f>IF('Раздел 3.1'!Q22&gt;='Раздел 3.1'!R22,0,1)</f>
        <v>0</v>
      </c>
    </row>
    <row r="14018" spans="1:8" x14ac:dyDescent="0.2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7912</v>
      </c>
      <c r="H14018" s="6">
        <f>IF('Раздел 3.1'!Q23&gt;='Раздел 3.1'!R23,0,1)</f>
        <v>0</v>
      </c>
    </row>
    <row r="14019" spans="1:8" x14ac:dyDescent="0.2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7913</v>
      </c>
      <c r="H14019" s="6">
        <f>IF('Раздел 3.1'!Q24&gt;='Раздел 3.1'!R24,0,1)</f>
        <v>0</v>
      </c>
    </row>
    <row r="14020" spans="1:8" x14ac:dyDescent="0.2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7914</v>
      </c>
      <c r="H14020" s="6">
        <f>IF('Раздел 3.1'!Q25&gt;='Раздел 3.1'!R25,0,1)</f>
        <v>0</v>
      </c>
    </row>
    <row r="14021" spans="1:8" x14ac:dyDescent="0.2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7915</v>
      </c>
      <c r="H14021" s="6">
        <f>IF('Раздел 3.1'!Q26&gt;='Раздел 3.1'!R26,0,1)</f>
        <v>0</v>
      </c>
    </row>
    <row r="14022" spans="1:8" x14ac:dyDescent="0.2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7916</v>
      </c>
      <c r="H14022" s="6">
        <f>IF('Раздел 3.1'!Q27&gt;='Раздел 3.1'!R27,0,1)</f>
        <v>0</v>
      </c>
    </row>
    <row r="14023" spans="1:8" x14ac:dyDescent="0.2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8745</v>
      </c>
      <c r="H14023" s="6">
        <f>IF('Раздел 3.1'!Q28&gt;='Раздел 3.1'!R28,0,1)</f>
        <v>0</v>
      </c>
    </row>
    <row r="14024" spans="1:8" x14ac:dyDescent="0.2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8746</v>
      </c>
      <c r="H14024" s="6">
        <f>IF('Раздел 3.1'!Q29&gt;='Раздел 3.1'!R29,0,1)</f>
        <v>0</v>
      </c>
    </row>
    <row r="14025" spans="1:8" x14ac:dyDescent="0.2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8747</v>
      </c>
      <c r="H14025" s="6">
        <f>IF('Раздел 3.1'!Q30&gt;='Раздел 3.1'!R30,0,1)</f>
        <v>0</v>
      </c>
    </row>
    <row r="14026" spans="1:8" x14ac:dyDescent="0.2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8748</v>
      </c>
      <c r="H14026" s="6">
        <f>IF('Раздел 3.1'!Q31&gt;='Раздел 3.1'!R31,0,1)</f>
        <v>0</v>
      </c>
    </row>
    <row r="14027" spans="1:8" x14ac:dyDescent="0.2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8749</v>
      </c>
      <c r="H14027" s="6">
        <f>IF('Раздел 3.1'!Q32&gt;='Раздел 3.1'!R32,0,1)</f>
        <v>0</v>
      </c>
    </row>
    <row r="14028" spans="1:8" x14ac:dyDescent="0.2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8643</v>
      </c>
      <c r="H14028" s="6">
        <f>IF('Раздел 3.1'!Q33&gt;='Раздел 3.1'!R33,0,1)</f>
        <v>0</v>
      </c>
    </row>
    <row r="14029" spans="1:8" x14ac:dyDescent="0.2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8644</v>
      </c>
      <c r="H14029" s="6">
        <f>IF('Раздел 3.1'!Q34&gt;='Раздел 3.1'!R34,0,1)</f>
        <v>0</v>
      </c>
    </row>
    <row r="14030" spans="1:8" x14ac:dyDescent="0.2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8645</v>
      </c>
      <c r="H14030" s="6">
        <f>IF('Раздел 3.1'!Q35&gt;='Раздел 3.1'!R35,0,1)</f>
        <v>0</v>
      </c>
    </row>
    <row r="14031" spans="1:8" x14ac:dyDescent="0.2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8646</v>
      </c>
      <c r="H14031" s="6">
        <f>IF('Раздел 3.1'!Q36&gt;='Раздел 3.1'!R36,0,1)</f>
        <v>0</v>
      </c>
    </row>
    <row r="14032" spans="1:8" x14ac:dyDescent="0.2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8647</v>
      </c>
      <c r="H14032" s="6">
        <f>IF('Раздел 3.1'!Q37&gt;='Раздел 3.1'!R37,0,1)</f>
        <v>0</v>
      </c>
    </row>
    <row r="14033" spans="1:8" x14ac:dyDescent="0.2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8648</v>
      </c>
      <c r="H14033" s="6">
        <f>IF('Раздел 3.1'!Q38&gt;='Раздел 3.1'!R38,0,1)</f>
        <v>0</v>
      </c>
    </row>
    <row r="14034" spans="1:8" x14ac:dyDescent="0.2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8649</v>
      </c>
      <c r="H14034" s="6">
        <f>IF('Раздел 3.1'!Q39&gt;='Раздел 3.1'!R39,0,1)</f>
        <v>0</v>
      </c>
    </row>
    <row r="14035" spans="1:8" x14ac:dyDescent="0.2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8650</v>
      </c>
      <c r="H14035" s="6">
        <f>IF('Раздел 3.1'!Q40&gt;='Раздел 3.1'!R40,0,1)</f>
        <v>0</v>
      </c>
    </row>
    <row r="14036" spans="1:8" x14ac:dyDescent="0.2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8651</v>
      </c>
      <c r="H14036" s="6">
        <f>IF('Раздел 3.1'!Q41&gt;='Раздел 3.1'!R41,0,1)</f>
        <v>0</v>
      </c>
    </row>
    <row r="14037" spans="1:8" x14ac:dyDescent="0.2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8758</v>
      </c>
      <c r="H14037" s="6">
        <f>IF('Раздел 3.1'!Q42&gt;='Раздел 3.1'!R42,0,1)</f>
        <v>0</v>
      </c>
    </row>
    <row r="14038" spans="1:8" x14ac:dyDescent="0.2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8759</v>
      </c>
      <c r="H14038" s="6">
        <f>IF('Раздел 3.1'!Q43&gt;='Раздел 3.1'!R43,0,1)</f>
        <v>0</v>
      </c>
    </row>
    <row r="14039" spans="1:8" x14ac:dyDescent="0.2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8760</v>
      </c>
      <c r="H14039" s="6">
        <f>IF('Раздел 3.1'!Q44&gt;='Раздел 3.1'!R44,0,1)</f>
        <v>0</v>
      </c>
    </row>
    <row r="14040" spans="1:8" x14ac:dyDescent="0.2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8761</v>
      </c>
      <c r="H14040" s="6">
        <f>IF('Раздел 3.1'!Q45&gt;='Раздел 3.1'!R45,0,1)</f>
        <v>0</v>
      </c>
    </row>
    <row r="14041" spans="1:8" x14ac:dyDescent="0.2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8762</v>
      </c>
      <c r="H14041" s="6">
        <f>IF('Раздел 3.1'!Q46&gt;='Раздел 3.1'!R46,0,1)</f>
        <v>0</v>
      </c>
    </row>
    <row r="14042" spans="1:8" x14ac:dyDescent="0.2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8763</v>
      </c>
      <c r="H14042" s="6">
        <f>IF('Раздел 3.1'!Q47&gt;='Раздел 3.1'!R47,0,1)</f>
        <v>0</v>
      </c>
    </row>
    <row r="14043" spans="1:8" x14ac:dyDescent="0.2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8764</v>
      </c>
      <c r="H14043" s="6">
        <f>IF('Раздел 3.1'!Q48&gt;='Раздел 3.1'!R48,0,1)</f>
        <v>0</v>
      </c>
    </row>
    <row r="14044" spans="1:8" x14ac:dyDescent="0.2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8765</v>
      </c>
      <c r="H14044" s="6">
        <f>IF('Раздел 3.1'!Q49&gt;='Раздел 3.1'!R49,0,1)</f>
        <v>0</v>
      </c>
    </row>
    <row r="14045" spans="1:8" x14ac:dyDescent="0.2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8766</v>
      </c>
      <c r="H14045" s="6">
        <f>IF('Раздел 3.1'!Q50&gt;='Раздел 3.1'!R50,0,1)</f>
        <v>0</v>
      </c>
    </row>
    <row r="14046" spans="1:8" x14ac:dyDescent="0.2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8767</v>
      </c>
      <c r="H14046" s="6">
        <f>IF('Раздел 3.1'!Q51&gt;='Раздел 3.1'!R51,0,1)</f>
        <v>0</v>
      </c>
    </row>
    <row r="14047" spans="1:8" x14ac:dyDescent="0.2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8768</v>
      </c>
      <c r="H14047" s="6">
        <f>IF('Раздел 3.1'!Q52&gt;='Раздел 3.1'!R52,0,1)</f>
        <v>0</v>
      </c>
    </row>
    <row r="14048" spans="1:8" x14ac:dyDescent="0.2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8769</v>
      </c>
      <c r="H14048" s="6">
        <f>IF('Раздел 3.1'!Q53&gt;='Раздел 3.1'!R53,0,1)</f>
        <v>0</v>
      </c>
    </row>
    <row r="14049" spans="1:8" x14ac:dyDescent="0.2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8770</v>
      </c>
      <c r="H14049" s="6">
        <f>IF('Раздел 3.1'!Q54&gt;='Раздел 3.1'!R54,0,1)</f>
        <v>0</v>
      </c>
    </row>
    <row r="14050" spans="1:8" x14ac:dyDescent="0.2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8771</v>
      </c>
      <c r="H14050" s="6">
        <f>IF('Раздел 3.1'!Q55&gt;='Раздел 3.1'!R55,0,1)</f>
        <v>0</v>
      </c>
    </row>
    <row r="14051" spans="1:8" x14ac:dyDescent="0.2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8772</v>
      </c>
      <c r="H14051" s="6">
        <f>IF('Раздел 3.1'!Q56&gt;='Раздел 3.1'!R56,0,1)</f>
        <v>0</v>
      </c>
    </row>
    <row r="14052" spans="1:8" x14ac:dyDescent="0.2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8773</v>
      </c>
      <c r="H14052" s="6">
        <f>IF('Раздел 3.1'!Q57&gt;='Раздел 3.1'!R57,0,1)</f>
        <v>0</v>
      </c>
    </row>
    <row r="14053" spans="1:8" x14ac:dyDescent="0.2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7944</v>
      </c>
      <c r="H14053" s="6">
        <f>IF('Раздел 3.1'!Q58&gt;='Раздел 3.1'!R58,0,1)</f>
        <v>0</v>
      </c>
    </row>
    <row r="14054" spans="1:8" x14ac:dyDescent="0.2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8774</v>
      </c>
      <c r="H14054" s="6">
        <f>IF('Раздел 3.1'!Q59&gt;='Раздел 3.1'!R59,0,1)</f>
        <v>0</v>
      </c>
    </row>
    <row r="14055" spans="1:8" x14ac:dyDescent="0.2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8775</v>
      </c>
      <c r="H14055" s="6">
        <f>IF('Раздел 3.1'!Q60&gt;='Раздел 3.1'!R60,0,1)</f>
        <v>0</v>
      </c>
    </row>
    <row r="14056" spans="1:8" x14ac:dyDescent="0.2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8776</v>
      </c>
      <c r="H14056" s="6">
        <f>IF('Раздел 3.1'!Q61&gt;='Раздел 3.1'!R61,0,1)</f>
        <v>0</v>
      </c>
    </row>
    <row r="14057" spans="1:8" x14ac:dyDescent="0.2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7948</v>
      </c>
      <c r="H14057" s="6">
        <f>IF('Раздел 3.1'!Q62&gt;='Раздел 3.1'!R62,0,1)</f>
        <v>0</v>
      </c>
    </row>
    <row r="14058" spans="1:8" x14ac:dyDescent="0.2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7949</v>
      </c>
      <c r="H14058" s="6">
        <f>IF('Раздел 3.1'!Q63&gt;='Раздел 3.1'!R63,0,1)</f>
        <v>0</v>
      </c>
    </row>
    <row r="14059" spans="1:8" x14ac:dyDescent="0.2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7950</v>
      </c>
      <c r="H14059" s="6">
        <f>IF('Раздел 3.1'!Q64&gt;='Раздел 3.1'!R64,0,1)</f>
        <v>0</v>
      </c>
    </row>
    <row r="14060" spans="1:8" x14ac:dyDescent="0.2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7120</v>
      </c>
      <c r="H14060" s="6">
        <f>IF('Раздел 3.1'!Q65&gt;='Раздел 3.1'!R65,0,1)</f>
        <v>0</v>
      </c>
    </row>
    <row r="14061" spans="1:8" x14ac:dyDescent="0.2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7121</v>
      </c>
      <c r="H14061" s="6">
        <f>IF('Раздел 3.1'!Q66&gt;='Раздел 3.1'!R66,0,1)</f>
        <v>0</v>
      </c>
    </row>
    <row r="14062" spans="1:8" x14ac:dyDescent="0.2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7122</v>
      </c>
      <c r="H14062" s="6">
        <f>IF('Раздел 3.1'!Q67&gt;='Раздел 3.1'!R67,0,1)</f>
        <v>0</v>
      </c>
    </row>
    <row r="14063" spans="1:8" x14ac:dyDescent="0.2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7123</v>
      </c>
      <c r="H14063" s="6">
        <f>IF('Раздел 3.1'!Q68&gt;='Раздел 3.1'!R68,0,1)</f>
        <v>0</v>
      </c>
    </row>
    <row r="14064" spans="1:8" x14ac:dyDescent="0.2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7124</v>
      </c>
      <c r="H14064" s="6">
        <f>IF('Раздел 3.1'!Q69&gt;='Раздел 3.1'!R69,0,1)</f>
        <v>0</v>
      </c>
    </row>
    <row r="14065" spans="1:8" x14ac:dyDescent="0.2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7125</v>
      </c>
      <c r="H14065" s="6">
        <f>IF('Раздел 3.1'!Q70&gt;='Раздел 3.1'!R70,0,1)</f>
        <v>0</v>
      </c>
    </row>
    <row r="14066" spans="1:8" x14ac:dyDescent="0.2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7126</v>
      </c>
      <c r="H14066" s="6">
        <f>IF('Раздел 3.1'!Q71&gt;='Раздел 3.1'!R71,0,1)</f>
        <v>0</v>
      </c>
    </row>
    <row r="14067" spans="1:8" x14ac:dyDescent="0.2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7127</v>
      </c>
      <c r="F14067" s="7"/>
      <c r="G14067" s="7"/>
      <c r="H14067" s="7">
        <f>IF('Раздел 3.1'!Q72&gt;='Раздел 3.1'!R72,0,1)</f>
        <v>0</v>
      </c>
    </row>
    <row r="14068" spans="1:8" x14ac:dyDescent="0.2">
      <c r="A14068" s="6">
        <f t="shared" si="209"/>
        <v>609562</v>
      </c>
      <c r="B14068" s="6">
        <v>69</v>
      </c>
      <c r="C14068" s="109">
        <v>8</v>
      </c>
      <c r="D14068" s="109">
        <v>264</v>
      </c>
      <c r="E14068" s="109" t="s">
        <v>7128</v>
      </c>
      <c r="F14068" s="109"/>
      <c r="G14068" s="109"/>
      <c r="H14068" s="109">
        <f>IF('Раздел 3.1'!Q73&gt;='Раздел 3.1'!R73,0,1)</f>
        <v>0</v>
      </c>
    </row>
    <row r="14069" spans="1:8" x14ac:dyDescent="0.2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7129</v>
      </c>
      <c r="H14069" s="6">
        <f>IF('Раздел 3.1'!Q21&gt;=SUM('Раздел 3.1'!S21:T21),0,1)</f>
        <v>0</v>
      </c>
    </row>
    <row r="14070" spans="1:8" x14ac:dyDescent="0.2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7130</v>
      </c>
      <c r="H14070" s="6">
        <f>IF('Раздел 3.1'!Q22&gt;=SUM('Раздел 3.1'!S22:T22),0,1)</f>
        <v>0</v>
      </c>
    </row>
    <row r="14071" spans="1:8" x14ac:dyDescent="0.2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7967</v>
      </c>
      <c r="H14071" s="6">
        <f>IF('Раздел 3.1'!Q23&gt;=SUM('Раздел 3.1'!S23:T23),0,1)</f>
        <v>0</v>
      </c>
    </row>
    <row r="14072" spans="1:8" x14ac:dyDescent="0.2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7968</v>
      </c>
      <c r="H14072" s="6">
        <f>IF('Раздел 3.1'!Q24&gt;=SUM('Раздел 3.1'!S24:T24),0,1)</f>
        <v>0</v>
      </c>
    </row>
    <row r="14073" spans="1:8" x14ac:dyDescent="0.2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7969</v>
      </c>
      <c r="H14073" s="6">
        <f>IF('Раздел 3.1'!Q25&gt;=SUM('Раздел 3.1'!S25:T25),0,1)</f>
        <v>0</v>
      </c>
    </row>
    <row r="14074" spans="1:8" x14ac:dyDescent="0.2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7136</v>
      </c>
      <c r="H14074" s="6">
        <f>IF('Раздел 3.1'!Q26&gt;=SUM('Раздел 3.1'!S26:T26),0,1)</f>
        <v>0</v>
      </c>
    </row>
    <row r="14075" spans="1:8" x14ac:dyDescent="0.2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7137</v>
      </c>
      <c r="H14075" s="6">
        <f>IF('Раздел 3.1'!Q27&gt;=SUM('Раздел 3.1'!S27:T27),0,1)</f>
        <v>0</v>
      </c>
    </row>
    <row r="14076" spans="1:8" x14ac:dyDescent="0.2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7138</v>
      </c>
      <c r="H14076" s="6">
        <f>IF('Раздел 3.1'!Q28&gt;=SUM('Раздел 3.1'!S28:T28),0,1)</f>
        <v>0</v>
      </c>
    </row>
    <row r="14077" spans="1:8" x14ac:dyDescent="0.2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7139</v>
      </c>
      <c r="H14077" s="6">
        <f>IF('Раздел 3.1'!Q29&gt;=SUM('Раздел 3.1'!S29:T29),0,1)</f>
        <v>0</v>
      </c>
    </row>
    <row r="14078" spans="1:8" x14ac:dyDescent="0.2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7140</v>
      </c>
      <c r="H14078" s="6">
        <f>IF('Раздел 3.1'!Q30&gt;=SUM('Раздел 3.1'!S30:T30),0,1)</f>
        <v>0</v>
      </c>
    </row>
    <row r="14079" spans="1:8" x14ac:dyDescent="0.2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7141</v>
      </c>
      <c r="H14079" s="6">
        <f>IF('Раздел 3.1'!Q31&gt;=SUM('Раздел 3.1'!S31:T31),0,1)</f>
        <v>0</v>
      </c>
    </row>
    <row r="14080" spans="1:8" x14ac:dyDescent="0.2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7166</v>
      </c>
      <c r="H14080" s="6">
        <f>IF('Раздел 3.1'!Q32&gt;=SUM('Раздел 3.1'!S32:T32),0,1)</f>
        <v>0</v>
      </c>
    </row>
    <row r="14081" spans="1:8" x14ac:dyDescent="0.2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7167</v>
      </c>
      <c r="H14081" s="6">
        <f>IF('Раздел 3.1'!Q33&gt;=SUM('Раздел 3.1'!S33:T33),0,1)</f>
        <v>0</v>
      </c>
    </row>
    <row r="14082" spans="1:8" x14ac:dyDescent="0.2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7168</v>
      </c>
      <c r="H14082" s="6">
        <f>IF('Раздел 3.1'!Q34&gt;=SUM('Раздел 3.1'!S34:T34),0,1)</f>
        <v>0</v>
      </c>
    </row>
    <row r="14083" spans="1:8" x14ac:dyDescent="0.2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5544</v>
      </c>
      <c r="H14083" s="6">
        <f>IF('Раздел 3.1'!Q35&gt;=SUM('Раздел 3.1'!S35:T35),0,1)</f>
        <v>0</v>
      </c>
    </row>
    <row r="14084" spans="1:8" x14ac:dyDescent="0.2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5545</v>
      </c>
      <c r="H14084" s="6">
        <f>IF('Раздел 3.1'!Q36&gt;=SUM('Раздел 3.1'!S36:T36),0,1)</f>
        <v>0</v>
      </c>
    </row>
    <row r="14085" spans="1:8" x14ac:dyDescent="0.2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6336</v>
      </c>
      <c r="H14085" s="6">
        <f>IF('Раздел 3.1'!Q37&gt;=SUM('Раздел 3.1'!S37:T37),0,1)</f>
        <v>0</v>
      </c>
    </row>
    <row r="14086" spans="1:8" x14ac:dyDescent="0.2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6337</v>
      </c>
      <c r="H14086" s="6">
        <f>IF('Раздел 3.1'!Q38&gt;=SUM('Раздел 3.1'!S38:T38),0,1)</f>
        <v>0</v>
      </c>
    </row>
    <row r="14087" spans="1:8" x14ac:dyDescent="0.2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6338</v>
      </c>
      <c r="H14087" s="6">
        <f>IF('Раздел 3.1'!Q39&gt;=SUM('Раздел 3.1'!S39:T39),0,1)</f>
        <v>0</v>
      </c>
    </row>
    <row r="14088" spans="1:8" x14ac:dyDescent="0.2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6339</v>
      </c>
      <c r="H14088" s="6">
        <f>IF('Раздел 3.1'!Q40&gt;=SUM('Раздел 3.1'!S40:T40),0,1)</f>
        <v>0</v>
      </c>
    </row>
    <row r="14089" spans="1:8" x14ac:dyDescent="0.2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6340</v>
      </c>
      <c r="H14089" s="6">
        <f>IF('Раздел 3.1'!Q41&gt;=SUM('Раздел 3.1'!S41:T41),0,1)</f>
        <v>0</v>
      </c>
    </row>
    <row r="14090" spans="1:8" x14ac:dyDescent="0.2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6341</v>
      </c>
      <c r="H14090" s="6">
        <f>IF('Раздел 3.1'!Q42&gt;=SUM('Раздел 3.1'!S42:T42),0,1)</f>
        <v>0</v>
      </c>
    </row>
    <row r="14091" spans="1:8" x14ac:dyDescent="0.2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6342</v>
      </c>
      <c r="H14091" s="6">
        <f>IF('Раздел 3.1'!Q43&gt;=SUM('Раздел 3.1'!S43:T43),0,1)</f>
        <v>0</v>
      </c>
    </row>
    <row r="14092" spans="1:8" x14ac:dyDescent="0.2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6343</v>
      </c>
      <c r="H14092" s="6">
        <f>IF('Раздел 3.1'!Q44&gt;=SUM('Раздел 3.1'!S44:T44),0,1)</f>
        <v>0</v>
      </c>
    </row>
    <row r="14093" spans="1:8" x14ac:dyDescent="0.2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6344</v>
      </c>
      <c r="H14093" s="6">
        <f>IF('Раздел 3.1'!Q45&gt;=SUM('Раздел 3.1'!S45:T45),0,1)</f>
        <v>0</v>
      </c>
    </row>
    <row r="14094" spans="1:8" x14ac:dyDescent="0.2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6345</v>
      </c>
      <c r="H14094" s="6">
        <f>IF('Раздел 3.1'!Q46&gt;=SUM('Раздел 3.1'!S46:T46),0,1)</f>
        <v>0</v>
      </c>
    </row>
    <row r="14095" spans="1:8" x14ac:dyDescent="0.2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6346</v>
      </c>
      <c r="H14095" s="6">
        <f>IF('Раздел 3.1'!Q47&gt;=SUM('Раздел 3.1'!S47:T47),0,1)</f>
        <v>0</v>
      </c>
    </row>
    <row r="14096" spans="1:8" x14ac:dyDescent="0.2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6347</v>
      </c>
      <c r="H14096" s="6">
        <f>IF('Раздел 3.1'!Q48&gt;=SUM('Раздел 3.1'!S48:T48),0,1)</f>
        <v>0</v>
      </c>
    </row>
    <row r="14097" spans="1:8" x14ac:dyDescent="0.2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6348</v>
      </c>
      <c r="H14097" s="6">
        <f>IF('Раздел 3.1'!Q49&gt;=SUM('Раздел 3.1'!S49:T49),0,1)</f>
        <v>0</v>
      </c>
    </row>
    <row r="14098" spans="1:8" x14ac:dyDescent="0.2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6349</v>
      </c>
      <c r="H14098" s="6">
        <f>IF('Раздел 3.1'!Q50&gt;=SUM('Раздел 3.1'!S50:T50),0,1)</f>
        <v>0</v>
      </c>
    </row>
    <row r="14099" spans="1:8" x14ac:dyDescent="0.2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7087</v>
      </c>
      <c r="H14099" s="6">
        <f>IF('Раздел 3.1'!Q51&gt;=SUM('Раздел 3.1'!S51:T51),0,1)</f>
        <v>0</v>
      </c>
    </row>
    <row r="14100" spans="1:8" x14ac:dyDescent="0.2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7088</v>
      </c>
      <c r="H14100" s="6">
        <f>IF('Раздел 3.1'!Q52&gt;=SUM('Раздел 3.1'!S52:T52),0,1)</f>
        <v>0</v>
      </c>
    </row>
    <row r="14101" spans="1:8" x14ac:dyDescent="0.2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7089</v>
      </c>
      <c r="H14101" s="6">
        <f>IF('Раздел 3.1'!Q53&gt;=SUM('Раздел 3.1'!S53:T53),0,1)</f>
        <v>0</v>
      </c>
    </row>
    <row r="14102" spans="1:8" x14ac:dyDescent="0.2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7090</v>
      </c>
      <c r="H14102" s="6">
        <f>IF('Раздел 3.1'!Q54&gt;=SUM('Раздел 3.1'!S54:T54),0,1)</f>
        <v>0</v>
      </c>
    </row>
    <row r="14103" spans="1:8" x14ac:dyDescent="0.2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7091</v>
      </c>
      <c r="H14103" s="6">
        <f>IF('Раздел 3.1'!Q55&gt;=SUM('Раздел 3.1'!S55:T55),0,1)</f>
        <v>0</v>
      </c>
    </row>
    <row r="14104" spans="1:8" x14ac:dyDescent="0.2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7092</v>
      </c>
      <c r="H14104" s="6">
        <f>IF('Раздел 3.1'!Q56&gt;=SUM('Раздел 3.1'!S56:T56),0,1)</f>
        <v>0</v>
      </c>
    </row>
    <row r="14105" spans="1:8" x14ac:dyDescent="0.2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7093</v>
      </c>
      <c r="H14105" s="6">
        <f>IF('Раздел 3.1'!Q57&gt;=SUM('Раздел 3.1'!S57:T57),0,1)</f>
        <v>0</v>
      </c>
    </row>
    <row r="14106" spans="1:8" x14ac:dyDescent="0.2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7094</v>
      </c>
      <c r="H14106" s="6">
        <f>IF('Раздел 3.1'!Q58&gt;=SUM('Раздел 3.1'!S58:T58),0,1)</f>
        <v>0</v>
      </c>
    </row>
    <row r="14107" spans="1:8" x14ac:dyDescent="0.2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7095</v>
      </c>
      <c r="H14107" s="6">
        <f>IF('Раздел 3.1'!Q59&gt;=SUM('Раздел 3.1'!S59:T59),0,1)</f>
        <v>0</v>
      </c>
    </row>
    <row r="14108" spans="1:8" x14ac:dyDescent="0.2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7096</v>
      </c>
      <c r="H14108" s="6">
        <f>IF('Раздел 3.1'!Q60&gt;=SUM('Раздел 3.1'!S60:T60),0,1)</f>
        <v>0</v>
      </c>
    </row>
    <row r="14109" spans="1:8" x14ac:dyDescent="0.2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7097</v>
      </c>
      <c r="H14109" s="6">
        <f>IF('Раздел 3.1'!Q61&gt;=SUM('Раздел 3.1'!S61:T61),0,1)</f>
        <v>0</v>
      </c>
    </row>
    <row r="14110" spans="1:8" x14ac:dyDescent="0.2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7098</v>
      </c>
      <c r="H14110" s="6">
        <f>IF('Раздел 3.1'!Q62&gt;=SUM('Раздел 3.1'!S62:T62),0,1)</f>
        <v>0</v>
      </c>
    </row>
    <row r="14111" spans="1:8" x14ac:dyDescent="0.2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7099</v>
      </c>
      <c r="H14111" s="6">
        <f>IF('Раздел 3.1'!Q63&gt;=SUM('Раздел 3.1'!S63:T63),0,1)</f>
        <v>0</v>
      </c>
    </row>
    <row r="14112" spans="1:8" x14ac:dyDescent="0.2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7100</v>
      </c>
      <c r="H14112" s="6">
        <f>IF('Раздел 3.1'!Q64&gt;=SUM('Раздел 3.1'!S64:T64),0,1)</f>
        <v>0</v>
      </c>
    </row>
    <row r="14113" spans="1:8" x14ac:dyDescent="0.2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7101</v>
      </c>
      <c r="H14113" s="6">
        <f>IF('Раздел 3.1'!Q65&gt;=SUM('Раздел 3.1'!S65:T65),0,1)</f>
        <v>0</v>
      </c>
    </row>
    <row r="14114" spans="1:8" x14ac:dyDescent="0.2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7102</v>
      </c>
      <c r="H14114" s="6">
        <f>IF('Раздел 3.1'!Q66&gt;=SUM('Раздел 3.1'!S66:T66),0,1)</f>
        <v>0</v>
      </c>
    </row>
    <row r="14115" spans="1:8" x14ac:dyDescent="0.2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6283</v>
      </c>
      <c r="H14115" s="6">
        <f>IF('Раздел 3.1'!Q67&gt;=SUM('Раздел 3.1'!S67:T67),0,1)</f>
        <v>0</v>
      </c>
    </row>
    <row r="14116" spans="1:8" x14ac:dyDescent="0.2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6284</v>
      </c>
      <c r="H14116" s="6">
        <f>IF('Раздел 3.1'!Q68&gt;=SUM('Раздел 3.1'!S68:T68),0,1)</f>
        <v>0</v>
      </c>
    </row>
    <row r="14117" spans="1:8" x14ac:dyDescent="0.2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6285</v>
      </c>
      <c r="H14117" s="6">
        <f>IF('Раздел 3.1'!Q69&gt;=SUM('Раздел 3.1'!S69:T69),0,1)</f>
        <v>0</v>
      </c>
    </row>
    <row r="14118" spans="1:8" x14ac:dyDescent="0.2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6286</v>
      </c>
      <c r="H14118" s="6">
        <f>IF('Раздел 3.1'!Q70&gt;=SUM('Раздел 3.1'!S70:T70),0,1)</f>
        <v>0</v>
      </c>
    </row>
    <row r="14119" spans="1:8" x14ac:dyDescent="0.2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7200</v>
      </c>
      <c r="H14119" s="6">
        <f>IF('Раздел 3.1'!Q71&gt;=SUM('Раздел 3.1'!S71:T71),0,1)</f>
        <v>0</v>
      </c>
    </row>
    <row r="14120" spans="1:8" x14ac:dyDescent="0.2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7201</v>
      </c>
      <c r="H14120" s="6">
        <f>IF('Раздел 3.1'!Q72&gt;=SUM('Раздел 3.1'!S72:T72),0,1)</f>
        <v>0</v>
      </c>
    </row>
    <row r="14121" spans="1:8" x14ac:dyDescent="0.2">
      <c r="A14121" s="6">
        <f t="shared" si="210"/>
        <v>609562</v>
      </c>
      <c r="B14121" s="6">
        <v>69</v>
      </c>
      <c r="C14121" s="109">
        <v>9</v>
      </c>
      <c r="D14121" s="109">
        <v>317</v>
      </c>
      <c r="E14121" s="109" t="s">
        <v>4796</v>
      </c>
      <c r="F14121" s="109"/>
      <c r="G14121" s="109"/>
      <c r="H14121" s="109">
        <f>IF('Раздел 3.1'!Q73&gt;=SUM('Раздел 3.1'!S73:T73),0,1)</f>
        <v>0</v>
      </c>
    </row>
    <row r="14122" spans="1:8" x14ac:dyDescent="0.2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4797</v>
      </c>
      <c r="H14122" s="6">
        <f>IF('Раздел 3.1'!Q21&gt;=SUM('Раздел 3.1'!U21:V21),0,1)</f>
        <v>0</v>
      </c>
    </row>
    <row r="14123" spans="1:8" x14ac:dyDescent="0.2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4798</v>
      </c>
      <c r="H14123" s="6">
        <f>IF('Раздел 3.1'!Q22&gt;=SUM('Раздел 3.1'!U22:V22),0,1)</f>
        <v>0</v>
      </c>
    </row>
    <row r="14124" spans="1:8" x14ac:dyDescent="0.2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4799</v>
      </c>
      <c r="H14124" s="6">
        <f>IF('Раздел 3.1'!Q23&gt;=SUM('Раздел 3.1'!U23:V23),0,1)</f>
        <v>0</v>
      </c>
    </row>
    <row r="14125" spans="1:8" x14ac:dyDescent="0.2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3967</v>
      </c>
      <c r="H14125" s="6">
        <f>IF('Раздел 3.1'!Q24&gt;=SUM('Раздел 3.1'!U24:V24),0,1)</f>
        <v>0</v>
      </c>
    </row>
    <row r="14126" spans="1:8" x14ac:dyDescent="0.2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3968</v>
      </c>
      <c r="H14126" s="6">
        <f>IF('Раздел 3.1'!Q25&gt;=SUM('Раздел 3.1'!U25:V25),0,1)</f>
        <v>0</v>
      </c>
    </row>
    <row r="14127" spans="1:8" x14ac:dyDescent="0.2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3969</v>
      </c>
      <c r="H14127" s="6">
        <f>IF('Раздел 3.1'!Q26&gt;=SUM('Раздел 3.1'!U26:V26),0,1)</f>
        <v>0</v>
      </c>
    </row>
    <row r="14128" spans="1:8" x14ac:dyDescent="0.2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3970</v>
      </c>
      <c r="H14128" s="6">
        <f>IF('Раздел 3.1'!Q27&gt;=SUM('Раздел 3.1'!U27:V27),0,1)</f>
        <v>0</v>
      </c>
    </row>
    <row r="14129" spans="1:8" x14ac:dyDescent="0.2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3971</v>
      </c>
      <c r="H14129" s="6">
        <f>IF('Раздел 3.1'!Q28&gt;=SUM('Раздел 3.1'!U28:V28),0,1)</f>
        <v>0</v>
      </c>
    </row>
    <row r="14130" spans="1:8" x14ac:dyDescent="0.2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3972</v>
      </c>
      <c r="H14130" s="6">
        <f>IF('Раздел 3.1'!Q29&gt;=SUM('Раздел 3.1'!U29:V29),0,1)</f>
        <v>0</v>
      </c>
    </row>
    <row r="14131" spans="1:8" x14ac:dyDescent="0.2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3973</v>
      </c>
      <c r="H14131" s="6">
        <f>IF('Раздел 3.1'!Q30&gt;=SUM('Раздел 3.1'!U30:V30),0,1)</f>
        <v>0</v>
      </c>
    </row>
    <row r="14132" spans="1:8" x14ac:dyDescent="0.2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3974</v>
      </c>
      <c r="H14132" s="6">
        <f>IF('Раздел 3.1'!Q31&gt;=SUM('Раздел 3.1'!U31:V31),0,1)</f>
        <v>0</v>
      </c>
    </row>
    <row r="14133" spans="1:8" x14ac:dyDescent="0.2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3975</v>
      </c>
      <c r="H14133" s="6">
        <f>IF('Раздел 3.1'!Q32&gt;=SUM('Раздел 3.1'!U32:V32),0,1)</f>
        <v>0</v>
      </c>
    </row>
    <row r="14134" spans="1:8" x14ac:dyDescent="0.2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3976</v>
      </c>
      <c r="H14134" s="6">
        <f>IF('Раздел 3.1'!Q33&gt;=SUM('Раздел 3.1'!U33:V33),0,1)</f>
        <v>0</v>
      </c>
    </row>
    <row r="14135" spans="1:8" x14ac:dyDescent="0.2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3977</v>
      </c>
      <c r="H14135" s="6">
        <f>IF('Раздел 3.1'!Q34&gt;=SUM('Раздел 3.1'!U34:V34),0,1)</f>
        <v>0</v>
      </c>
    </row>
    <row r="14136" spans="1:8" x14ac:dyDescent="0.2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3978</v>
      </c>
      <c r="H14136" s="6">
        <f>IF('Раздел 3.1'!Q35&gt;=SUM('Раздел 3.1'!U35:V35),0,1)</f>
        <v>0</v>
      </c>
    </row>
    <row r="14137" spans="1:8" x14ac:dyDescent="0.2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3979</v>
      </c>
      <c r="H14137" s="6">
        <f>IF('Раздел 3.1'!Q36&gt;=SUM('Раздел 3.1'!U36:V36),0,1)</f>
        <v>0</v>
      </c>
    </row>
    <row r="14138" spans="1:8" x14ac:dyDescent="0.2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3980</v>
      </c>
      <c r="H14138" s="6">
        <f>IF('Раздел 3.1'!Q37&gt;=SUM('Раздел 3.1'!U37:V37),0,1)</f>
        <v>0</v>
      </c>
    </row>
    <row r="14139" spans="1:8" x14ac:dyDescent="0.2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3981</v>
      </c>
      <c r="H14139" s="6">
        <f>IF('Раздел 3.1'!Q38&gt;=SUM('Раздел 3.1'!U38:V38),0,1)</f>
        <v>0</v>
      </c>
    </row>
    <row r="14140" spans="1:8" x14ac:dyDescent="0.2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3982</v>
      </c>
      <c r="H14140" s="6">
        <f>IF('Раздел 3.1'!Q39&gt;=SUM('Раздел 3.1'!U39:V39),0,1)</f>
        <v>0</v>
      </c>
    </row>
    <row r="14141" spans="1:8" x14ac:dyDescent="0.2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3983</v>
      </c>
      <c r="H14141" s="6">
        <f>IF('Раздел 3.1'!Q40&gt;=SUM('Раздел 3.1'!U40:V40),0,1)</f>
        <v>0</v>
      </c>
    </row>
    <row r="14142" spans="1:8" x14ac:dyDescent="0.2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3984</v>
      </c>
      <c r="H14142" s="6">
        <f>IF('Раздел 3.1'!Q41&gt;=SUM('Раздел 3.1'!U41:V41),0,1)</f>
        <v>0</v>
      </c>
    </row>
    <row r="14143" spans="1:8" x14ac:dyDescent="0.2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4813</v>
      </c>
      <c r="H14143" s="6">
        <f>IF('Раздел 3.1'!Q42&gt;=SUM('Раздел 3.1'!U42:V42),0,1)</f>
        <v>0</v>
      </c>
    </row>
    <row r="14144" spans="1:8" x14ac:dyDescent="0.2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4814</v>
      </c>
      <c r="H14144" s="6">
        <f>IF('Раздел 3.1'!Q43&gt;=SUM('Раздел 3.1'!U43:V43),0,1)</f>
        <v>0</v>
      </c>
    </row>
    <row r="14145" spans="1:8" x14ac:dyDescent="0.2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4815</v>
      </c>
      <c r="H14145" s="6">
        <f>IF('Раздел 3.1'!Q44&gt;=SUM('Раздел 3.1'!U44:V44),0,1)</f>
        <v>0</v>
      </c>
    </row>
    <row r="14146" spans="1:8" x14ac:dyDescent="0.2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4816</v>
      </c>
      <c r="H14146" s="6">
        <f>IF('Раздел 3.1'!Q45&gt;=SUM('Раздел 3.1'!U45:V45),0,1)</f>
        <v>0</v>
      </c>
    </row>
    <row r="14147" spans="1:8" x14ac:dyDescent="0.2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4817</v>
      </c>
      <c r="H14147" s="6">
        <f>IF('Раздел 3.1'!Q46&gt;=SUM('Раздел 3.1'!U46:V46),0,1)</f>
        <v>0</v>
      </c>
    </row>
    <row r="14148" spans="1:8" x14ac:dyDescent="0.2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4818</v>
      </c>
      <c r="H14148" s="6">
        <f>IF('Раздел 3.1'!Q47&gt;=SUM('Раздел 3.1'!U47:V47),0,1)</f>
        <v>0</v>
      </c>
    </row>
    <row r="14149" spans="1:8" x14ac:dyDescent="0.2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4819</v>
      </c>
      <c r="H14149" s="6">
        <f>IF('Раздел 3.1'!Q48&gt;=SUM('Раздел 3.1'!U48:V48),0,1)</f>
        <v>0</v>
      </c>
    </row>
    <row r="14150" spans="1:8" x14ac:dyDescent="0.2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4820</v>
      </c>
      <c r="H14150" s="6">
        <f>IF('Раздел 3.1'!Q49&gt;=SUM('Раздел 3.1'!U49:V49),0,1)</f>
        <v>0</v>
      </c>
    </row>
    <row r="14151" spans="1:8" x14ac:dyDescent="0.2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4821</v>
      </c>
      <c r="H14151" s="6">
        <f>IF('Раздел 3.1'!Q50&gt;=SUM('Раздел 3.1'!U50:V50),0,1)</f>
        <v>0</v>
      </c>
    </row>
    <row r="14152" spans="1:8" x14ac:dyDescent="0.2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4822</v>
      </c>
      <c r="H14152" s="6">
        <f>IF('Раздел 3.1'!Q51&gt;=SUM('Раздел 3.1'!U51:V51),0,1)</f>
        <v>0</v>
      </c>
    </row>
    <row r="14153" spans="1:8" x14ac:dyDescent="0.2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6407</v>
      </c>
      <c r="H14153" s="6">
        <f>IF('Раздел 3.1'!Q52&gt;=SUM('Раздел 3.1'!U52:V52),0,1)</f>
        <v>0</v>
      </c>
    </row>
    <row r="14154" spans="1:8" x14ac:dyDescent="0.2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6408</v>
      </c>
      <c r="H14154" s="6">
        <f>IF('Раздел 3.1'!Q53&gt;=SUM('Раздел 3.1'!U53:V53),0,1)</f>
        <v>0</v>
      </c>
    </row>
    <row r="14155" spans="1:8" x14ac:dyDescent="0.2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6409</v>
      </c>
      <c r="H14155" s="6">
        <f>IF('Раздел 3.1'!Q54&gt;=SUM('Раздел 3.1'!U54:V54),0,1)</f>
        <v>0</v>
      </c>
    </row>
    <row r="14156" spans="1:8" x14ac:dyDescent="0.2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6410</v>
      </c>
      <c r="H14156" s="6">
        <f>IF('Раздел 3.1'!Q55&gt;=SUM('Раздел 3.1'!U55:V55),0,1)</f>
        <v>0</v>
      </c>
    </row>
    <row r="14157" spans="1:8" x14ac:dyDescent="0.2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6411</v>
      </c>
      <c r="H14157" s="6">
        <f>IF('Раздел 3.1'!Q56&gt;=SUM('Раздел 3.1'!U56:V56),0,1)</f>
        <v>0</v>
      </c>
    </row>
    <row r="14158" spans="1:8" x14ac:dyDescent="0.2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6412</v>
      </c>
      <c r="H14158" s="6">
        <f>IF('Раздел 3.1'!Q57&gt;=SUM('Раздел 3.1'!U57:V57),0,1)</f>
        <v>0</v>
      </c>
    </row>
    <row r="14159" spans="1:8" x14ac:dyDescent="0.2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6413</v>
      </c>
      <c r="H14159" s="6">
        <f>IF('Раздел 3.1'!Q58&gt;=SUM('Раздел 3.1'!U58:V58),0,1)</f>
        <v>0</v>
      </c>
    </row>
    <row r="14160" spans="1:8" x14ac:dyDescent="0.2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6414</v>
      </c>
      <c r="H14160" s="6">
        <f>IF('Раздел 3.1'!Q59&gt;=SUM('Раздел 3.1'!U59:V59),0,1)</f>
        <v>0</v>
      </c>
    </row>
    <row r="14161" spans="1:8" x14ac:dyDescent="0.2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6415</v>
      </c>
      <c r="H14161" s="6">
        <f>IF('Раздел 3.1'!Q60&gt;=SUM('Раздел 3.1'!U60:V60),0,1)</f>
        <v>0</v>
      </c>
    </row>
    <row r="14162" spans="1:8" x14ac:dyDescent="0.2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6416</v>
      </c>
      <c r="H14162" s="6">
        <f>IF('Раздел 3.1'!Q61&gt;=SUM('Раздел 3.1'!U61:V61),0,1)</f>
        <v>0</v>
      </c>
    </row>
    <row r="14163" spans="1:8" x14ac:dyDescent="0.2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6417</v>
      </c>
      <c r="H14163" s="6">
        <f>IF('Раздел 3.1'!Q62&gt;=SUM('Раздел 3.1'!U62:V62),0,1)</f>
        <v>0</v>
      </c>
    </row>
    <row r="14164" spans="1:8" x14ac:dyDescent="0.2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6418</v>
      </c>
      <c r="H14164" s="6">
        <f>IF('Раздел 3.1'!Q63&gt;=SUM('Раздел 3.1'!U63:V63),0,1)</f>
        <v>0</v>
      </c>
    </row>
    <row r="14165" spans="1:8" x14ac:dyDescent="0.2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6419</v>
      </c>
      <c r="H14165" s="6">
        <f>IF('Раздел 3.1'!Q64&gt;=SUM('Раздел 3.1'!U64:V64),0,1)</f>
        <v>0</v>
      </c>
    </row>
    <row r="14166" spans="1:8" x14ac:dyDescent="0.2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6420</v>
      </c>
      <c r="H14166" s="6">
        <f>IF('Раздел 3.1'!Q65&gt;=SUM('Раздел 3.1'!U65:V65),0,1)</f>
        <v>0</v>
      </c>
    </row>
    <row r="14167" spans="1:8" x14ac:dyDescent="0.2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6421</v>
      </c>
      <c r="H14167" s="6">
        <f>IF('Раздел 3.1'!Q66&gt;=SUM('Раздел 3.1'!U66:V66),0,1)</f>
        <v>0</v>
      </c>
    </row>
    <row r="14168" spans="1:8" x14ac:dyDescent="0.2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6422</v>
      </c>
      <c r="H14168" s="6">
        <f>IF('Раздел 3.1'!Q67&gt;=SUM('Раздел 3.1'!U67:V67),0,1)</f>
        <v>0</v>
      </c>
    </row>
    <row r="14169" spans="1:8" x14ac:dyDescent="0.2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6423</v>
      </c>
      <c r="H14169" s="6">
        <f>IF('Раздел 3.1'!Q68&gt;=SUM('Раздел 3.1'!U68:V68),0,1)</f>
        <v>0</v>
      </c>
    </row>
    <row r="14170" spans="1:8" x14ac:dyDescent="0.2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6424</v>
      </c>
      <c r="H14170" s="6">
        <f>IF('Раздел 3.1'!Q69&gt;=SUM('Раздел 3.1'!U69:V69),0,1)</f>
        <v>0</v>
      </c>
    </row>
    <row r="14171" spans="1:8" x14ac:dyDescent="0.2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6425</v>
      </c>
      <c r="H14171" s="6">
        <f>IF('Раздел 3.1'!Q70&gt;=SUM('Раздел 3.1'!U70:V70),0,1)</f>
        <v>0</v>
      </c>
    </row>
    <row r="14172" spans="1:8" x14ac:dyDescent="0.2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6426</v>
      </c>
      <c r="H14172" s="6">
        <f>IF('Раздел 3.1'!Q71&gt;=SUM('Раздел 3.1'!U71:V71),0,1)</f>
        <v>0</v>
      </c>
    </row>
    <row r="14173" spans="1:8" x14ac:dyDescent="0.2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6427</v>
      </c>
      <c r="H14173" s="6">
        <f>IF('Раздел 3.1'!Q72&gt;=SUM('Раздел 3.1'!U72:V72),0,1)</f>
        <v>0</v>
      </c>
    </row>
    <row r="14174" spans="1:8" x14ac:dyDescent="0.2">
      <c r="A14174" s="6">
        <f t="shared" si="211"/>
        <v>609562</v>
      </c>
      <c r="B14174" s="6">
        <v>69</v>
      </c>
      <c r="C14174" s="109">
        <v>10</v>
      </c>
      <c r="D14174" s="109">
        <v>370</v>
      </c>
      <c r="E14174" s="109" t="s">
        <v>6428</v>
      </c>
      <c r="F14174" s="109"/>
      <c r="G14174" s="109"/>
      <c r="H14174" s="109">
        <f>IF('Раздел 3.1'!Q73&gt;=SUM('Раздел 3.1'!U73:V73),0,1)</f>
        <v>0</v>
      </c>
    </row>
    <row r="14175" spans="1:8" x14ac:dyDescent="0.2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7699</v>
      </c>
      <c r="H14175" s="6">
        <f>IF('Раздел 3.1'!W21&gt;='Раздел 3.1'!X21,0,1)</f>
        <v>0</v>
      </c>
    </row>
    <row r="14176" spans="1:8" x14ac:dyDescent="0.2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7700</v>
      </c>
      <c r="H14176" s="6">
        <f>IF('Раздел 3.1'!W22&gt;='Раздел 3.1'!X22,0,1)</f>
        <v>0</v>
      </c>
    </row>
    <row r="14177" spans="1:8" x14ac:dyDescent="0.2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7701</v>
      </c>
      <c r="H14177" s="6">
        <f>IF('Раздел 3.1'!W23&gt;='Раздел 3.1'!X23,0,1)</f>
        <v>0</v>
      </c>
    </row>
    <row r="14178" spans="1:8" x14ac:dyDescent="0.2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7702</v>
      </c>
      <c r="H14178" s="6">
        <f>IF('Раздел 3.1'!W24&gt;='Раздел 3.1'!X24,0,1)</f>
        <v>0</v>
      </c>
    </row>
    <row r="14179" spans="1:8" x14ac:dyDescent="0.2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7703</v>
      </c>
      <c r="H14179" s="6">
        <f>IF('Раздел 3.1'!W25&gt;='Раздел 3.1'!X25,0,1)</f>
        <v>0</v>
      </c>
    </row>
    <row r="14180" spans="1:8" x14ac:dyDescent="0.2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7704</v>
      </c>
      <c r="H14180" s="6">
        <f>IF('Раздел 3.1'!W26&gt;='Раздел 3.1'!X26,0,1)</f>
        <v>0</v>
      </c>
    </row>
    <row r="14181" spans="1:8" x14ac:dyDescent="0.2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7705</v>
      </c>
      <c r="H14181" s="6">
        <f>IF('Раздел 3.1'!W27&gt;='Раздел 3.1'!X27,0,1)</f>
        <v>0</v>
      </c>
    </row>
    <row r="14182" spans="1:8" x14ac:dyDescent="0.2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7706</v>
      </c>
      <c r="H14182" s="6">
        <f>IF('Раздел 3.1'!W28&gt;='Раздел 3.1'!X28,0,1)</f>
        <v>0</v>
      </c>
    </row>
    <row r="14183" spans="1:8" x14ac:dyDescent="0.2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7707</v>
      </c>
      <c r="H14183" s="6">
        <f>IF('Раздел 3.1'!W29&gt;='Раздел 3.1'!X29,0,1)</f>
        <v>0</v>
      </c>
    </row>
    <row r="14184" spans="1:8" x14ac:dyDescent="0.2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7708</v>
      </c>
      <c r="H14184" s="6">
        <f>IF('Раздел 3.1'!W30&gt;='Раздел 3.1'!X30,0,1)</f>
        <v>0</v>
      </c>
    </row>
    <row r="14185" spans="1:8" x14ac:dyDescent="0.2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7709</v>
      </c>
      <c r="H14185" s="6">
        <f>IF('Раздел 3.1'!W31&gt;='Раздел 3.1'!X31,0,1)</f>
        <v>0</v>
      </c>
    </row>
    <row r="14186" spans="1:8" x14ac:dyDescent="0.2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7710</v>
      </c>
      <c r="H14186" s="6">
        <f>IF('Раздел 3.1'!W32&gt;='Раздел 3.1'!X32,0,1)</f>
        <v>0</v>
      </c>
    </row>
    <row r="14187" spans="1:8" x14ac:dyDescent="0.2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7711</v>
      </c>
      <c r="H14187" s="6">
        <f>IF('Раздел 3.1'!W33&gt;='Раздел 3.1'!X33,0,1)</f>
        <v>0</v>
      </c>
    </row>
    <row r="14188" spans="1:8" x14ac:dyDescent="0.2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7712</v>
      </c>
      <c r="H14188" s="6">
        <f>IF('Раздел 3.1'!W34&gt;='Раздел 3.1'!X34,0,1)</f>
        <v>0</v>
      </c>
    </row>
    <row r="14189" spans="1:8" x14ac:dyDescent="0.2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7713</v>
      </c>
      <c r="H14189" s="6">
        <f>IF('Раздел 3.1'!W35&gt;='Раздел 3.1'!X35,0,1)</f>
        <v>0</v>
      </c>
    </row>
    <row r="14190" spans="1:8" x14ac:dyDescent="0.2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7714</v>
      </c>
      <c r="H14190" s="6">
        <f>IF('Раздел 3.1'!W36&gt;='Раздел 3.1'!X36,0,1)</f>
        <v>0</v>
      </c>
    </row>
    <row r="14191" spans="1:8" x14ac:dyDescent="0.2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7715</v>
      </c>
      <c r="H14191" s="6">
        <f>IF('Раздел 3.1'!W37&gt;='Раздел 3.1'!X37,0,1)</f>
        <v>0</v>
      </c>
    </row>
    <row r="14192" spans="1:8" x14ac:dyDescent="0.2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7716</v>
      </c>
      <c r="H14192" s="6">
        <f>IF('Раздел 3.1'!W38&gt;='Раздел 3.1'!X38,0,1)</f>
        <v>0</v>
      </c>
    </row>
    <row r="14193" spans="1:8" x14ac:dyDescent="0.2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7717</v>
      </c>
      <c r="H14193" s="6">
        <f>IF('Раздел 3.1'!W39&gt;='Раздел 3.1'!X39,0,1)</f>
        <v>0</v>
      </c>
    </row>
    <row r="14194" spans="1:8" x14ac:dyDescent="0.2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6892</v>
      </c>
      <c r="H14194" s="6">
        <f>IF('Раздел 3.1'!W40&gt;='Раздел 3.1'!X40,0,1)</f>
        <v>0</v>
      </c>
    </row>
    <row r="14195" spans="1:8" x14ac:dyDescent="0.2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6893</v>
      </c>
      <c r="H14195" s="6">
        <f>IF('Раздел 3.1'!W41&gt;='Раздел 3.1'!X41,0,1)</f>
        <v>0</v>
      </c>
    </row>
    <row r="14196" spans="1:8" x14ac:dyDescent="0.2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6894</v>
      </c>
      <c r="H14196" s="6">
        <f>IF('Раздел 3.1'!W42&gt;='Раздел 3.1'!X42,0,1)</f>
        <v>0</v>
      </c>
    </row>
    <row r="14197" spans="1:8" x14ac:dyDescent="0.2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6895</v>
      </c>
      <c r="H14197" s="6">
        <f>IF('Раздел 3.1'!W43&gt;='Раздел 3.1'!X43,0,1)</f>
        <v>0</v>
      </c>
    </row>
    <row r="14198" spans="1:8" x14ac:dyDescent="0.2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6896</v>
      </c>
      <c r="H14198" s="6">
        <f>IF('Раздел 3.1'!W44&gt;='Раздел 3.1'!X44,0,1)</f>
        <v>0</v>
      </c>
    </row>
    <row r="14199" spans="1:8" x14ac:dyDescent="0.2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6897</v>
      </c>
      <c r="H14199" s="6">
        <f>IF('Раздел 3.1'!W45&gt;='Раздел 3.1'!X45,0,1)</f>
        <v>0</v>
      </c>
    </row>
    <row r="14200" spans="1:8" x14ac:dyDescent="0.2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6898</v>
      </c>
      <c r="H14200" s="6">
        <f>IF('Раздел 3.1'!W46&gt;='Раздел 3.1'!X46,0,1)</f>
        <v>0</v>
      </c>
    </row>
    <row r="14201" spans="1:8" x14ac:dyDescent="0.2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6899</v>
      </c>
      <c r="H14201" s="6">
        <f>IF('Раздел 3.1'!W47&gt;='Раздел 3.1'!X47,0,1)</f>
        <v>0</v>
      </c>
    </row>
    <row r="14202" spans="1:8" x14ac:dyDescent="0.2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6900</v>
      </c>
      <c r="H14202" s="6">
        <f>IF('Раздел 3.1'!W48&gt;='Раздел 3.1'!X48,0,1)</f>
        <v>0</v>
      </c>
    </row>
    <row r="14203" spans="1:8" x14ac:dyDescent="0.2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6901</v>
      </c>
      <c r="H14203" s="6">
        <f>IF('Раздел 3.1'!W49&gt;='Раздел 3.1'!X49,0,1)</f>
        <v>0</v>
      </c>
    </row>
    <row r="14204" spans="1:8" x14ac:dyDescent="0.2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6902</v>
      </c>
      <c r="H14204" s="6">
        <f>IF('Раздел 3.1'!W50&gt;='Раздел 3.1'!X50,0,1)</f>
        <v>0</v>
      </c>
    </row>
    <row r="14205" spans="1:8" x14ac:dyDescent="0.2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5309</v>
      </c>
      <c r="H14205" s="6">
        <f>IF('Раздел 3.1'!W51&gt;='Раздел 3.1'!X51,0,1)</f>
        <v>0</v>
      </c>
    </row>
    <row r="14206" spans="1:8" x14ac:dyDescent="0.2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5310</v>
      </c>
      <c r="H14206" s="6">
        <f>IF('Раздел 3.1'!W52&gt;='Раздел 3.1'!X52,0,1)</f>
        <v>0</v>
      </c>
    </row>
    <row r="14207" spans="1:8" x14ac:dyDescent="0.2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5311</v>
      </c>
      <c r="H14207" s="6">
        <f>IF('Раздел 3.1'!W53&gt;='Раздел 3.1'!X53,0,1)</f>
        <v>0</v>
      </c>
    </row>
    <row r="14208" spans="1:8" x14ac:dyDescent="0.2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5312</v>
      </c>
      <c r="H14208" s="6">
        <f>IF('Раздел 3.1'!W54&gt;='Раздел 3.1'!X54,0,1)</f>
        <v>0</v>
      </c>
    </row>
    <row r="14209" spans="1:8" x14ac:dyDescent="0.2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5313</v>
      </c>
      <c r="H14209" s="6">
        <f>IF('Раздел 3.1'!W55&gt;='Раздел 3.1'!X55,0,1)</f>
        <v>0</v>
      </c>
    </row>
    <row r="14210" spans="1:8" x14ac:dyDescent="0.2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5314</v>
      </c>
      <c r="H14210" s="6">
        <f>IF('Раздел 3.1'!W56&gt;='Раздел 3.1'!X56,0,1)</f>
        <v>0</v>
      </c>
    </row>
    <row r="14211" spans="1:8" x14ac:dyDescent="0.2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5315</v>
      </c>
      <c r="H14211" s="6">
        <f>IF('Раздел 3.1'!W57&gt;='Раздел 3.1'!X57,0,1)</f>
        <v>0</v>
      </c>
    </row>
    <row r="14212" spans="1:8" x14ac:dyDescent="0.2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5316</v>
      </c>
      <c r="H14212" s="6">
        <f>IF('Раздел 3.1'!W58&gt;='Раздел 3.1'!X58,0,1)</f>
        <v>0</v>
      </c>
    </row>
    <row r="14213" spans="1:8" x14ac:dyDescent="0.2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5317</v>
      </c>
      <c r="H14213" s="6">
        <f>IF('Раздел 3.1'!W59&gt;='Раздел 3.1'!X59,0,1)</f>
        <v>0</v>
      </c>
    </row>
    <row r="14214" spans="1:8" x14ac:dyDescent="0.2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5318</v>
      </c>
      <c r="H14214" s="6">
        <f>IF('Раздел 3.1'!W60&gt;='Раздел 3.1'!X60,0,1)</f>
        <v>0</v>
      </c>
    </row>
    <row r="14215" spans="1:8" x14ac:dyDescent="0.2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5319</v>
      </c>
      <c r="H14215" s="6">
        <f>IF('Раздел 3.1'!W61&gt;='Раздел 3.1'!X61,0,1)</f>
        <v>0</v>
      </c>
    </row>
    <row r="14216" spans="1:8" x14ac:dyDescent="0.2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5320</v>
      </c>
      <c r="H14216" s="6">
        <f>IF('Раздел 3.1'!W62&gt;='Раздел 3.1'!X62,0,1)</f>
        <v>0</v>
      </c>
    </row>
    <row r="14217" spans="1:8" x14ac:dyDescent="0.2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5321</v>
      </c>
      <c r="H14217" s="6">
        <f>IF('Раздел 3.1'!W63&gt;='Раздел 3.1'!X63,0,1)</f>
        <v>0</v>
      </c>
    </row>
    <row r="14218" spans="1:8" x14ac:dyDescent="0.2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6106</v>
      </c>
      <c r="H14218" s="6">
        <f>IF('Раздел 3.1'!W64&gt;='Раздел 3.1'!X64,0,1)</f>
        <v>0</v>
      </c>
    </row>
    <row r="14219" spans="1:8" x14ac:dyDescent="0.2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6107</v>
      </c>
      <c r="H14219" s="6">
        <f>IF('Раздел 3.1'!W65&gt;='Раздел 3.1'!X65,0,1)</f>
        <v>0</v>
      </c>
    </row>
    <row r="14220" spans="1:8" x14ac:dyDescent="0.2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6108</v>
      </c>
      <c r="H14220" s="6">
        <f>IF('Раздел 3.1'!W66&gt;='Раздел 3.1'!X66,0,1)</f>
        <v>0</v>
      </c>
    </row>
    <row r="14221" spans="1:8" x14ac:dyDescent="0.2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6109</v>
      </c>
      <c r="H14221" s="6">
        <f>IF('Раздел 3.1'!W67&gt;='Раздел 3.1'!X67,0,1)</f>
        <v>0</v>
      </c>
    </row>
    <row r="14222" spans="1:8" x14ac:dyDescent="0.2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6110</v>
      </c>
      <c r="H14222" s="6">
        <f>IF('Раздел 3.1'!W68&gt;='Раздел 3.1'!X68,0,1)</f>
        <v>0</v>
      </c>
    </row>
    <row r="14223" spans="1:8" x14ac:dyDescent="0.2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6111</v>
      </c>
      <c r="H14223" s="6">
        <f>IF('Раздел 3.1'!W69&gt;='Раздел 3.1'!X69,0,1)</f>
        <v>0</v>
      </c>
    </row>
    <row r="14224" spans="1:8" x14ac:dyDescent="0.2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4508</v>
      </c>
      <c r="H14224" s="6">
        <f>IF('Раздел 3.1'!W70&gt;='Раздел 3.1'!X70,0,1)</f>
        <v>0</v>
      </c>
    </row>
    <row r="14225" spans="1:8" x14ac:dyDescent="0.2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6918</v>
      </c>
      <c r="H14225" s="6">
        <f>IF('Раздел 3.1'!W71&gt;='Раздел 3.1'!X71,0,1)</f>
        <v>0</v>
      </c>
    </row>
    <row r="14226" spans="1:8" x14ac:dyDescent="0.2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6919</v>
      </c>
      <c r="H14226" s="6">
        <f>IF('Раздел 3.1'!W72&gt;='Раздел 3.1'!X72,0,1)</f>
        <v>0</v>
      </c>
    </row>
    <row r="14227" spans="1:8" x14ac:dyDescent="0.2">
      <c r="A14227" s="6">
        <f t="shared" si="211"/>
        <v>609562</v>
      </c>
      <c r="B14227" s="6">
        <v>69</v>
      </c>
      <c r="C14227" s="109">
        <v>11</v>
      </c>
      <c r="D14227" s="109">
        <v>423</v>
      </c>
      <c r="E14227" s="109" t="s">
        <v>6920</v>
      </c>
      <c r="F14227" s="109"/>
      <c r="G14227" s="109"/>
      <c r="H14227" s="109">
        <f>IF('Раздел 3.1'!W73&gt;='Раздел 3.1'!X73,0,1)</f>
        <v>0</v>
      </c>
    </row>
    <row r="14228" spans="1:8" x14ac:dyDescent="0.2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6921</v>
      </c>
      <c r="H14228" s="6">
        <f>IF('Раздел 3.1'!P38&gt;=SUM('Раздел 3.1'!P39:P41),0,1)</f>
        <v>0</v>
      </c>
    </row>
    <row r="14229" spans="1:8" x14ac:dyDescent="0.2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6073</v>
      </c>
      <c r="H14229" s="6">
        <f>IF('Раздел 3.1'!Q38&gt;=SUM('Раздел 3.1'!Q39:Q41),0,1)</f>
        <v>0</v>
      </c>
    </row>
    <row r="14230" spans="1:8" x14ac:dyDescent="0.2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6074</v>
      </c>
      <c r="H14230" s="6">
        <f>IF('Раздел 3.1'!R38&gt;=SUM('Раздел 3.1'!R39:R41),0,1)</f>
        <v>0</v>
      </c>
    </row>
    <row r="14231" spans="1:8" x14ac:dyDescent="0.2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6868</v>
      </c>
      <c r="H14231" s="6">
        <f>IF('Раздел 3.1'!S38&gt;=SUM('Раздел 3.1'!S39:S41),0,1)</f>
        <v>0</v>
      </c>
    </row>
    <row r="14232" spans="1:8" x14ac:dyDescent="0.2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6869</v>
      </c>
      <c r="H14232" s="6">
        <f>IF('Раздел 3.1'!T38&gt;=SUM('Раздел 3.1'!T39:T41),0,1)</f>
        <v>0</v>
      </c>
    </row>
    <row r="14233" spans="1:8" x14ac:dyDescent="0.2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6870</v>
      </c>
      <c r="H14233" s="6">
        <f>IF('Раздел 3.1'!U38&gt;=SUM('Раздел 3.1'!U39:U41),0,1)</f>
        <v>0</v>
      </c>
    </row>
    <row r="14234" spans="1:8" x14ac:dyDescent="0.2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6871</v>
      </c>
      <c r="H14234" s="6">
        <f>IF('Раздел 3.1'!V38&gt;=SUM('Раздел 3.1'!V39:V41),0,1)</f>
        <v>0</v>
      </c>
    </row>
    <row r="14235" spans="1:8" x14ac:dyDescent="0.2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6872</v>
      </c>
      <c r="H14235" s="6">
        <f>IF('Раздел 3.1'!W38&gt;=SUM('Раздел 3.1'!W39:W41),0,1)</f>
        <v>0</v>
      </c>
    </row>
    <row r="14236" spans="1:8" x14ac:dyDescent="0.2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6873</v>
      </c>
      <c r="H14236" s="6">
        <f>IF('Раздел 3.1'!X38&gt;=SUM('Раздел 3.1'!X39:X41),0,1)</f>
        <v>0</v>
      </c>
    </row>
    <row r="14237" spans="1:8" x14ac:dyDescent="0.2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6874</v>
      </c>
      <c r="H14237" s="6">
        <f>IF('Раздел 3.1'!Y38&gt;=SUM('Раздел 3.1'!Y39:Y41),0,1)</f>
        <v>0</v>
      </c>
    </row>
    <row r="14238" spans="1:8" x14ac:dyDescent="0.2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6875</v>
      </c>
      <c r="H14238" s="6">
        <f>IF('Раздел 3.1'!Z38&gt;=SUM('Раздел 3.1'!Z39:Z41),0,1)</f>
        <v>0</v>
      </c>
    </row>
    <row r="14239" spans="1:8" x14ac:dyDescent="0.2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6876</v>
      </c>
      <c r="H14239" s="6">
        <f>IF('Раздел 3.1'!AA38&gt;=SUM('Раздел 3.1'!AA39:AA41),0,1)</f>
        <v>0</v>
      </c>
    </row>
    <row r="14240" spans="1:8" x14ac:dyDescent="0.2">
      <c r="A14240" s="6">
        <f t="shared" si="212"/>
        <v>609562</v>
      </c>
      <c r="B14240" s="6">
        <v>69</v>
      </c>
      <c r="C14240" s="109">
        <v>12</v>
      </c>
      <c r="D14240" s="109">
        <v>436</v>
      </c>
      <c r="E14240" s="109" t="s">
        <v>6877</v>
      </c>
      <c r="F14240" s="109"/>
      <c r="G14240" s="109"/>
      <c r="H14240" s="109">
        <f>IF('Раздел 3.1'!AB38&gt;=SUM('Раздел 3.1'!AB39:AB41),0,1)</f>
        <v>0</v>
      </c>
    </row>
    <row r="14241" spans="1:8" x14ac:dyDescent="0.2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6922</v>
      </c>
      <c r="H14241" s="6">
        <f>IF('Раздел 3.1'!P49&gt;=SUM('Раздел 3.1'!P50:P52),0,1)</f>
        <v>0</v>
      </c>
    </row>
    <row r="14242" spans="1:8" x14ac:dyDescent="0.2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6878</v>
      </c>
      <c r="H14242" s="6">
        <f>IF('Раздел 3.1'!Q49&gt;=SUM('Раздел 3.1'!Q50:Q52),0,1)</f>
        <v>0</v>
      </c>
    </row>
    <row r="14243" spans="1:8" x14ac:dyDescent="0.2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6879</v>
      </c>
      <c r="H14243" s="6">
        <f>IF('Раздел 3.1'!R49&gt;=SUM('Раздел 3.1'!R50:R52),0,1)</f>
        <v>0</v>
      </c>
    </row>
    <row r="14244" spans="1:8" x14ac:dyDescent="0.2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6880</v>
      </c>
      <c r="H14244" s="6">
        <f>IF('Раздел 3.1'!S49&gt;=SUM('Раздел 3.1'!S50:S52),0,1)</f>
        <v>0</v>
      </c>
    </row>
    <row r="14245" spans="1:8" x14ac:dyDescent="0.2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6881</v>
      </c>
      <c r="H14245" s="6">
        <f>IF('Раздел 3.1'!T49&gt;=SUM('Раздел 3.1'!T50:T52),0,1)</f>
        <v>0</v>
      </c>
    </row>
    <row r="14246" spans="1:8" x14ac:dyDescent="0.2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6882</v>
      </c>
      <c r="H14246" s="6">
        <f>IF('Раздел 3.1'!U49&gt;=SUM('Раздел 3.1'!U50:U52),0,1)</f>
        <v>0</v>
      </c>
    </row>
    <row r="14247" spans="1:8" x14ac:dyDescent="0.2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6883</v>
      </c>
      <c r="H14247" s="6">
        <f>IF('Раздел 3.1'!V49&gt;=SUM('Раздел 3.1'!V50:V52),0,1)</f>
        <v>0</v>
      </c>
    </row>
    <row r="14248" spans="1:8" x14ac:dyDescent="0.2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6884</v>
      </c>
      <c r="H14248" s="6">
        <f>IF('Раздел 3.1'!W49&gt;=SUM('Раздел 3.1'!W50:W52),0,1)</f>
        <v>0</v>
      </c>
    </row>
    <row r="14249" spans="1:8" x14ac:dyDescent="0.2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6885</v>
      </c>
      <c r="H14249" s="6">
        <f>IF('Раздел 3.1'!X49&gt;=SUM('Раздел 3.1'!X50:X52),0,1)</f>
        <v>0</v>
      </c>
    </row>
    <row r="14250" spans="1:8" x14ac:dyDescent="0.2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6886</v>
      </c>
      <c r="H14250" s="6">
        <f>IF('Раздел 3.1'!Y49&gt;=SUM('Раздел 3.1'!Y50:Y52),0,1)</f>
        <v>0</v>
      </c>
    </row>
    <row r="14251" spans="1:8" x14ac:dyDescent="0.2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6867</v>
      </c>
      <c r="H14251" s="6">
        <f>IF('Раздел 3.1'!Z49&gt;=SUM('Раздел 3.1'!Z50:Z52),0,1)</f>
        <v>0</v>
      </c>
    </row>
    <row r="14252" spans="1:8" x14ac:dyDescent="0.2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7681</v>
      </c>
      <c r="H14252" s="6">
        <f>IF('Раздел 3.1'!AA49&gt;=SUM('Раздел 3.1'!AA50:AA52),0,1)</f>
        <v>0</v>
      </c>
    </row>
    <row r="14253" spans="1:8" x14ac:dyDescent="0.2">
      <c r="A14253" s="6">
        <f t="shared" si="212"/>
        <v>609562</v>
      </c>
      <c r="B14253" s="6">
        <v>69</v>
      </c>
      <c r="C14253" s="109">
        <v>13</v>
      </c>
      <c r="D14253" s="109">
        <v>449</v>
      </c>
      <c r="E14253" s="109" t="s">
        <v>7682</v>
      </c>
      <c r="F14253" s="109"/>
      <c r="G14253" s="109"/>
      <c r="H14253" s="109">
        <f>IF('Раздел 3.1'!AB49&gt;=SUM('Раздел 3.1'!AB50:AB52),0,1)</f>
        <v>0</v>
      </c>
    </row>
    <row r="14254" spans="1:8" x14ac:dyDescent="0.2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6923</v>
      </c>
      <c r="H14254" s="6">
        <f>IF('Раздел 3.1'!P49&gt;='Раздел 3.1'!P73,0,1)</f>
        <v>0</v>
      </c>
    </row>
    <row r="14255" spans="1:8" x14ac:dyDescent="0.2">
      <c r="A14255" s="6">
        <f t="shared" si="212"/>
        <v>609562</v>
      </c>
      <c r="B14255" s="6">
        <v>69</v>
      </c>
      <c r="C14255" s="109">
        <v>14</v>
      </c>
      <c r="D14255" s="109">
        <v>451</v>
      </c>
      <c r="E14255" s="109" t="s">
        <v>6040</v>
      </c>
      <c r="F14255" s="109"/>
      <c r="G14255" s="109"/>
      <c r="H14255" s="109">
        <f>IF('Раздел 3.1'!Q49&gt;='Раздел 3.1'!Q73,0,1)</f>
        <v>0</v>
      </c>
    </row>
    <row r="14256" spans="1:8" x14ac:dyDescent="0.2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6924</v>
      </c>
      <c r="H14256" s="6">
        <f>IF('Раздел 3.1'!P61&gt;=SUM('Раздел 3.1'!P62:P64),0,1)</f>
        <v>0</v>
      </c>
    </row>
    <row r="14257" spans="1:8" x14ac:dyDescent="0.2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7686</v>
      </c>
      <c r="H14257" s="6">
        <f>IF('Раздел 3.1'!Q61&gt;=SUM('Раздел 3.1'!Q62:Q64),0,1)</f>
        <v>0</v>
      </c>
    </row>
    <row r="14258" spans="1:8" x14ac:dyDescent="0.2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7687</v>
      </c>
      <c r="H14258" s="6">
        <f>IF('Раздел 3.1'!R61&gt;=SUM('Раздел 3.1'!R62:R64),0,1)</f>
        <v>0</v>
      </c>
    </row>
    <row r="14259" spans="1:8" x14ac:dyDescent="0.2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7688</v>
      </c>
      <c r="H14259" s="6">
        <f>IF('Раздел 3.1'!S61&gt;=SUM('Раздел 3.1'!S62:S64),0,1)</f>
        <v>0</v>
      </c>
    </row>
    <row r="14260" spans="1:8" x14ac:dyDescent="0.2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7689</v>
      </c>
      <c r="H14260" s="6">
        <f>IF('Раздел 3.1'!T61&gt;=SUM('Раздел 3.1'!T62:T64),0,1)</f>
        <v>0</v>
      </c>
    </row>
    <row r="14261" spans="1:8" x14ac:dyDescent="0.2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7690</v>
      </c>
      <c r="H14261" s="6">
        <f>IF('Раздел 3.1'!U61&gt;=SUM('Раздел 3.1'!U62:U64),0,1)</f>
        <v>0</v>
      </c>
    </row>
    <row r="14262" spans="1:8" x14ac:dyDescent="0.2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7691</v>
      </c>
      <c r="H14262" s="6">
        <f>IF('Раздел 3.1'!V61&gt;=SUM('Раздел 3.1'!V62:V64),0,1)</f>
        <v>0</v>
      </c>
    </row>
    <row r="14263" spans="1:8" x14ac:dyDescent="0.2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7692</v>
      </c>
      <c r="H14263" s="6">
        <f>IF('Раздел 3.1'!W61&gt;=SUM('Раздел 3.1'!W62:W64),0,1)</f>
        <v>0</v>
      </c>
    </row>
    <row r="14264" spans="1:8" x14ac:dyDescent="0.2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7693</v>
      </c>
      <c r="H14264" s="6">
        <f>IF('Раздел 3.1'!X61&gt;=SUM('Раздел 3.1'!X62:X64),0,1)</f>
        <v>0</v>
      </c>
    </row>
    <row r="14265" spans="1:8" x14ac:dyDescent="0.2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7694</v>
      </c>
      <c r="H14265" s="6">
        <f>IF('Раздел 3.1'!Y61&gt;=SUM('Раздел 3.1'!Y62:Y64),0,1)</f>
        <v>0</v>
      </c>
    </row>
    <row r="14266" spans="1:8" x14ac:dyDescent="0.2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7695</v>
      </c>
      <c r="H14266" s="6">
        <f>IF('Раздел 3.1'!Z61&gt;=SUM('Раздел 3.1'!Z62:Z64),0,1)</f>
        <v>0</v>
      </c>
    </row>
    <row r="14267" spans="1:8" x14ac:dyDescent="0.2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7696</v>
      </c>
      <c r="H14267" s="6">
        <f>IF('Раздел 3.1'!AA61&gt;=SUM('Раздел 3.1'!AA62:AA64),0,1)</f>
        <v>0</v>
      </c>
    </row>
    <row r="14268" spans="1:8" x14ac:dyDescent="0.2">
      <c r="A14268" s="6">
        <f t="shared" si="212"/>
        <v>609562</v>
      </c>
      <c r="B14268" s="6">
        <v>69</v>
      </c>
      <c r="C14268" s="109">
        <v>15</v>
      </c>
      <c r="D14268" s="109">
        <v>464</v>
      </c>
      <c r="E14268" s="109" t="s">
        <v>7697</v>
      </c>
      <c r="F14268" s="109"/>
      <c r="G14268" s="109"/>
      <c r="H14268" s="109">
        <f>IF('Раздел 3.1'!AB61&gt;=SUM('Раздел 3.1'!AB62:AB64),0,1)</f>
        <v>0</v>
      </c>
    </row>
    <row r="14269" spans="1:8" x14ac:dyDescent="0.2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6925</v>
      </c>
      <c r="H14269" s="6">
        <f>IF('Раздел 3.1'!P26&gt;='Раздел 3.1'!P65,0,1)</f>
        <v>0</v>
      </c>
    </row>
    <row r="14270" spans="1:8" x14ac:dyDescent="0.2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7698</v>
      </c>
      <c r="H14270" s="6">
        <f>IF('Раздел 3.1'!Q26&gt;='Раздел 3.1'!Q65,0,1)</f>
        <v>0</v>
      </c>
    </row>
    <row r="14271" spans="1:8" x14ac:dyDescent="0.2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5717</v>
      </c>
      <c r="H14271" s="6">
        <f>IF('Раздел 3.1'!R26&gt;='Раздел 3.1'!R65,0,1)</f>
        <v>0</v>
      </c>
    </row>
    <row r="14272" spans="1:8" x14ac:dyDescent="0.2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5718</v>
      </c>
      <c r="H14272" s="6">
        <f>IF('Раздел 3.1'!S26&gt;='Раздел 3.1'!S65,0,1)</f>
        <v>0</v>
      </c>
    </row>
    <row r="14273" spans="1:8" x14ac:dyDescent="0.2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4895</v>
      </c>
      <c r="H14273" s="6">
        <f>IF('Раздел 3.1'!T26&gt;='Раздел 3.1'!T65,0,1)</f>
        <v>0</v>
      </c>
    </row>
    <row r="14274" spans="1:8" x14ac:dyDescent="0.2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4896</v>
      </c>
      <c r="H14274" s="6">
        <f>IF('Раздел 3.1'!U26&gt;='Раздел 3.1'!U65,0,1)</f>
        <v>0</v>
      </c>
    </row>
    <row r="14275" spans="1:8" x14ac:dyDescent="0.2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4897</v>
      </c>
      <c r="H14275" s="6">
        <f>IF('Раздел 3.1'!V26&gt;='Раздел 3.1'!V65,0,1)</f>
        <v>0</v>
      </c>
    </row>
    <row r="14276" spans="1:8" x14ac:dyDescent="0.2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4898</v>
      </c>
      <c r="H14276" s="6">
        <f>IF('Раздел 3.1'!W26&gt;='Раздел 3.1'!W65,0,1)</f>
        <v>0</v>
      </c>
    </row>
    <row r="14277" spans="1:8" x14ac:dyDescent="0.2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4899</v>
      </c>
      <c r="H14277" s="6">
        <f>IF('Раздел 3.1'!X26&gt;='Раздел 3.1'!X65,0,1)</f>
        <v>0</v>
      </c>
    </row>
    <row r="14278" spans="1:8" x14ac:dyDescent="0.2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4900</v>
      </c>
      <c r="H14278" s="6">
        <f>IF('Раздел 3.1'!Y26&gt;='Раздел 3.1'!Y65,0,1)</f>
        <v>0</v>
      </c>
    </row>
    <row r="14279" spans="1:8" x14ac:dyDescent="0.2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4901</v>
      </c>
      <c r="H14279" s="6">
        <f>IF('Раздел 3.1'!Z26&gt;='Раздел 3.1'!Z65,0,1)</f>
        <v>0</v>
      </c>
    </row>
    <row r="14280" spans="1:8" x14ac:dyDescent="0.2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4902</v>
      </c>
      <c r="H14280" s="6">
        <f>IF('Раздел 3.1'!AA26&gt;='Раздел 3.1'!AA65,0,1)</f>
        <v>0</v>
      </c>
    </row>
    <row r="14281" spans="1:8" x14ac:dyDescent="0.2">
      <c r="A14281" s="6">
        <f t="shared" si="212"/>
        <v>609562</v>
      </c>
      <c r="B14281" s="6">
        <v>69</v>
      </c>
      <c r="C14281" s="109">
        <v>16</v>
      </c>
      <c r="D14281" s="109">
        <v>477</v>
      </c>
      <c r="E14281" s="109" t="s">
        <v>4903</v>
      </c>
      <c r="F14281" s="109"/>
      <c r="G14281" s="109"/>
      <c r="H14281" s="109">
        <f>IF('Раздел 3.1'!AB26&gt;='Раздел 3.1'!AB65,0,1)</f>
        <v>0</v>
      </c>
    </row>
    <row r="14282" spans="1:8" x14ac:dyDescent="0.2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6926</v>
      </c>
      <c r="H14282" s="6">
        <f>IF('Раздел 3.1'!P26&gt;='Раздел 3.1'!P67,0,1)</f>
        <v>0</v>
      </c>
    </row>
    <row r="14283" spans="1:8" x14ac:dyDescent="0.2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4904</v>
      </c>
      <c r="H14283" s="6">
        <f>IF('Раздел 3.1'!Q26&gt;='Раздел 3.1'!Q67,0,1)</f>
        <v>0</v>
      </c>
    </row>
    <row r="14284" spans="1:8" x14ac:dyDescent="0.2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4905</v>
      </c>
      <c r="H14284" s="6">
        <f>IF('Раздел 3.1'!R26&gt;='Раздел 3.1'!R67,0,1)</f>
        <v>0</v>
      </c>
    </row>
    <row r="14285" spans="1:8" x14ac:dyDescent="0.2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4906</v>
      </c>
      <c r="H14285" s="6">
        <f>IF('Раздел 3.1'!S26&gt;='Раздел 3.1'!S67,0,1)</f>
        <v>0</v>
      </c>
    </row>
    <row r="14286" spans="1:8" x14ac:dyDescent="0.2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4907</v>
      </c>
      <c r="H14286" s="6">
        <f>IF('Раздел 3.1'!T26&gt;='Раздел 3.1'!T67,0,1)</f>
        <v>0</v>
      </c>
    </row>
    <row r="14287" spans="1:8" x14ac:dyDescent="0.2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4908</v>
      </c>
      <c r="H14287" s="6">
        <f>IF('Раздел 3.1'!U26&gt;='Раздел 3.1'!U67,0,1)</f>
        <v>0</v>
      </c>
    </row>
    <row r="14288" spans="1:8" x14ac:dyDescent="0.2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4909</v>
      </c>
      <c r="H14288" s="6">
        <f>IF('Раздел 3.1'!V26&gt;='Раздел 3.1'!V67,0,1)</f>
        <v>0</v>
      </c>
    </row>
    <row r="14289" spans="1:8" x14ac:dyDescent="0.2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4910</v>
      </c>
      <c r="H14289" s="6">
        <f>IF('Раздел 3.1'!W26&gt;='Раздел 3.1'!W67,0,1)</f>
        <v>0</v>
      </c>
    </row>
    <row r="14290" spans="1:8" x14ac:dyDescent="0.2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4911</v>
      </c>
      <c r="H14290" s="6">
        <f>IF('Раздел 3.1'!X26&gt;='Раздел 3.1'!X67,0,1)</f>
        <v>0</v>
      </c>
    </row>
    <row r="14291" spans="1:8" x14ac:dyDescent="0.2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5731</v>
      </c>
      <c r="H14291" s="6">
        <f>IF('Раздел 3.1'!Y26&gt;='Раздел 3.1'!Y67,0,1)</f>
        <v>0</v>
      </c>
    </row>
    <row r="14292" spans="1:8" x14ac:dyDescent="0.2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5732</v>
      </c>
      <c r="H14292" s="6">
        <f>IF('Раздел 3.1'!Z26&gt;='Раздел 3.1'!Z67,0,1)</f>
        <v>0</v>
      </c>
    </row>
    <row r="14293" spans="1:8" x14ac:dyDescent="0.2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5733</v>
      </c>
      <c r="H14293" s="6">
        <f>IF('Раздел 3.1'!AA26&gt;='Раздел 3.1'!AA67,0,1)</f>
        <v>0</v>
      </c>
    </row>
    <row r="14294" spans="1:8" x14ac:dyDescent="0.2">
      <c r="A14294" s="6">
        <f t="shared" si="212"/>
        <v>609562</v>
      </c>
      <c r="B14294" s="6">
        <v>69</v>
      </c>
      <c r="C14294" s="109">
        <v>17</v>
      </c>
      <c r="D14294" s="109">
        <v>490</v>
      </c>
      <c r="E14294" s="109" t="s">
        <v>5734</v>
      </c>
      <c r="F14294" s="109"/>
      <c r="G14294" s="109"/>
      <c r="H14294" s="109">
        <f>IF('Раздел 3.1'!AB26&gt;='Раздел 3.1'!AB67,0,1)</f>
        <v>0</v>
      </c>
    </row>
    <row r="14295" spans="1:8" x14ac:dyDescent="0.2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6927</v>
      </c>
      <c r="H14295" s="6">
        <f>IF('Раздел 3.1'!P26&gt;='Раздел 3.1'!P69,0,1)</f>
        <v>0</v>
      </c>
    </row>
    <row r="14296" spans="1:8" x14ac:dyDescent="0.2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5735</v>
      </c>
      <c r="H14296" s="6">
        <f>IF('Раздел 3.1'!Q26&gt;='Раздел 3.1'!Q69,0,1)</f>
        <v>0</v>
      </c>
    </row>
    <row r="14297" spans="1:8" x14ac:dyDescent="0.2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5736</v>
      </c>
      <c r="H14297" s="6">
        <f>IF('Раздел 3.1'!R26&gt;='Раздел 3.1'!R69,0,1)</f>
        <v>0</v>
      </c>
    </row>
    <row r="14298" spans="1:8" x14ac:dyDescent="0.2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5737</v>
      </c>
      <c r="H14298" s="6">
        <f>IF('Раздел 3.1'!S26&gt;='Раздел 3.1'!S69,0,1)</f>
        <v>0</v>
      </c>
    </row>
    <row r="14299" spans="1:8" x14ac:dyDescent="0.2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5738</v>
      </c>
      <c r="H14299" s="6">
        <f>IF('Раздел 3.1'!T26&gt;='Раздел 3.1'!T69,0,1)</f>
        <v>0</v>
      </c>
    </row>
    <row r="14300" spans="1:8" x14ac:dyDescent="0.2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5739</v>
      </c>
      <c r="H14300" s="6">
        <f>IF('Раздел 3.1'!U26&gt;='Раздел 3.1'!U69,0,1)</f>
        <v>0</v>
      </c>
    </row>
    <row r="14301" spans="1:8" x14ac:dyDescent="0.2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5740</v>
      </c>
      <c r="H14301" s="6">
        <f>IF('Раздел 3.1'!V26&gt;='Раздел 3.1'!V69,0,1)</f>
        <v>0</v>
      </c>
    </row>
    <row r="14302" spans="1:8" x14ac:dyDescent="0.2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5741</v>
      </c>
      <c r="H14302" s="6">
        <f>IF('Раздел 3.1'!W26&gt;='Раздел 3.1'!W69,0,1)</f>
        <v>0</v>
      </c>
    </row>
    <row r="14303" spans="1:8" x14ac:dyDescent="0.2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5742</v>
      </c>
      <c r="H14303" s="6">
        <f>IF('Раздел 3.1'!X26&gt;='Раздел 3.1'!X69,0,1)</f>
        <v>0</v>
      </c>
    </row>
    <row r="14304" spans="1:8" x14ac:dyDescent="0.2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5743</v>
      </c>
      <c r="H14304" s="6">
        <f>IF('Раздел 3.1'!Y26&gt;='Раздел 3.1'!Y69,0,1)</f>
        <v>0</v>
      </c>
    </row>
    <row r="14305" spans="1:8" x14ac:dyDescent="0.2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5730</v>
      </c>
      <c r="H14305" s="6">
        <f>IF('Раздел 3.1'!Z26&gt;='Раздел 3.1'!Z69,0,1)</f>
        <v>0</v>
      </c>
    </row>
    <row r="14306" spans="1:8" x14ac:dyDescent="0.2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6510</v>
      </c>
      <c r="H14306" s="6">
        <f>IF('Раздел 3.1'!AA26&gt;='Раздел 3.1'!AA69,0,1)</f>
        <v>0</v>
      </c>
    </row>
    <row r="14307" spans="1:8" x14ac:dyDescent="0.2">
      <c r="A14307" s="6">
        <f t="shared" si="213"/>
        <v>609562</v>
      </c>
      <c r="B14307" s="6">
        <v>69</v>
      </c>
      <c r="C14307" s="109">
        <v>18</v>
      </c>
      <c r="D14307" s="109">
        <v>503</v>
      </c>
      <c r="E14307" s="109" t="s">
        <v>6511</v>
      </c>
      <c r="F14307" s="109"/>
      <c r="G14307" s="109"/>
      <c r="H14307" s="109">
        <f>IF('Раздел 3.1'!AB26&gt;='Раздел 3.1'!AB69,0,1)</f>
        <v>0</v>
      </c>
    </row>
    <row r="14308" spans="1:8" x14ac:dyDescent="0.2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6928</v>
      </c>
      <c r="H14308" s="6">
        <f>IF('Раздел 3.1'!P26&gt;='Раздел 3.1'!P72,0,1)</f>
        <v>0</v>
      </c>
    </row>
    <row r="14309" spans="1:8" x14ac:dyDescent="0.2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6512</v>
      </c>
      <c r="H14309" s="6">
        <f>IF('Раздел 3.1'!Q26&gt;='Раздел 3.1'!Q72,0,1)</f>
        <v>0</v>
      </c>
    </row>
    <row r="14310" spans="1:8" x14ac:dyDescent="0.2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6513</v>
      </c>
      <c r="H14310" s="6">
        <f>IF('Раздел 3.1'!R26&gt;='Раздел 3.1'!R72,0,1)</f>
        <v>0</v>
      </c>
    </row>
    <row r="14311" spans="1:8" x14ac:dyDescent="0.2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6514</v>
      </c>
      <c r="H14311" s="6">
        <f>IF('Раздел 3.1'!S26&gt;='Раздел 3.1'!S72,0,1)</f>
        <v>0</v>
      </c>
    </row>
    <row r="14312" spans="1:8" x14ac:dyDescent="0.2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6515</v>
      </c>
      <c r="H14312" s="6">
        <f>IF('Раздел 3.1'!T26&gt;='Раздел 3.1'!T72,0,1)</f>
        <v>0</v>
      </c>
    </row>
    <row r="14313" spans="1:8" x14ac:dyDescent="0.2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6516</v>
      </c>
      <c r="H14313" s="6">
        <f>IF('Раздел 3.1'!U26&gt;='Раздел 3.1'!U72,0,1)</f>
        <v>0</v>
      </c>
    </row>
    <row r="14314" spans="1:8" x14ac:dyDescent="0.2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6517</v>
      </c>
      <c r="H14314" s="6">
        <f>IF('Раздел 3.1'!V26&gt;='Раздел 3.1'!V72,0,1)</f>
        <v>0</v>
      </c>
    </row>
    <row r="14315" spans="1:8" x14ac:dyDescent="0.2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6518</v>
      </c>
      <c r="H14315" s="6">
        <f>IF('Раздел 3.1'!W26&gt;='Раздел 3.1'!W72,0,1)</f>
        <v>0</v>
      </c>
    </row>
    <row r="14316" spans="1:8" x14ac:dyDescent="0.2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6519</v>
      </c>
      <c r="H14316" s="6">
        <f>IF('Раздел 3.1'!X26&gt;='Раздел 3.1'!X72,0,1)</f>
        <v>0</v>
      </c>
    </row>
    <row r="14317" spans="1:8" x14ac:dyDescent="0.2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6520</v>
      </c>
      <c r="H14317" s="6">
        <f>IF('Раздел 3.1'!Y26&gt;='Раздел 3.1'!Y72,0,1)</f>
        <v>0</v>
      </c>
    </row>
    <row r="14318" spans="1:8" x14ac:dyDescent="0.2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6521</v>
      </c>
      <c r="H14318" s="6">
        <f>IF('Раздел 3.1'!Z26&gt;='Раздел 3.1'!Z72,0,1)</f>
        <v>0</v>
      </c>
    </row>
    <row r="14319" spans="1:8" x14ac:dyDescent="0.2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6522</v>
      </c>
      <c r="H14319" s="6">
        <f>IF('Раздел 3.1'!AA26&gt;='Раздел 3.1'!AA72,0,1)</f>
        <v>0</v>
      </c>
    </row>
    <row r="14320" spans="1:8" x14ac:dyDescent="0.2">
      <c r="A14320" s="6">
        <f t="shared" si="213"/>
        <v>609562</v>
      </c>
      <c r="B14320" s="6">
        <v>69</v>
      </c>
      <c r="C14320" s="109">
        <v>19</v>
      </c>
      <c r="D14320" s="109">
        <v>516</v>
      </c>
      <c r="E14320" s="109" t="s">
        <v>6523</v>
      </c>
      <c r="F14320" s="109"/>
      <c r="G14320" s="109"/>
      <c r="H14320" s="109">
        <f>IF('Раздел 3.1'!AB26&gt;='Раздел 3.1'!AB72,0,1)</f>
        <v>0</v>
      </c>
    </row>
    <row r="14321" spans="1:8" x14ac:dyDescent="0.2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6929</v>
      </c>
      <c r="H14321" s="6">
        <f>IF('Раздел 3.1'!P65&gt;='Раздел 3.1'!P66,0,1)</f>
        <v>0</v>
      </c>
    </row>
    <row r="14322" spans="1:8" x14ac:dyDescent="0.2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6524</v>
      </c>
      <c r="H14322" s="6">
        <f>IF('Раздел 3.1'!Q65&gt;='Раздел 3.1'!Q66,0,1)</f>
        <v>0</v>
      </c>
    </row>
    <row r="14323" spans="1:8" x14ac:dyDescent="0.2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6525</v>
      </c>
      <c r="H14323" s="6">
        <f>IF('Раздел 3.1'!R65&gt;='Раздел 3.1'!R66,0,1)</f>
        <v>0</v>
      </c>
    </row>
    <row r="14324" spans="1:8" x14ac:dyDescent="0.2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6526</v>
      </c>
      <c r="H14324" s="6">
        <f>IF('Раздел 3.1'!S65&gt;='Раздел 3.1'!S66,0,1)</f>
        <v>0</v>
      </c>
    </row>
    <row r="14325" spans="1:8" x14ac:dyDescent="0.2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6527</v>
      </c>
      <c r="H14325" s="6">
        <f>IF('Раздел 3.1'!T65&gt;='Раздел 3.1'!T66,0,1)</f>
        <v>0</v>
      </c>
    </row>
    <row r="14326" spans="1:8" x14ac:dyDescent="0.2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6528</v>
      </c>
      <c r="H14326" s="6">
        <f>IF('Раздел 3.1'!U65&gt;='Раздел 3.1'!U66,0,1)</f>
        <v>0</v>
      </c>
    </row>
    <row r="14327" spans="1:8" x14ac:dyDescent="0.2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6529</v>
      </c>
      <c r="H14327" s="6">
        <f>IF('Раздел 3.1'!V65&gt;='Раздел 3.1'!V66,0,1)</f>
        <v>0</v>
      </c>
    </row>
    <row r="14328" spans="1:8" x14ac:dyDescent="0.2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6530</v>
      </c>
      <c r="H14328" s="6">
        <f>IF('Раздел 3.1'!W65&gt;='Раздел 3.1'!W66,0,1)</f>
        <v>0</v>
      </c>
    </row>
    <row r="14329" spans="1:8" x14ac:dyDescent="0.2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6531</v>
      </c>
      <c r="H14329" s="6">
        <f>IF('Раздел 3.1'!X65&gt;='Раздел 3.1'!X66,0,1)</f>
        <v>0</v>
      </c>
    </row>
    <row r="14330" spans="1:8" x14ac:dyDescent="0.2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6532</v>
      </c>
      <c r="H14330" s="6">
        <f>IF('Раздел 3.1'!Y65&gt;='Раздел 3.1'!Y66,0,1)</f>
        <v>0</v>
      </c>
    </row>
    <row r="14331" spans="1:8" x14ac:dyDescent="0.2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6533</v>
      </c>
      <c r="H14331" s="6">
        <f>IF('Раздел 3.1'!Z65&gt;='Раздел 3.1'!Z66,0,1)</f>
        <v>0</v>
      </c>
    </row>
    <row r="14332" spans="1:8" x14ac:dyDescent="0.2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6534</v>
      </c>
      <c r="H14332" s="6">
        <f>IF('Раздел 3.1'!AA65&gt;='Раздел 3.1'!AA66,0,1)</f>
        <v>0</v>
      </c>
    </row>
    <row r="14333" spans="1:8" x14ac:dyDescent="0.2">
      <c r="A14333" s="6">
        <f t="shared" si="213"/>
        <v>609562</v>
      </c>
      <c r="B14333" s="6">
        <v>69</v>
      </c>
      <c r="C14333" s="109">
        <v>20</v>
      </c>
      <c r="D14333" s="109">
        <v>529</v>
      </c>
      <c r="E14333" s="109" t="s">
        <v>6535</v>
      </c>
      <c r="F14333" s="109"/>
      <c r="G14333" s="109"/>
      <c r="H14333" s="109">
        <f>IF('Раздел 3.1'!AB65&gt;='Раздел 3.1'!AB66,0,1)</f>
        <v>0</v>
      </c>
    </row>
    <row r="14334" spans="1:8" x14ac:dyDescent="0.2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6930</v>
      </c>
      <c r="H14334" s="6">
        <f>IF('Раздел 3.1'!P67&gt;='Раздел 3.1'!P68,0,1)</f>
        <v>0</v>
      </c>
    </row>
    <row r="14335" spans="1:8" x14ac:dyDescent="0.2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6536</v>
      </c>
      <c r="H14335" s="6">
        <f>IF('Раздел 3.1'!Q67&gt;='Раздел 3.1'!Q68,0,1)</f>
        <v>0</v>
      </c>
    </row>
    <row r="14336" spans="1:8" x14ac:dyDescent="0.2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6537</v>
      </c>
      <c r="H14336" s="6">
        <f>IF('Раздел 3.1'!R67&gt;='Раздел 3.1'!R68,0,1)</f>
        <v>0</v>
      </c>
    </row>
    <row r="14337" spans="1:8" x14ac:dyDescent="0.2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6538</v>
      </c>
      <c r="H14337" s="6">
        <f>IF('Раздел 3.1'!S67&gt;='Раздел 3.1'!S68,0,1)</f>
        <v>0</v>
      </c>
    </row>
    <row r="14338" spans="1:8" x14ac:dyDescent="0.2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6539</v>
      </c>
      <c r="H14338" s="6">
        <f>IF('Раздел 3.1'!T67&gt;='Раздел 3.1'!T68,0,1)</f>
        <v>0</v>
      </c>
    </row>
    <row r="14339" spans="1:8" x14ac:dyDescent="0.2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6540</v>
      </c>
      <c r="H14339" s="6">
        <f>IF('Раздел 3.1'!U67&gt;='Раздел 3.1'!U68,0,1)</f>
        <v>0</v>
      </c>
    </row>
    <row r="14340" spans="1:8" x14ac:dyDescent="0.2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6541</v>
      </c>
      <c r="H14340" s="6">
        <f>IF('Раздел 3.1'!V67&gt;='Раздел 3.1'!V68,0,1)</f>
        <v>0</v>
      </c>
    </row>
    <row r="14341" spans="1:8" x14ac:dyDescent="0.2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6542</v>
      </c>
      <c r="H14341" s="6">
        <f>IF('Раздел 3.1'!W67&gt;='Раздел 3.1'!W68,0,1)</f>
        <v>0</v>
      </c>
    </row>
    <row r="14342" spans="1:8" x14ac:dyDescent="0.2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6543</v>
      </c>
      <c r="H14342" s="6">
        <f>IF('Раздел 3.1'!X67&gt;='Раздел 3.1'!X68,0,1)</f>
        <v>0</v>
      </c>
    </row>
    <row r="14343" spans="1:8" x14ac:dyDescent="0.2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7365</v>
      </c>
      <c r="H14343" s="6">
        <f>IF('Раздел 3.1'!Y67&gt;='Раздел 3.1'!Y68,0,1)</f>
        <v>0</v>
      </c>
    </row>
    <row r="14344" spans="1:8" x14ac:dyDescent="0.2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7366</v>
      </c>
      <c r="H14344" s="6">
        <f>IF('Раздел 3.1'!Z67&gt;='Раздел 3.1'!Z68,0,1)</f>
        <v>0</v>
      </c>
    </row>
    <row r="14345" spans="1:8" x14ac:dyDescent="0.2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6485</v>
      </c>
      <c r="H14345" s="6">
        <f>IF('Раздел 3.1'!AA67&gt;='Раздел 3.1'!AA68,0,1)</f>
        <v>0</v>
      </c>
    </row>
    <row r="14346" spans="1:8" x14ac:dyDescent="0.2">
      <c r="A14346" s="6">
        <f t="shared" si="213"/>
        <v>609562</v>
      </c>
      <c r="B14346" s="6">
        <v>69</v>
      </c>
      <c r="C14346" s="109">
        <v>21</v>
      </c>
      <c r="D14346" s="109">
        <v>542</v>
      </c>
      <c r="E14346" s="109" t="s">
        <v>6486</v>
      </c>
      <c r="F14346" s="109"/>
      <c r="G14346" s="109"/>
      <c r="H14346" s="109">
        <f>IF('Раздел 3.1'!AB67&gt;='Раздел 3.1'!AB68,0,1)</f>
        <v>0</v>
      </c>
    </row>
    <row r="14347" spans="1:8" x14ac:dyDescent="0.2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6931</v>
      </c>
      <c r="H14347" s="6">
        <f>IF('Раздел 3.1'!P69&gt;='Раздел 3.1'!P70,0,1)</f>
        <v>0</v>
      </c>
    </row>
    <row r="14348" spans="1:8" x14ac:dyDescent="0.2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6487</v>
      </c>
      <c r="H14348" s="6">
        <f>IF('Раздел 3.1'!Q69&gt;='Раздел 3.1'!Q70,0,1)</f>
        <v>0</v>
      </c>
    </row>
    <row r="14349" spans="1:8" x14ac:dyDescent="0.2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6488</v>
      </c>
      <c r="H14349" s="6">
        <f>IF('Раздел 3.1'!R69&gt;='Раздел 3.1'!R70,0,1)</f>
        <v>0</v>
      </c>
    </row>
    <row r="14350" spans="1:8" x14ac:dyDescent="0.2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6489</v>
      </c>
      <c r="H14350" s="6">
        <f>IF('Раздел 3.1'!S69&gt;='Раздел 3.1'!S70,0,1)</f>
        <v>0</v>
      </c>
    </row>
    <row r="14351" spans="1:8" x14ac:dyDescent="0.2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6490</v>
      </c>
      <c r="H14351" s="6">
        <f>IF('Раздел 3.1'!T69&gt;='Раздел 3.1'!T70,0,1)</f>
        <v>0</v>
      </c>
    </row>
    <row r="14352" spans="1:8" x14ac:dyDescent="0.2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6491</v>
      </c>
      <c r="H14352" s="6">
        <f>IF('Раздел 3.1'!U69&gt;='Раздел 3.1'!U70,0,1)</f>
        <v>0</v>
      </c>
    </row>
    <row r="14353" spans="1:8" x14ac:dyDescent="0.2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6492</v>
      </c>
      <c r="H14353" s="6">
        <f>IF('Раздел 3.1'!V69&gt;='Раздел 3.1'!V70,0,1)</f>
        <v>0</v>
      </c>
    </row>
    <row r="14354" spans="1:8" x14ac:dyDescent="0.2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4889</v>
      </c>
      <c r="H14354" s="6">
        <f>IF('Раздел 3.1'!W69&gt;='Раздел 3.1'!W70,0,1)</f>
        <v>0</v>
      </c>
    </row>
    <row r="14355" spans="1:8" x14ac:dyDescent="0.2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4890</v>
      </c>
      <c r="H14355" s="6">
        <f>IF('Раздел 3.1'!X69&gt;='Раздел 3.1'!X70,0,1)</f>
        <v>0</v>
      </c>
    </row>
    <row r="14356" spans="1:8" x14ac:dyDescent="0.2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4891</v>
      </c>
      <c r="H14356" s="6">
        <f>IF('Раздел 3.1'!Y69&gt;='Раздел 3.1'!Y70,0,1)</f>
        <v>0</v>
      </c>
    </row>
    <row r="14357" spans="1:8" x14ac:dyDescent="0.2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4892</v>
      </c>
      <c r="H14357" s="6">
        <f>IF('Раздел 3.1'!Z69&gt;='Раздел 3.1'!Z70,0,1)</f>
        <v>0</v>
      </c>
    </row>
    <row r="14358" spans="1:8" x14ac:dyDescent="0.2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4893</v>
      </c>
      <c r="H14358" s="6">
        <f>IF('Раздел 3.1'!AA69&gt;='Раздел 3.1'!AA70,0,1)</f>
        <v>0</v>
      </c>
    </row>
    <row r="14359" spans="1:8" x14ac:dyDescent="0.2">
      <c r="A14359" s="6">
        <f t="shared" si="213"/>
        <v>609562</v>
      </c>
      <c r="B14359" s="6">
        <v>69</v>
      </c>
      <c r="C14359" s="109">
        <v>22</v>
      </c>
      <c r="D14359" s="109">
        <v>555</v>
      </c>
      <c r="E14359" s="109" t="s">
        <v>4894</v>
      </c>
      <c r="F14359" s="109"/>
      <c r="G14359" s="109"/>
      <c r="H14359" s="109">
        <f>IF('Раздел 3.1'!AB69&gt;='Раздел 3.1'!AB70,0,1)</f>
        <v>0</v>
      </c>
    </row>
    <row r="14360" spans="1:8" x14ac:dyDescent="0.2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6932</v>
      </c>
      <c r="H14360" s="6">
        <f>IF('Раздел 3.1'!P70&gt;='Раздел 3.1'!P71,0,1)</f>
        <v>0</v>
      </c>
    </row>
    <row r="14361" spans="1:8" x14ac:dyDescent="0.2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4075</v>
      </c>
      <c r="H14361" s="6">
        <f>IF('Раздел 3.1'!Q70&gt;='Раздел 3.1'!Q71,0,1)</f>
        <v>0</v>
      </c>
    </row>
    <row r="14362" spans="1:8" x14ac:dyDescent="0.2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4076</v>
      </c>
      <c r="H14362" s="6">
        <f>IF('Раздел 3.1'!R70&gt;='Раздел 3.1'!R71,0,1)</f>
        <v>0</v>
      </c>
    </row>
    <row r="14363" spans="1:8" x14ac:dyDescent="0.2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4077</v>
      </c>
      <c r="H14363" s="6">
        <f>IF('Раздел 3.1'!S70&gt;='Раздел 3.1'!S71,0,1)</f>
        <v>0</v>
      </c>
    </row>
    <row r="14364" spans="1:8" x14ac:dyDescent="0.2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4078</v>
      </c>
      <c r="H14364" s="6">
        <f>IF('Раздел 3.1'!T70&gt;='Раздел 3.1'!T71,0,1)</f>
        <v>0</v>
      </c>
    </row>
    <row r="14365" spans="1:8" x14ac:dyDescent="0.2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7412</v>
      </c>
      <c r="H14365" s="6">
        <f>IF('Раздел 3.1'!U70&gt;='Раздел 3.1'!U71,0,1)</f>
        <v>0</v>
      </c>
    </row>
    <row r="14366" spans="1:8" x14ac:dyDescent="0.2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7413</v>
      </c>
      <c r="H14366" s="6">
        <f>IF('Раздел 3.1'!V70&gt;='Раздел 3.1'!V71,0,1)</f>
        <v>0</v>
      </c>
    </row>
    <row r="14367" spans="1:8" x14ac:dyDescent="0.2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7414</v>
      </c>
      <c r="H14367" s="6">
        <f>IF('Раздел 3.1'!W70&gt;='Раздел 3.1'!W71,0,1)</f>
        <v>0</v>
      </c>
    </row>
    <row r="14368" spans="1:8" x14ac:dyDescent="0.2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7415</v>
      </c>
      <c r="H14368" s="6">
        <f>IF('Раздел 3.1'!X70&gt;='Раздел 3.1'!X71,0,1)</f>
        <v>0</v>
      </c>
    </row>
    <row r="14369" spans="1:8" x14ac:dyDescent="0.2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7416</v>
      </c>
      <c r="H14369" s="6">
        <f>IF('Раздел 3.1'!Y70&gt;='Раздел 3.1'!Y71,0,1)</f>
        <v>0</v>
      </c>
    </row>
    <row r="14370" spans="1:8" x14ac:dyDescent="0.2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7417</v>
      </c>
      <c r="H14370" s="6">
        <f>IF('Раздел 3.1'!Z70&gt;='Раздел 3.1'!Z71,0,1)</f>
        <v>0</v>
      </c>
    </row>
    <row r="14371" spans="1:8" x14ac:dyDescent="0.2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7418</v>
      </c>
      <c r="H14371" s="6">
        <f>IF('Раздел 3.1'!AA70&gt;='Раздел 3.1'!AA71,0,1)</f>
        <v>0</v>
      </c>
    </row>
    <row r="14372" spans="1:8" x14ac:dyDescent="0.2">
      <c r="A14372" s="6">
        <f t="shared" si="214"/>
        <v>609562</v>
      </c>
      <c r="B14372" s="6">
        <v>69</v>
      </c>
      <c r="C14372" s="109">
        <v>23</v>
      </c>
      <c r="D14372" s="109">
        <v>568</v>
      </c>
      <c r="E14372" s="109" t="s">
        <v>7419</v>
      </c>
      <c r="F14372" s="109"/>
      <c r="G14372" s="109"/>
      <c r="H14372" s="109">
        <f>IF('Раздел 3.1'!AB70&gt;='Раздел 3.1'!AB71,0,1)</f>
        <v>0</v>
      </c>
    </row>
    <row r="14373" spans="1:8" x14ac:dyDescent="0.2">
      <c r="A14373" s="6">
        <f t="shared" si="214"/>
        <v>609562</v>
      </c>
      <c r="B14373" s="6">
        <v>69</v>
      </c>
      <c r="C14373" s="111">
        <v>24</v>
      </c>
      <c r="D14373" s="111">
        <v>569</v>
      </c>
      <c r="E14373" s="111" t="s">
        <v>6938</v>
      </c>
      <c r="F14373" s="111"/>
      <c r="G14373" s="111"/>
      <c r="H14373" s="111">
        <f>IF('Раздел 3.1'!P22&gt;='Раздел 3.1'!P74,0,1)</f>
        <v>0</v>
      </c>
    </row>
    <row r="14374" spans="1:8" x14ac:dyDescent="0.2">
      <c r="A14374" s="6">
        <f t="shared" si="214"/>
        <v>609562</v>
      </c>
      <c r="B14374" s="6">
        <v>69</v>
      </c>
      <c r="C14374" s="111">
        <v>25</v>
      </c>
      <c r="D14374" s="111">
        <v>570</v>
      </c>
      <c r="E14374" s="111" t="s">
        <v>6933</v>
      </c>
      <c r="F14374" s="111"/>
      <c r="G14374" s="111"/>
      <c r="H14374" s="111">
        <f>IF('Раздел 3.1'!P74&gt;='Раздел 3.1'!P75,0,1)</f>
        <v>0</v>
      </c>
    </row>
    <row r="14375" spans="1:8" x14ac:dyDescent="0.2">
      <c r="A14375" s="131">
        <f t="shared" si="214"/>
        <v>609562</v>
      </c>
      <c r="B14375" s="131">
        <v>69</v>
      </c>
      <c r="C14375" s="133">
        <v>26</v>
      </c>
      <c r="D14375" s="133">
        <v>571</v>
      </c>
      <c r="E14375" s="133" t="s">
        <v>21064</v>
      </c>
      <c r="F14375" s="133"/>
      <c r="G14375" s="133"/>
      <c r="H14375" s="134">
        <f>IF('Раздел 3.1'!P26&gt;='Раздел 3.1'!P76,0,1)</f>
        <v>0</v>
      </c>
    </row>
    <row r="14376" spans="1:8" x14ac:dyDescent="0.2">
      <c r="A14376" s="6">
        <f t="shared" si="214"/>
        <v>609562</v>
      </c>
      <c r="B14376" s="6">
        <v>69</v>
      </c>
      <c r="C14376" s="109">
        <v>27</v>
      </c>
      <c r="D14376" s="109">
        <v>572</v>
      </c>
      <c r="E14376" s="109" t="s">
        <v>6934</v>
      </c>
      <c r="F14376" s="109"/>
      <c r="G14376" s="109"/>
      <c r="H14376" s="111">
        <f>IF('Раздел 3.1'!P76&gt;='Раздел 3.1'!P77,0,1)</f>
        <v>0</v>
      </c>
    </row>
    <row r="14377" spans="1:8" x14ac:dyDescent="0.2">
      <c r="A14377" s="6">
        <f t="shared" si="214"/>
        <v>609562</v>
      </c>
      <c r="B14377" s="6">
        <v>69</v>
      </c>
      <c r="C14377" s="109">
        <v>28</v>
      </c>
      <c r="D14377" s="109">
        <v>573</v>
      </c>
      <c r="E14377" s="109" t="s">
        <v>6935</v>
      </c>
      <c r="F14377" s="109"/>
      <c r="G14377" s="109"/>
      <c r="H14377" s="111">
        <f>IF('Раздел 3.1'!P78&gt;='Раздел 3.1'!P79,0,1)</f>
        <v>0</v>
      </c>
    </row>
    <row r="14378" spans="1:8" x14ac:dyDescent="0.2">
      <c r="A14378" s="6">
        <f t="shared" si="214"/>
        <v>609562</v>
      </c>
      <c r="B14378" s="6">
        <v>69</v>
      </c>
      <c r="C14378" s="109">
        <v>29</v>
      </c>
      <c r="D14378" s="109">
        <v>574</v>
      </c>
      <c r="E14378" s="109" t="s">
        <v>6936</v>
      </c>
      <c r="F14378" s="109"/>
      <c r="G14378" s="109"/>
      <c r="H14378" s="111">
        <f>IF('Раздел 3.1'!P78=SUM('Раздел 3.1'!P80:P81),0,1)</f>
        <v>0</v>
      </c>
    </row>
    <row r="14379" spans="1:8" x14ac:dyDescent="0.2">
      <c r="A14379" s="122">
        <f t="shared" si="214"/>
        <v>609562</v>
      </c>
      <c r="B14379" s="122">
        <v>69</v>
      </c>
      <c r="C14379" s="124">
        <v>30</v>
      </c>
      <c r="D14379" s="124">
        <v>575</v>
      </c>
      <c r="E14379" s="124" t="s">
        <v>21066</v>
      </c>
      <c r="F14379" s="124"/>
      <c r="G14379" s="124"/>
      <c r="H14379" s="124">
        <f>IF('Раздел 3.1'!P23&gt;='Раздел 3.1'!P75,0,1)</f>
        <v>0</v>
      </c>
    </row>
    <row r="14380" spans="1:8" x14ac:dyDescent="0.2">
      <c r="A14380" s="122">
        <f t="shared" si="214"/>
        <v>609562</v>
      </c>
      <c r="B14380" s="122">
        <v>69</v>
      </c>
      <c r="C14380" s="124">
        <v>31</v>
      </c>
      <c r="D14380" s="124">
        <v>576</v>
      </c>
      <c r="E14380" s="124" t="s">
        <v>21065</v>
      </c>
      <c r="F14380" s="124"/>
      <c r="G14380" s="124"/>
      <c r="H14380" s="124">
        <f>IF('Раздел 3.1'!P27&gt;='Раздел 3.1'!P77,0,1)</f>
        <v>0</v>
      </c>
    </row>
    <row r="14381" spans="1:8" x14ac:dyDescent="0.2">
      <c r="A14381" s="6">
        <f t="shared" si="214"/>
        <v>609562</v>
      </c>
      <c r="B14381" s="109">
        <v>69</v>
      </c>
      <c r="C14381" s="109">
        <v>32</v>
      </c>
      <c r="D14381" s="109">
        <v>577</v>
      </c>
      <c r="E14381" s="109" t="s">
        <v>6937</v>
      </c>
      <c r="F14381" s="109"/>
      <c r="G14381" s="109"/>
      <c r="H14381" s="109">
        <f>IF('Раздел 3.1'!P27&gt;='Раздел 3.1'!P82,0,1)</f>
        <v>0</v>
      </c>
    </row>
    <row r="14382" spans="1:8" x14ac:dyDescent="0.2">
      <c r="A14382" s="107">
        <f t="shared" si="214"/>
        <v>609562</v>
      </c>
      <c r="B14382" s="107">
        <v>70</v>
      </c>
      <c r="C14382" s="107">
        <v>0</v>
      </c>
      <c r="D14382" s="107">
        <v>0</v>
      </c>
      <c r="E14382" s="107" t="str">
        <f>CONCATENATE("Количество ошибок в разделе 3.2: ",H14382)</f>
        <v>Количество ошибок в разделе 3.2: 0</v>
      </c>
      <c r="F14382" s="107"/>
      <c r="G14382" s="107"/>
      <c r="H14382" s="107">
        <f>SUM(H14383:H14691)</f>
        <v>0</v>
      </c>
    </row>
    <row r="14383" spans="1:8" x14ac:dyDescent="0.2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6609</v>
      </c>
      <c r="H14383" s="6">
        <f>IF('Раздел 3.2'!P21=SUM('Раздел 3.2'!Q21:V21),0,1)</f>
        <v>0</v>
      </c>
    </row>
    <row r="14384" spans="1:8" x14ac:dyDescent="0.2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6610</v>
      </c>
      <c r="H14384" s="6">
        <f>IF('Раздел 3.2'!P22=SUM('Раздел 3.2'!Q22:V22),0,1)</f>
        <v>0</v>
      </c>
    </row>
    <row r="14385" spans="1:8" x14ac:dyDescent="0.2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6611</v>
      </c>
      <c r="H14385" s="6">
        <f>IF('Раздел 3.2'!P23=SUM('Раздел 3.2'!Q23:V23),0,1)</f>
        <v>0</v>
      </c>
    </row>
    <row r="14386" spans="1:8" x14ac:dyDescent="0.2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8249</v>
      </c>
      <c r="H14386" s="6">
        <f>IF('Раздел 3.2'!P24=SUM('Раздел 3.2'!Q24:V24),0,1)</f>
        <v>0</v>
      </c>
    </row>
    <row r="14387" spans="1:8" x14ac:dyDescent="0.2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8250</v>
      </c>
      <c r="H14387" s="6">
        <f>IF('Раздел 3.2'!P25=SUM('Раздел 3.2'!Q25:V25),0,1)</f>
        <v>0</v>
      </c>
    </row>
    <row r="14388" spans="1:8" x14ac:dyDescent="0.2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7428</v>
      </c>
      <c r="H14388" s="6">
        <f>IF('Раздел 3.2'!P26=SUM('Раздел 3.2'!Q26:V26),0,1)</f>
        <v>0</v>
      </c>
    </row>
    <row r="14389" spans="1:8" x14ac:dyDescent="0.2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7429</v>
      </c>
      <c r="H14389" s="6">
        <f>IF('Раздел 3.2'!P27=SUM('Раздел 3.2'!Q27:V27),0,1)</f>
        <v>0</v>
      </c>
    </row>
    <row r="14390" spans="1:8" x14ac:dyDescent="0.2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7430</v>
      </c>
      <c r="H14390" s="6">
        <f>IF('Раздел 3.2'!P28=SUM('Раздел 3.2'!Q28:V28),0,1)</f>
        <v>0</v>
      </c>
    </row>
    <row r="14391" spans="1:8" x14ac:dyDescent="0.2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7431</v>
      </c>
      <c r="H14391" s="6">
        <f>IF('Раздел 3.2'!P29=SUM('Раздел 3.2'!Q29:V29),0,1)</f>
        <v>0</v>
      </c>
    </row>
    <row r="14392" spans="1:8" x14ac:dyDescent="0.2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7432</v>
      </c>
      <c r="H14392" s="6">
        <f>IF('Раздел 3.2'!P30=SUM('Раздел 3.2'!Q30:V30),0,1)</f>
        <v>0</v>
      </c>
    </row>
    <row r="14393" spans="1:8" x14ac:dyDescent="0.2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7433</v>
      </c>
      <c r="H14393" s="6">
        <f>IF('Раздел 3.2'!P31=SUM('Раздел 3.2'!Q31:V31),0,1)</f>
        <v>0</v>
      </c>
    </row>
    <row r="14394" spans="1:8" x14ac:dyDescent="0.2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7434</v>
      </c>
      <c r="H14394" s="6">
        <f>IF('Раздел 3.2'!P32=SUM('Раздел 3.2'!Q32:V32),0,1)</f>
        <v>0</v>
      </c>
    </row>
    <row r="14395" spans="1:8" x14ac:dyDescent="0.2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7435</v>
      </c>
      <c r="H14395" s="6">
        <f>IF('Раздел 3.2'!P33=SUM('Раздел 3.2'!Q33:V33),0,1)</f>
        <v>0</v>
      </c>
    </row>
    <row r="14396" spans="1:8" x14ac:dyDescent="0.2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6620</v>
      </c>
      <c r="H14396" s="6">
        <f>IF('Раздел 3.2'!P34=SUM('Раздел 3.2'!Q34:V34),0,1)</f>
        <v>0</v>
      </c>
    </row>
    <row r="14397" spans="1:8" x14ac:dyDescent="0.2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6621</v>
      </c>
      <c r="H14397" s="6">
        <f>IF('Раздел 3.2'!P35=SUM('Раздел 3.2'!Q35:V35),0,1)</f>
        <v>0</v>
      </c>
    </row>
    <row r="14398" spans="1:8" x14ac:dyDescent="0.2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6622</v>
      </c>
      <c r="H14398" s="6">
        <f>IF('Раздел 3.2'!P36=SUM('Раздел 3.2'!Q36:V36),0,1)</f>
        <v>0</v>
      </c>
    </row>
    <row r="14399" spans="1:8" x14ac:dyDescent="0.2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6623</v>
      </c>
      <c r="H14399" s="6">
        <f>IF('Раздел 3.2'!P37=SUM('Раздел 3.2'!Q37:V37),0,1)</f>
        <v>0</v>
      </c>
    </row>
    <row r="14400" spans="1:8" x14ac:dyDescent="0.2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6624</v>
      </c>
      <c r="H14400" s="6">
        <f>IF('Раздел 3.2'!P38=SUM('Раздел 3.2'!Q38:V38),0,1)</f>
        <v>0</v>
      </c>
    </row>
    <row r="14401" spans="1:8" x14ac:dyDescent="0.2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6625</v>
      </c>
      <c r="H14401" s="6">
        <f>IF('Раздел 3.2'!P39=SUM('Раздел 3.2'!Q39:V39),0,1)</f>
        <v>0</v>
      </c>
    </row>
    <row r="14402" spans="1:8" x14ac:dyDescent="0.2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5839</v>
      </c>
      <c r="H14402" s="6">
        <f>IF('Раздел 3.2'!P40=SUM('Раздел 3.2'!Q40:V40),0,1)</f>
        <v>0</v>
      </c>
    </row>
    <row r="14403" spans="1:8" x14ac:dyDescent="0.2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5840</v>
      </c>
      <c r="H14403" s="6">
        <f>IF('Раздел 3.2'!P41=SUM('Раздел 3.2'!Q41:V41),0,1)</f>
        <v>0</v>
      </c>
    </row>
    <row r="14404" spans="1:8" x14ac:dyDescent="0.2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6628</v>
      </c>
      <c r="H14404" s="6">
        <f>IF('Раздел 3.2'!P42=SUM('Раздел 3.2'!Q42:V42),0,1)</f>
        <v>0</v>
      </c>
    </row>
    <row r="14405" spans="1:8" x14ac:dyDescent="0.2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6629</v>
      </c>
      <c r="H14405" s="6">
        <f>IF('Раздел 3.2'!P43=SUM('Раздел 3.2'!Q43:V43),0,1)</f>
        <v>0</v>
      </c>
    </row>
    <row r="14406" spans="1:8" x14ac:dyDescent="0.2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6630</v>
      </c>
      <c r="H14406" s="6">
        <f>IF('Раздел 3.2'!P44=SUM('Раздел 3.2'!Q44:V44),0,1)</f>
        <v>0</v>
      </c>
    </row>
    <row r="14407" spans="1:8" x14ac:dyDescent="0.2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6631</v>
      </c>
      <c r="H14407" s="6">
        <f>IF('Раздел 3.2'!P45=SUM('Раздел 3.2'!Q45:V45),0,1)</f>
        <v>0</v>
      </c>
    </row>
    <row r="14408" spans="1:8" x14ac:dyDescent="0.2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6632</v>
      </c>
      <c r="H14408" s="6">
        <f>IF('Раздел 3.2'!P46=SUM('Раздел 3.2'!Q46:V46),0,1)</f>
        <v>0</v>
      </c>
    </row>
    <row r="14409" spans="1:8" x14ac:dyDescent="0.2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6633</v>
      </c>
      <c r="H14409" s="6">
        <f>IF('Раздел 3.2'!P47=SUM('Раздел 3.2'!Q47:V47),0,1)</f>
        <v>0</v>
      </c>
    </row>
    <row r="14410" spans="1:8" x14ac:dyDescent="0.2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6634</v>
      </c>
      <c r="H14410" s="6">
        <f>IF('Раздел 3.2'!P48=SUM('Раздел 3.2'!Q48:V48),0,1)</f>
        <v>0</v>
      </c>
    </row>
    <row r="14411" spans="1:8" x14ac:dyDescent="0.2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6635</v>
      </c>
      <c r="H14411" s="6">
        <f>IF('Раздел 3.2'!P49=SUM('Раздел 3.2'!Q49:V49),0,1)</f>
        <v>0</v>
      </c>
    </row>
    <row r="14412" spans="1:8" x14ac:dyDescent="0.2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6636</v>
      </c>
      <c r="H14412" s="6">
        <f>IF('Раздел 3.2'!P50=SUM('Раздел 3.2'!Q50:V50),0,1)</f>
        <v>0</v>
      </c>
    </row>
    <row r="14413" spans="1:8" x14ac:dyDescent="0.2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6637</v>
      </c>
      <c r="H14413" s="6">
        <f>IF('Раздел 3.2'!P51=SUM('Раздел 3.2'!Q51:V51),0,1)</f>
        <v>0</v>
      </c>
    </row>
    <row r="14414" spans="1:8" x14ac:dyDescent="0.2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6638</v>
      </c>
      <c r="H14414" s="6">
        <f>IF('Раздел 3.2'!P52=SUM('Раздел 3.2'!Q52:V52),0,1)</f>
        <v>0</v>
      </c>
    </row>
    <row r="14415" spans="1:8" x14ac:dyDescent="0.2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5851</v>
      </c>
      <c r="H14415" s="6">
        <f>IF('Раздел 3.2'!P53=SUM('Раздел 3.2'!Q53:V53),0,1)</f>
        <v>0</v>
      </c>
    </row>
    <row r="14416" spans="1:8" x14ac:dyDescent="0.2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5852</v>
      </c>
      <c r="H14416" s="6">
        <f>IF('Раздел 3.2'!P54=SUM('Раздел 3.2'!Q54:V54),0,1)</f>
        <v>0</v>
      </c>
    </row>
    <row r="14417" spans="1:8" x14ac:dyDescent="0.2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5853</v>
      </c>
      <c r="H14417" s="6">
        <f>IF('Раздел 3.2'!P55=SUM('Раздел 3.2'!Q55:V55),0,1)</f>
        <v>0</v>
      </c>
    </row>
    <row r="14418" spans="1:8" x14ac:dyDescent="0.2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7467</v>
      </c>
      <c r="H14418" s="6">
        <f>IF('Раздел 3.2'!P56=SUM('Раздел 3.2'!Q56:V56),0,1)</f>
        <v>0</v>
      </c>
    </row>
    <row r="14419" spans="1:8" x14ac:dyDescent="0.2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7468</v>
      </c>
      <c r="H14419" s="6">
        <f>IF('Раздел 3.2'!P57=SUM('Раздел 3.2'!Q57:V57),0,1)</f>
        <v>0</v>
      </c>
    </row>
    <row r="14420" spans="1:8" x14ac:dyDescent="0.2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6639</v>
      </c>
      <c r="H14420" s="6">
        <f>IF('Раздел 3.2'!P58=SUM('Раздел 3.2'!Q58:V58),0,1)</f>
        <v>0</v>
      </c>
    </row>
    <row r="14421" spans="1:8" x14ac:dyDescent="0.2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6640</v>
      </c>
      <c r="F14421" s="7"/>
      <c r="G14421" s="7"/>
      <c r="H14421" s="7">
        <f>IF('Раздел 3.2'!P59=SUM('Раздел 3.2'!Q59:V59),0,1)</f>
        <v>0</v>
      </c>
    </row>
    <row r="14422" spans="1:8" x14ac:dyDescent="0.2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5336</v>
      </c>
      <c r="F14422" s="7"/>
      <c r="G14422" s="7"/>
      <c r="H14422" s="7">
        <f>IF('Раздел 3.2'!P60=SUM('Раздел 3.2'!Q60:V60),0,1)</f>
        <v>0</v>
      </c>
    </row>
    <row r="14423" spans="1:8" x14ac:dyDescent="0.2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5337</v>
      </c>
      <c r="F14423" s="7"/>
      <c r="G14423" s="7"/>
      <c r="H14423" s="7">
        <f>IF('Раздел 3.2'!P61=SUM('Раздел 3.2'!Q61:V61),0,1)</f>
        <v>0</v>
      </c>
    </row>
    <row r="14424" spans="1:8" x14ac:dyDescent="0.2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5338</v>
      </c>
      <c r="F14424" s="7"/>
      <c r="G14424" s="7"/>
      <c r="H14424" s="7">
        <f>IF('Раздел 3.2'!P62=SUM('Раздел 3.2'!Q62:V62),0,1)</f>
        <v>0</v>
      </c>
    </row>
    <row r="14425" spans="1:8" x14ac:dyDescent="0.2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5339</v>
      </c>
      <c r="F14425" s="7"/>
      <c r="G14425" s="7"/>
      <c r="H14425" s="7">
        <f>IF('Раздел 3.2'!P63=SUM('Раздел 3.2'!Q63:V63),0,1)</f>
        <v>0</v>
      </c>
    </row>
    <row r="14426" spans="1:8" x14ac:dyDescent="0.2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5340</v>
      </c>
      <c r="F14426" s="7"/>
      <c r="G14426" s="7"/>
      <c r="H14426" s="7">
        <f>IF('Раздел 3.2'!P64=SUM('Раздел 3.2'!Q64:V64),0,1)</f>
        <v>0</v>
      </c>
    </row>
    <row r="14427" spans="1:8" x14ac:dyDescent="0.2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5341</v>
      </c>
      <c r="F14427" s="7"/>
      <c r="G14427" s="7"/>
      <c r="H14427" s="7">
        <f>IF('Раздел 3.2'!P65=SUM('Раздел 3.2'!Q65:V65),0,1)</f>
        <v>0</v>
      </c>
    </row>
    <row r="14428" spans="1:8" x14ac:dyDescent="0.2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5342</v>
      </c>
      <c r="F14428" s="7"/>
      <c r="G14428" s="7"/>
      <c r="H14428" s="7">
        <f>IF('Раздел 3.2'!P66=SUM('Раздел 3.2'!Q66:V66),0,1)</f>
        <v>0</v>
      </c>
    </row>
    <row r="14429" spans="1:8" x14ac:dyDescent="0.2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5343</v>
      </c>
      <c r="F14429" s="7"/>
      <c r="G14429" s="7"/>
      <c r="H14429" s="7">
        <f>IF('Раздел 3.2'!P67=SUM('Раздел 3.2'!Q67:V67),0,1)</f>
        <v>0</v>
      </c>
    </row>
    <row r="14430" spans="1:8" x14ac:dyDescent="0.2">
      <c r="A14430" s="6">
        <f t="shared" si="214"/>
        <v>609562</v>
      </c>
      <c r="B14430" s="6">
        <v>70</v>
      </c>
      <c r="C14430" s="109">
        <v>1</v>
      </c>
      <c r="D14430" s="109">
        <v>48</v>
      </c>
      <c r="E14430" s="109" t="s">
        <v>5344</v>
      </c>
      <c r="F14430" s="109"/>
      <c r="G14430" s="109"/>
      <c r="H14430" s="109">
        <f>IF('Раздел 3.2'!P68=SUM('Раздел 3.2'!Q68:V68),0,1)</f>
        <v>0</v>
      </c>
    </row>
    <row r="14431" spans="1:8" x14ac:dyDescent="0.2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6641</v>
      </c>
      <c r="H14431" s="6">
        <f>IF('Раздел 3.2'!W21=SUM('Раздел 3.2'!X21:AC21),0,1)</f>
        <v>0</v>
      </c>
    </row>
    <row r="14432" spans="1:8" x14ac:dyDescent="0.2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6642</v>
      </c>
      <c r="H14432" s="6">
        <f>IF('Раздел 3.2'!W22=SUM('Раздел 3.2'!X22:AC22),0,1)</f>
        <v>0</v>
      </c>
    </row>
    <row r="14433" spans="1:8" x14ac:dyDescent="0.2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6643</v>
      </c>
      <c r="H14433" s="6">
        <f>IF('Раздел 3.2'!W23=SUM('Раздел 3.2'!X23:AC23),0,1)</f>
        <v>0</v>
      </c>
    </row>
    <row r="14434" spans="1:8" x14ac:dyDescent="0.2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6644</v>
      </c>
      <c r="H14434" s="6">
        <f>IF('Раздел 3.2'!W24=SUM('Раздел 3.2'!X24:AC24),0,1)</f>
        <v>0</v>
      </c>
    </row>
    <row r="14435" spans="1:8" x14ac:dyDescent="0.2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6645</v>
      </c>
      <c r="H14435" s="6">
        <f>IF('Раздел 3.2'!W25=SUM('Раздел 3.2'!X25:AC25),0,1)</f>
        <v>0</v>
      </c>
    </row>
    <row r="14436" spans="1:8" x14ac:dyDescent="0.2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6646</v>
      </c>
      <c r="H14436" s="6">
        <f>IF('Раздел 3.2'!W26=SUM('Раздел 3.2'!X26:AC26),0,1)</f>
        <v>0</v>
      </c>
    </row>
    <row r="14437" spans="1:8" x14ac:dyDescent="0.2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6647</v>
      </c>
      <c r="H14437" s="6">
        <f>IF('Раздел 3.2'!W27=SUM('Раздел 3.2'!X27:AC27),0,1)</f>
        <v>0</v>
      </c>
    </row>
    <row r="14438" spans="1:8" x14ac:dyDescent="0.2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6648</v>
      </c>
      <c r="H14438" s="6">
        <f>IF('Раздел 3.2'!W28=SUM('Раздел 3.2'!X28:AC28),0,1)</f>
        <v>0</v>
      </c>
    </row>
    <row r="14439" spans="1:8" x14ac:dyDescent="0.2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6649</v>
      </c>
      <c r="H14439" s="6">
        <f>IF('Раздел 3.2'!W29=SUM('Раздел 3.2'!X29:AC29),0,1)</f>
        <v>0</v>
      </c>
    </row>
    <row r="14440" spans="1:8" x14ac:dyDescent="0.2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6650</v>
      </c>
      <c r="H14440" s="6">
        <f>IF('Раздел 3.2'!W30=SUM('Раздел 3.2'!X30:AC30),0,1)</f>
        <v>0</v>
      </c>
    </row>
    <row r="14441" spans="1:8" x14ac:dyDescent="0.2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6651</v>
      </c>
      <c r="H14441" s="6">
        <f>IF('Раздел 3.2'!W31=SUM('Раздел 3.2'!X31:AC31),0,1)</f>
        <v>0</v>
      </c>
    </row>
    <row r="14442" spans="1:8" x14ac:dyDescent="0.2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6652</v>
      </c>
      <c r="H14442" s="6">
        <f>IF('Раздел 3.2'!W32=SUM('Раздел 3.2'!X32:AC32),0,1)</f>
        <v>0</v>
      </c>
    </row>
    <row r="14443" spans="1:8" x14ac:dyDescent="0.2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6653</v>
      </c>
      <c r="H14443" s="6">
        <f>IF('Раздел 3.2'!W33=SUM('Раздел 3.2'!X33:AC33),0,1)</f>
        <v>0</v>
      </c>
    </row>
    <row r="14444" spans="1:8" x14ac:dyDescent="0.2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6654</v>
      </c>
      <c r="H14444" s="6">
        <f>IF('Раздел 3.2'!W34=SUM('Раздел 3.2'!X34:AC34),0,1)</f>
        <v>0</v>
      </c>
    </row>
    <row r="14445" spans="1:8" x14ac:dyDescent="0.2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6655</v>
      </c>
      <c r="H14445" s="6">
        <f>IF('Раздел 3.2'!W35=SUM('Раздел 3.2'!X35:AC35),0,1)</f>
        <v>0</v>
      </c>
    </row>
    <row r="14446" spans="1:8" x14ac:dyDescent="0.2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6656</v>
      </c>
      <c r="H14446" s="6">
        <f>IF('Раздел 3.2'!W36=SUM('Раздел 3.2'!X36:AC36),0,1)</f>
        <v>0</v>
      </c>
    </row>
    <row r="14447" spans="1:8" x14ac:dyDescent="0.2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6657</v>
      </c>
      <c r="H14447" s="6">
        <f>IF('Раздел 3.2'!W37=SUM('Раздел 3.2'!X37:AC37),0,1)</f>
        <v>0</v>
      </c>
    </row>
    <row r="14448" spans="1:8" x14ac:dyDescent="0.2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6658</v>
      </c>
      <c r="H14448" s="6">
        <f>IF('Раздел 3.2'!W38=SUM('Раздел 3.2'!X38:AC38),0,1)</f>
        <v>0</v>
      </c>
    </row>
    <row r="14449" spans="1:8" x14ac:dyDescent="0.2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6659</v>
      </c>
      <c r="H14449" s="6">
        <f>IF('Раздел 3.2'!W39=SUM('Раздел 3.2'!X39:AC39),0,1)</f>
        <v>0</v>
      </c>
    </row>
    <row r="14450" spans="1:8" x14ac:dyDescent="0.2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7471</v>
      </c>
      <c r="H14450" s="6">
        <f>IF('Раздел 3.2'!W40=SUM('Раздел 3.2'!X40:AC40),0,1)</f>
        <v>0</v>
      </c>
    </row>
    <row r="14451" spans="1:8" x14ac:dyDescent="0.2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7472</v>
      </c>
      <c r="H14451" s="6">
        <f>IF('Раздел 3.2'!W41=SUM('Раздел 3.2'!X41:AC41),0,1)</f>
        <v>0</v>
      </c>
    </row>
    <row r="14452" spans="1:8" x14ac:dyDescent="0.2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7473</v>
      </c>
      <c r="H14452" s="6">
        <f>IF('Раздел 3.2'!W42=SUM('Раздел 3.2'!X42:AC42),0,1)</f>
        <v>0</v>
      </c>
    </row>
    <row r="14453" spans="1:8" x14ac:dyDescent="0.2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7474</v>
      </c>
      <c r="H14453" s="6">
        <f>IF('Раздел 3.2'!W43=SUM('Раздел 3.2'!X43:AC43),0,1)</f>
        <v>0</v>
      </c>
    </row>
    <row r="14454" spans="1:8" x14ac:dyDescent="0.2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7475</v>
      </c>
      <c r="H14454" s="6">
        <f>IF('Раздел 3.2'!W44=SUM('Раздел 3.2'!X44:AC44),0,1)</f>
        <v>0</v>
      </c>
    </row>
    <row r="14455" spans="1:8" x14ac:dyDescent="0.2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7476</v>
      </c>
      <c r="H14455" s="6">
        <f>IF('Раздел 3.2'!W45=SUM('Раздел 3.2'!X45:AC45),0,1)</f>
        <v>0</v>
      </c>
    </row>
    <row r="14456" spans="1:8" x14ac:dyDescent="0.2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7477</v>
      </c>
      <c r="H14456" s="6">
        <f>IF('Раздел 3.2'!W46=SUM('Раздел 3.2'!X46:AC46),0,1)</f>
        <v>0</v>
      </c>
    </row>
    <row r="14457" spans="1:8" x14ac:dyDescent="0.2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7478</v>
      </c>
      <c r="H14457" s="6">
        <f>IF('Раздел 3.2'!W47=SUM('Раздел 3.2'!X47:AC47),0,1)</f>
        <v>0</v>
      </c>
    </row>
    <row r="14458" spans="1:8" x14ac:dyDescent="0.2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7479</v>
      </c>
      <c r="H14458" s="6">
        <f>IF('Раздел 3.2'!W48=SUM('Раздел 3.2'!X48:AC48),0,1)</f>
        <v>0</v>
      </c>
    </row>
    <row r="14459" spans="1:8" x14ac:dyDescent="0.2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7480</v>
      </c>
      <c r="H14459" s="6">
        <f>IF('Раздел 3.2'!W49=SUM('Раздел 3.2'!X49:AC49),0,1)</f>
        <v>0</v>
      </c>
    </row>
    <row r="14460" spans="1:8" x14ac:dyDescent="0.2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7481</v>
      </c>
      <c r="H14460" s="6">
        <f>IF('Раздел 3.2'!W50=SUM('Раздел 3.2'!X50:AC50),0,1)</f>
        <v>0</v>
      </c>
    </row>
    <row r="14461" spans="1:8" x14ac:dyDescent="0.2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7482</v>
      </c>
      <c r="H14461" s="6">
        <f>IF('Раздел 3.2'!W51=SUM('Раздел 3.2'!X51:AC51),0,1)</f>
        <v>0</v>
      </c>
    </row>
    <row r="14462" spans="1:8" x14ac:dyDescent="0.2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7506</v>
      </c>
      <c r="H14462" s="6">
        <f>IF('Раздел 3.2'!W52=SUM('Раздел 3.2'!X52:AC52),0,1)</f>
        <v>0</v>
      </c>
    </row>
    <row r="14463" spans="1:8" x14ac:dyDescent="0.2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7507</v>
      </c>
      <c r="H14463" s="6">
        <f>IF('Раздел 3.2'!W53=SUM('Раздел 3.2'!X53:AC53),0,1)</f>
        <v>0</v>
      </c>
    </row>
    <row r="14464" spans="1:8" x14ac:dyDescent="0.2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7508</v>
      </c>
      <c r="H14464" s="6">
        <f>IF('Раздел 3.2'!W54=SUM('Раздел 3.2'!X54:AC54),0,1)</f>
        <v>0</v>
      </c>
    </row>
    <row r="14465" spans="1:8" x14ac:dyDescent="0.2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7509</v>
      </c>
      <c r="H14465" s="6">
        <f>IF('Раздел 3.2'!W55=SUM('Раздел 3.2'!X55:AC55),0,1)</f>
        <v>0</v>
      </c>
    </row>
    <row r="14466" spans="1:8" x14ac:dyDescent="0.2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7510</v>
      </c>
      <c r="H14466" s="6">
        <f>IF('Раздел 3.2'!W56=SUM('Раздел 3.2'!X56:AC56),0,1)</f>
        <v>0</v>
      </c>
    </row>
    <row r="14467" spans="1:8" x14ac:dyDescent="0.2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7511</v>
      </c>
      <c r="H14467" s="6">
        <f>IF('Раздел 3.2'!W57=SUM('Раздел 3.2'!X57:AC57),0,1)</f>
        <v>0</v>
      </c>
    </row>
    <row r="14468" spans="1:8" x14ac:dyDescent="0.2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7512</v>
      </c>
      <c r="H14468" s="6">
        <f>IF('Раздел 3.2'!W58=SUM('Раздел 3.2'!X58:AC58),0,1)</f>
        <v>0</v>
      </c>
    </row>
    <row r="14469" spans="1:8" x14ac:dyDescent="0.2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8320</v>
      </c>
      <c r="F14469" s="7"/>
      <c r="G14469" s="7"/>
      <c r="H14469" s="7">
        <f>IF('Раздел 3.2'!W59=SUM('Раздел 3.2'!X59:AC59),0,1)</f>
        <v>0</v>
      </c>
    </row>
    <row r="14470" spans="1:8" x14ac:dyDescent="0.2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6137</v>
      </c>
      <c r="F14470" s="7"/>
      <c r="G14470" s="7"/>
      <c r="H14470" s="7">
        <f>IF('Раздел 3.2'!W60=SUM('Раздел 3.2'!X60:AC60),0,1)</f>
        <v>0</v>
      </c>
    </row>
    <row r="14471" spans="1:8" x14ac:dyDescent="0.2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6138</v>
      </c>
      <c r="F14471" s="7"/>
      <c r="G14471" s="7"/>
      <c r="H14471" s="7">
        <f>IF('Раздел 3.2'!W61=SUM('Раздел 3.2'!X61:AC61),0,1)</f>
        <v>0</v>
      </c>
    </row>
    <row r="14472" spans="1:8" x14ac:dyDescent="0.2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6139</v>
      </c>
      <c r="F14472" s="7"/>
      <c r="G14472" s="7"/>
      <c r="H14472" s="7">
        <f>IF('Раздел 3.2'!W62=SUM('Раздел 3.2'!X62:AC62),0,1)</f>
        <v>0</v>
      </c>
    </row>
    <row r="14473" spans="1:8" x14ac:dyDescent="0.2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6140</v>
      </c>
      <c r="F14473" s="7"/>
      <c r="G14473" s="7"/>
      <c r="H14473" s="7">
        <f>IF('Раздел 3.2'!W63=SUM('Раздел 3.2'!X63:AC63),0,1)</f>
        <v>0</v>
      </c>
    </row>
    <row r="14474" spans="1:8" x14ac:dyDescent="0.2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6141</v>
      </c>
      <c r="F14474" s="7"/>
      <c r="G14474" s="7"/>
      <c r="H14474" s="7">
        <f>IF('Раздел 3.2'!W64=SUM('Раздел 3.2'!X64:AC64),0,1)</f>
        <v>0</v>
      </c>
    </row>
    <row r="14475" spans="1:8" x14ac:dyDescent="0.2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6142</v>
      </c>
      <c r="F14475" s="7"/>
      <c r="G14475" s="7"/>
      <c r="H14475" s="7">
        <f>IF('Раздел 3.2'!W65=SUM('Раздел 3.2'!X65:AC65),0,1)</f>
        <v>0</v>
      </c>
    </row>
    <row r="14476" spans="1:8" x14ac:dyDescent="0.2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6948</v>
      </c>
      <c r="F14476" s="7"/>
      <c r="G14476" s="7"/>
      <c r="H14476" s="7">
        <f>IF('Раздел 3.2'!W66=SUM('Раздел 3.2'!X66:AC66),0,1)</f>
        <v>0</v>
      </c>
    </row>
    <row r="14477" spans="1:8" x14ac:dyDescent="0.2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6112</v>
      </c>
      <c r="F14477" s="7"/>
      <c r="G14477" s="7"/>
      <c r="H14477" s="7">
        <f>IF('Раздел 3.2'!W67=SUM('Раздел 3.2'!X67:AC67),0,1)</f>
        <v>0</v>
      </c>
    </row>
    <row r="14478" spans="1:8" x14ac:dyDescent="0.2">
      <c r="A14478" s="6">
        <f t="shared" si="215"/>
        <v>609562</v>
      </c>
      <c r="B14478" s="6">
        <v>70</v>
      </c>
      <c r="C14478" s="109">
        <v>2</v>
      </c>
      <c r="D14478" s="109">
        <v>96</v>
      </c>
      <c r="E14478" s="109" t="s">
        <v>6113</v>
      </c>
      <c r="F14478" s="109"/>
      <c r="G14478" s="109"/>
      <c r="H14478" s="109">
        <f>IF('Раздел 3.2'!W68=SUM('Раздел 3.2'!X68:AC68),0,1)</f>
        <v>0</v>
      </c>
    </row>
    <row r="14479" spans="1:8" x14ac:dyDescent="0.2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8321</v>
      </c>
      <c r="H14479" s="6">
        <f>IF('Раздел 3.2'!P21=SUM('Раздел 3.2'!W21,'Раздел 3.2'!AD21),0,1)</f>
        <v>0</v>
      </c>
    </row>
    <row r="14480" spans="1:8" x14ac:dyDescent="0.2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8322</v>
      </c>
      <c r="H14480" s="6">
        <f>IF('Раздел 3.2'!P22=SUM('Раздел 3.2'!W22,'Раздел 3.2'!AD22),0,1)</f>
        <v>0</v>
      </c>
    </row>
    <row r="14481" spans="1:8" x14ac:dyDescent="0.2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8323</v>
      </c>
      <c r="H14481" s="6">
        <f>IF('Раздел 3.2'!P23=SUM('Раздел 3.2'!W23,'Раздел 3.2'!AD23),0,1)</f>
        <v>0</v>
      </c>
    </row>
    <row r="14482" spans="1:8" x14ac:dyDescent="0.2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8324</v>
      </c>
      <c r="H14482" s="6">
        <f>IF('Раздел 3.2'!P24=SUM('Раздел 3.2'!W24,'Раздел 3.2'!AD24),0,1)</f>
        <v>0</v>
      </c>
    </row>
    <row r="14483" spans="1:8" x14ac:dyDescent="0.2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8325</v>
      </c>
      <c r="H14483" s="6">
        <f>IF('Раздел 3.2'!P25=SUM('Раздел 3.2'!W25,'Раздел 3.2'!AD25),0,1)</f>
        <v>0</v>
      </c>
    </row>
    <row r="14484" spans="1:8" x14ac:dyDescent="0.2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8326</v>
      </c>
      <c r="H14484" s="6">
        <f>IF('Раздел 3.2'!P26=SUM('Раздел 3.2'!W26,'Раздел 3.2'!AD26),0,1)</f>
        <v>0</v>
      </c>
    </row>
    <row r="14485" spans="1:8" x14ac:dyDescent="0.2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8327</v>
      </c>
      <c r="H14485" s="6">
        <f>IF('Раздел 3.2'!P27=SUM('Раздел 3.2'!W27,'Раздел 3.2'!AD27),0,1)</f>
        <v>0</v>
      </c>
    </row>
    <row r="14486" spans="1:8" x14ac:dyDescent="0.2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8328</v>
      </c>
      <c r="H14486" s="6">
        <f>IF('Раздел 3.2'!P28=SUM('Раздел 3.2'!W28,'Раздел 3.2'!AD28),0,1)</f>
        <v>0</v>
      </c>
    </row>
    <row r="14487" spans="1:8" x14ac:dyDescent="0.2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8329</v>
      </c>
      <c r="H14487" s="6">
        <f>IF('Раздел 3.2'!P29=SUM('Раздел 3.2'!W29,'Раздел 3.2'!AD29),0,1)</f>
        <v>0</v>
      </c>
    </row>
    <row r="14488" spans="1:8" x14ac:dyDescent="0.2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7499</v>
      </c>
      <c r="H14488" s="6">
        <f>IF('Раздел 3.2'!P30=SUM('Раздел 3.2'!W30,'Раздел 3.2'!AD30),0,1)</f>
        <v>0</v>
      </c>
    </row>
    <row r="14489" spans="1:8" x14ac:dyDescent="0.2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7500</v>
      </c>
      <c r="H14489" s="6">
        <f>IF('Раздел 3.2'!P31=SUM('Раздел 3.2'!W31,'Раздел 3.2'!AD31),0,1)</f>
        <v>0</v>
      </c>
    </row>
    <row r="14490" spans="1:8" x14ac:dyDescent="0.2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7501</v>
      </c>
      <c r="H14490" s="6">
        <f>IF('Раздел 3.2'!P32=SUM('Раздел 3.2'!W32,'Раздел 3.2'!AD32),0,1)</f>
        <v>0</v>
      </c>
    </row>
    <row r="14491" spans="1:8" x14ac:dyDescent="0.2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7502</v>
      </c>
      <c r="H14491" s="6">
        <f>IF('Раздел 3.2'!P33=SUM('Раздел 3.2'!W33,'Раздел 3.2'!AD33),0,1)</f>
        <v>0</v>
      </c>
    </row>
    <row r="14492" spans="1:8" x14ac:dyDescent="0.2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8298</v>
      </c>
      <c r="H14492" s="6">
        <f>IF('Раздел 3.2'!P34=SUM('Раздел 3.2'!W34,'Раздел 3.2'!AD34),0,1)</f>
        <v>0</v>
      </c>
    </row>
    <row r="14493" spans="1:8" x14ac:dyDescent="0.2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8299</v>
      </c>
      <c r="H14493" s="6">
        <f>IF('Раздел 3.2'!P35=SUM('Раздел 3.2'!W35,'Раздел 3.2'!AD35),0,1)</f>
        <v>0</v>
      </c>
    </row>
    <row r="14494" spans="1:8" x14ac:dyDescent="0.2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8300</v>
      </c>
      <c r="H14494" s="6">
        <f>IF('Раздел 3.2'!P36=SUM('Раздел 3.2'!W36,'Раздел 3.2'!AD36),0,1)</f>
        <v>0</v>
      </c>
    </row>
    <row r="14495" spans="1:8" x14ac:dyDescent="0.2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8336</v>
      </c>
      <c r="H14495" s="6">
        <f>IF('Раздел 3.2'!P37=SUM('Раздел 3.2'!W37,'Раздел 3.2'!AD37),0,1)</f>
        <v>0</v>
      </c>
    </row>
    <row r="14496" spans="1:8" x14ac:dyDescent="0.2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8337</v>
      </c>
      <c r="H14496" s="6">
        <f>IF('Раздел 3.2'!P38=SUM('Раздел 3.2'!W38,'Раздел 3.2'!AD38),0,1)</f>
        <v>0</v>
      </c>
    </row>
    <row r="14497" spans="1:8" x14ac:dyDescent="0.2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8338</v>
      </c>
      <c r="H14497" s="6">
        <f>IF('Раздел 3.2'!P39=SUM('Раздел 3.2'!W39,'Раздел 3.2'!AD39),0,1)</f>
        <v>0</v>
      </c>
    </row>
    <row r="14498" spans="1:8" x14ac:dyDescent="0.2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8339</v>
      </c>
      <c r="H14498" s="6">
        <f>IF('Раздел 3.2'!P40=SUM('Раздел 3.2'!W40,'Раздел 3.2'!AD40),0,1)</f>
        <v>0</v>
      </c>
    </row>
    <row r="14499" spans="1:8" x14ac:dyDescent="0.2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8340</v>
      </c>
      <c r="H14499" s="6">
        <f>IF('Раздел 3.2'!P41=SUM('Раздел 3.2'!W41,'Раздел 3.2'!AD41),0,1)</f>
        <v>0</v>
      </c>
    </row>
    <row r="14500" spans="1:8" x14ac:dyDescent="0.2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8341</v>
      </c>
      <c r="H14500" s="6">
        <f>IF('Раздел 3.2'!P42=SUM('Раздел 3.2'!W42,'Раздел 3.2'!AD42),0,1)</f>
        <v>0</v>
      </c>
    </row>
    <row r="14501" spans="1:8" x14ac:dyDescent="0.2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8342</v>
      </c>
      <c r="H14501" s="6">
        <f>IF('Раздел 3.2'!P43=SUM('Раздел 3.2'!W43,'Раздел 3.2'!AD43),0,1)</f>
        <v>0</v>
      </c>
    </row>
    <row r="14502" spans="1:8" x14ac:dyDescent="0.2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8343</v>
      </c>
      <c r="H14502" s="6">
        <f>IF('Раздел 3.2'!P44=SUM('Раздел 3.2'!W44,'Раздел 3.2'!AD44),0,1)</f>
        <v>0</v>
      </c>
    </row>
    <row r="14503" spans="1:8" x14ac:dyDescent="0.2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8344</v>
      </c>
      <c r="H14503" s="6">
        <f>IF('Раздел 3.2'!P45=SUM('Раздел 3.2'!W45,'Раздел 3.2'!AD45),0,1)</f>
        <v>0</v>
      </c>
    </row>
    <row r="14504" spans="1:8" x14ac:dyDescent="0.2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8345</v>
      </c>
      <c r="H14504" s="6">
        <f>IF('Раздел 3.2'!P46=SUM('Раздел 3.2'!W46,'Раздел 3.2'!AD46),0,1)</f>
        <v>0</v>
      </c>
    </row>
    <row r="14505" spans="1:8" x14ac:dyDescent="0.2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8346</v>
      </c>
      <c r="H14505" s="6">
        <f>IF('Раздел 3.2'!P47=SUM('Раздел 3.2'!W47,'Раздел 3.2'!AD47),0,1)</f>
        <v>0</v>
      </c>
    </row>
    <row r="14506" spans="1:8" x14ac:dyDescent="0.2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8347</v>
      </c>
      <c r="H14506" s="6">
        <f>IF('Раздел 3.2'!P48=SUM('Раздел 3.2'!W48,'Раздел 3.2'!AD48),0,1)</f>
        <v>0</v>
      </c>
    </row>
    <row r="14507" spans="1:8" x14ac:dyDescent="0.2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7529</v>
      </c>
      <c r="H14507" s="6">
        <f>IF('Раздел 3.2'!P49=SUM('Раздел 3.2'!W49,'Раздел 3.2'!AD49),0,1)</f>
        <v>0</v>
      </c>
    </row>
    <row r="14508" spans="1:8" x14ac:dyDescent="0.2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7530</v>
      </c>
      <c r="H14508" s="6">
        <f>IF('Раздел 3.2'!P50=SUM('Раздел 3.2'!W50,'Раздел 3.2'!AD50),0,1)</f>
        <v>0</v>
      </c>
    </row>
    <row r="14509" spans="1:8" x14ac:dyDescent="0.2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7531</v>
      </c>
      <c r="H14509" s="6">
        <f>IF('Раздел 3.2'!P51=SUM('Раздел 3.2'!W51,'Раздел 3.2'!AD51),0,1)</f>
        <v>0</v>
      </c>
    </row>
    <row r="14510" spans="1:8" x14ac:dyDescent="0.2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7532</v>
      </c>
      <c r="H14510" s="6">
        <f>IF('Раздел 3.2'!P52=SUM('Раздел 3.2'!W52,'Раздел 3.2'!AD52),0,1)</f>
        <v>0</v>
      </c>
    </row>
    <row r="14511" spans="1:8" x14ac:dyDescent="0.2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7533</v>
      </c>
      <c r="H14511" s="6">
        <f>IF('Раздел 3.2'!P53=SUM('Раздел 3.2'!W53,'Раздел 3.2'!AD53),0,1)</f>
        <v>0</v>
      </c>
    </row>
    <row r="14512" spans="1:8" x14ac:dyDescent="0.2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7534</v>
      </c>
      <c r="H14512" s="6">
        <f>IF('Раздел 3.2'!P54=SUM('Раздел 3.2'!W54,'Раздел 3.2'!AD54),0,1)</f>
        <v>0</v>
      </c>
    </row>
    <row r="14513" spans="1:8" x14ac:dyDescent="0.2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7535</v>
      </c>
      <c r="H14513" s="6">
        <f>IF('Раздел 3.2'!P55=SUM('Раздел 3.2'!W55,'Раздел 3.2'!AD55),0,1)</f>
        <v>0</v>
      </c>
    </row>
    <row r="14514" spans="1:8" x14ac:dyDescent="0.2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7536</v>
      </c>
      <c r="H14514" s="6">
        <f>IF('Раздел 3.2'!P56=SUM('Раздел 3.2'!W56,'Раздел 3.2'!AD56),0,1)</f>
        <v>0</v>
      </c>
    </row>
    <row r="14515" spans="1:8" x14ac:dyDescent="0.2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7537</v>
      </c>
      <c r="H14515" s="6">
        <f>IF('Раздел 3.2'!P57=SUM('Раздел 3.2'!W57,'Раздел 3.2'!AD57),0,1)</f>
        <v>0</v>
      </c>
    </row>
    <row r="14516" spans="1:8" x14ac:dyDescent="0.2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7538</v>
      </c>
      <c r="F14516" s="7"/>
      <c r="G14516" s="7"/>
      <c r="H14516" s="7">
        <f>IF('Раздел 3.2'!P58=SUM('Раздел 3.2'!W58,'Раздел 3.2'!AD58),0,1)</f>
        <v>0</v>
      </c>
    </row>
    <row r="14517" spans="1:8" x14ac:dyDescent="0.2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7539</v>
      </c>
      <c r="F14517" s="7"/>
      <c r="G14517" s="7"/>
      <c r="H14517" s="7">
        <f>IF('Раздел 3.2'!P59=SUM('Раздел 3.2'!W59,'Раздел 3.2'!AD59),0,1)</f>
        <v>0</v>
      </c>
    </row>
    <row r="14518" spans="1:8" x14ac:dyDescent="0.2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6114</v>
      </c>
      <c r="F14518" s="7"/>
      <c r="G14518" s="7"/>
      <c r="H14518" s="7">
        <f>IF('Раздел 3.2'!P60=SUM('Раздел 3.2'!W60,'Раздел 3.2'!AD60),0,1)</f>
        <v>0</v>
      </c>
    </row>
    <row r="14519" spans="1:8" x14ac:dyDescent="0.2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6115</v>
      </c>
      <c r="F14519" s="7"/>
      <c r="G14519" s="7"/>
      <c r="H14519" s="7">
        <f>IF('Раздел 3.2'!P61=SUM('Раздел 3.2'!W61,'Раздел 3.2'!AD61),0,1)</f>
        <v>0</v>
      </c>
    </row>
    <row r="14520" spans="1:8" x14ac:dyDescent="0.2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6116</v>
      </c>
      <c r="F14520" s="7"/>
      <c r="G14520" s="7"/>
      <c r="H14520" s="7">
        <f>IF('Раздел 3.2'!P62=SUM('Раздел 3.2'!W62,'Раздел 3.2'!AD62),0,1)</f>
        <v>0</v>
      </c>
    </row>
    <row r="14521" spans="1:8" x14ac:dyDescent="0.2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6118</v>
      </c>
      <c r="F14521" s="7"/>
      <c r="G14521" s="7"/>
      <c r="H14521" s="7">
        <f>IF('Раздел 3.2'!P63=SUM('Раздел 3.2'!W63,'Раздел 3.2'!AD63),0,1)</f>
        <v>0</v>
      </c>
    </row>
    <row r="14522" spans="1:8" x14ac:dyDescent="0.2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6117</v>
      </c>
      <c r="F14522" s="7"/>
      <c r="G14522" s="7"/>
      <c r="H14522" s="7">
        <f>IF('Раздел 3.2'!P64=SUM('Раздел 3.2'!W64,'Раздел 3.2'!AD64),0,1)</f>
        <v>0</v>
      </c>
    </row>
    <row r="14523" spans="1:8" x14ac:dyDescent="0.2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6119</v>
      </c>
      <c r="F14523" s="7"/>
      <c r="G14523" s="7"/>
      <c r="H14523" s="7">
        <f>IF('Раздел 3.2'!P65=SUM('Раздел 3.2'!W65,'Раздел 3.2'!AD65),0,1)</f>
        <v>0</v>
      </c>
    </row>
    <row r="14524" spans="1:8" x14ac:dyDescent="0.2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6120</v>
      </c>
      <c r="F14524" s="7"/>
      <c r="G14524" s="7"/>
      <c r="H14524" s="7">
        <f>IF('Раздел 3.2'!P66=SUM('Раздел 3.2'!W66,'Раздел 3.2'!AD66),0,1)</f>
        <v>0</v>
      </c>
    </row>
    <row r="14525" spans="1:8" x14ac:dyDescent="0.2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6121</v>
      </c>
      <c r="F14525" s="7"/>
      <c r="G14525" s="7"/>
      <c r="H14525" s="7">
        <f>IF('Раздел 3.2'!P67=SUM('Раздел 3.2'!W67,'Раздел 3.2'!AD67),0,1)</f>
        <v>0</v>
      </c>
    </row>
    <row r="14526" spans="1:8" x14ac:dyDescent="0.2">
      <c r="A14526" s="6">
        <f t="shared" si="216"/>
        <v>609562</v>
      </c>
      <c r="B14526" s="6">
        <v>70</v>
      </c>
      <c r="C14526" s="109">
        <v>3</v>
      </c>
      <c r="D14526" s="109">
        <v>144</v>
      </c>
      <c r="E14526" s="109" t="s">
        <v>6122</v>
      </c>
      <c r="F14526" s="109"/>
      <c r="G14526" s="109"/>
      <c r="H14526" s="109">
        <f>IF('Раздел 3.2'!P68=SUM('Раздел 3.2'!W68,'Раздел 3.2'!AD68),0,1)</f>
        <v>0</v>
      </c>
    </row>
    <row r="14527" spans="1:8" x14ac:dyDescent="0.2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6733</v>
      </c>
      <c r="H14527" s="6">
        <f>IF('Раздел 3.2'!P21=SUM('Раздел 3.2'!P22,'Раздел 3.2'!P26,'Раздел 3.2'!P60:P61),0,1)</f>
        <v>0</v>
      </c>
    </row>
    <row r="14528" spans="1:8" x14ac:dyDescent="0.2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6734</v>
      </c>
      <c r="H14528" s="6">
        <f>IF('Раздел 3.2'!Q21=SUM('Раздел 3.2'!Q22,'Раздел 3.2'!Q26,'Раздел 3.2'!Q60:Q61),0,1)</f>
        <v>0</v>
      </c>
    </row>
    <row r="14529" spans="1:8" x14ac:dyDescent="0.2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6735</v>
      </c>
      <c r="H14529" s="6">
        <f>IF('Раздел 3.2'!R21=SUM('Раздел 3.2'!R22,'Раздел 3.2'!R26,'Раздел 3.2'!R60:R61),0,1)</f>
        <v>0</v>
      </c>
    </row>
    <row r="14530" spans="1:8" x14ac:dyDescent="0.2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6736</v>
      </c>
      <c r="H14530" s="6">
        <f>IF('Раздел 3.2'!S21=SUM('Раздел 3.2'!S22,'Раздел 3.2'!S26,'Раздел 3.2'!S60:S61),0,1)</f>
        <v>0</v>
      </c>
    </row>
    <row r="14531" spans="1:8" x14ac:dyDescent="0.2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7550</v>
      </c>
      <c r="H14531" s="6">
        <f>IF('Раздел 3.2'!T21=SUM('Раздел 3.2'!T22,'Раздел 3.2'!T26,'Раздел 3.2'!T60:T61),0,1)</f>
        <v>0</v>
      </c>
    </row>
    <row r="14532" spans="1:8" x14ac:dyDescent="0.2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7551</v>
      </c>
      <c r="H14532" s="6">
        <f>IF('Раздел 3.2'!U21=SUM('Раздел 3.2'!U22,'Раздел 3.2'!U26,'Раздел 3.2'!U60:U61),0,1)</f>
        <v>0</v>
      </c>
    </row>
    <row r="14533" spans="1:8" x14ac:dyDescent="0.2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6738</v>
      </c>
      <c r="H14533" s="6">
        <f>IF('Раздел 3.2'!V21=SUM('Раздел 3.2'!V22,'Раздел 3.2'!V26,'Раздел 3.2'!V60:V61),0,1)</f>
        <v>0</v>
      </c>
    </row>
    <row r="14534" spans="1:8" x14ac:dyDescent="0.2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6739</v>
      </c>
      <c r="H14534" s="6">
        <f>IF('Раздел 3.2'!W21=SUM('Раздел 3.2'!W22,'Раздел 3.2'!W26,'Раздел 3.2'!W60:W61),0,1)</f>
        <v>0</v>
      </c>
    </row>
    <row r="14535" spans="1:8" x14ac:dyDescent="0.2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6740</v>
      </c>
      <c r="H14535" s="6">
        <f>IF('Раздел 3.2'!X21=SUM('Раздел 3.2'!X22,'Раздел 3.2'!X26,'Раздел 3.2'!X60:X61),0,1)</f>
        <v>0</v>
      </c>
    </row>
    <row r="14536" spans="1:8" x14ac:dyDescent="0.2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6741</v>
      </c>
      <c r="H14536" s="6">
        <f>IF('Раздел 3.2'!Y21=SUM('Раздел 3.2'!Y22,'Раздел 3.2'!Y26,'Раздел 3.2'!Y60:Y61),0,1)</f>
        <v>0</v>
      </c>
    </row>
    <row r="14537" spans="1:8" x14ac:dyDescent="0.2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6742</v>
      </c>
      <c r="H14537" s="6">
        <f>IF('Раздел 3.2'!Z21=SUM('Раздел 3.2'!Z22,'Раздел 3.2'!Z26,'Раздел 3.2'!Z60:Z61),0,1)</f>
        <v>0</v>
      </c>
    </row>
    <row r="14538" spans="1:8" x14ac:dyDescent="0.2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7576</v>
      </c>
      <c r="H14538" s="6">
        <f>IF('Раздел 3.2'!AA21=SUM('Раздел 3.2'!AA22,'Раздел 3.2'!AA26,'Раздел 3.2'!AA60:AA61),0,1)</f>
        <v>0</v>
      </c>
    </row>
    <row r="14539" spans="1:8" x14ac:dyDescent="0.2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7577</v>
      </c>
      <c r="H14539" s="7">
        <f>IF('Раздел 3.2'!AB21=SUM('Раздел 3.2'!AB22,'Раздел 3.2'!AB26,'Раздел 3.2'!AB60:AB61),0,1)</f>
        <v>0</v>
      </c>
    </row>
    <row r="14540" spans="1:8" x14ac:dyDescent="0.2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5958</v>
      </c>
      <c r="H14540" s="7">
        <f>IF('Раздел 3.2'!AC21=SUM('Раздел 3.2'!AC22,'Раздел 3.2'!AC26,'Раздел 3.2'!AC60:AC61),0,1)</f>
        <v>0</v>
      </c>
    </row>
    <row r="14541" spans="1:8" x14ac:dyDescent="0.2">
      <c r="A14541" s="6">
        <f t="shared" si="216"/>
        <v>609562</v>
      </c>
      <c r="B14541" s="6">
        <v>70</v>
      </c>
      <c r="C14541" s="109">
        <v>4</v>
      </c>
      <c r="D14541" s="109">
        <v>159</v>
      </c>
      <c r="E14541" s="109" t="s">
        <v>5959</v>
      </c>
      <c r="F14541" s="109"/>
      <c r="G14541" s="109"/>
      <c r="H14541" s="109">
        <f>IF('Раздел 3.2'!AD21=SUM('Раздел 3.2'!AD22,'Раздел 3.2'!AD26,'Раздел 3.2'!AD60:AD61),0,1)</f>
        <v>0</v>
      </c>
    </row>
    <row r="14542" spans="1:8" x14ac:dyDescent="0.2">
      <c r="A14542" s="6">
        <f t="shared" si="216"/>
        <v>609562</v>
      </c>
      <c r="B14542" s="6">
        <v>70</v>
      </c>
      <c r="C14542" s="115">
        <v>5</v>
      </c>
      <c r="D14542" s="7">
        <v>160</v>
      </c>
      <c r="E14542" s="7" t="s">
        <v>5960</v>
      </c>
      <c r="H14542" s="7">
        <f>IF('Раздел 3.2'!P26=SUM('Раздел 3.2'!P27,'Раздел 3.2'!P48:P49,'Раздел 3.2'!P53:P59),0,1)</f>
        <v>0</v>
      </c>
    </row>
    <row r="14543" spans="1:8" x14ac:dyDescent="0.2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5961</v>
      </c>
      <c r="H14543" s="7">
        <f>IF('Раздел 3.2'!Q26=SUM('Раздел 3.2'!Q27,'Раздел 3.2'!Q48:Q49,'Раздел 3.2'!Q53:Q59),0,1)</f>
        <v>0</v>
      </c>
    </row>
    <row r="14544" spans="1:8" x14ac:dyDescent="0.2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5962</v>
      </c>
      <c r="H14544" s="7">
        <f>IF('Раздел 3.2'!R26=SUM('Раздел 3.2'!R27,'Раздел 3.2'!R48:R49,'Раздел 3.2'!R53:R59),0,1)</f>
        <v>0</v>
      </c>
    </row>
    <row r="14545" spans="1:15" x14ac:dyDescent="0.2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5963</v>
      </c>
      <c r="H14545" s="7">
        <f>IF('Раздел 3.2'!S26=SUM('Раздел 3.2'!S27,'Раздел 3.2'!S48:S49,'Раздел 3.2'!S53:S59),0,1)</f>
        <v>0</v>
      </c>
    </row>
    <row r="14546" spans="1:15" x14ac:dyDescent="0.2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5964</v>
      </c>
      <c r="H14546" s="7">
        <f>IF('Раздел 3.2'!T26=SUM('Раздел 3.2'!T27,'Раздел 3.2'!T48:T49,'Раздел 3.2'!T53:T59),0,1)</f>
        <v>0</v>
      </c>
    </row>
    <row r="14547" spans="1:15" x14ac:dyDescent="0.2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5965</v>
      </c>
      <c r="H14547" s="7">
        <f>IF('Раздел 3.2'!U26=SUM('Раздел 3.2'!U27,'Раздел 3.2'!U48:U49,'Раздел 3.2'!U53:U59),0,1)</f>
        <v>0</v>
      </c>
    </row>
    <row r="14548" spans="1:15" x14ac:dyDescent="0.2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5966</v>
      </c>
      <c r="H14548" s="7">
        <f>IF('Раздел 3.2'!V26=SUM('Раздел 3.2'!V27,'Раздел 3.2'!V48:V49,'Раздел 3.2'!V53:V59),0,1)</f>
        <v>0</v>
      </c>
    </row>
    <row r="14549" spans="1:15" x14ac:dyDescent="0.2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5967</v>
      </c>
      <c r="H14549" s="7">
        <f>IF('Раздел 3.2'!W26=SUM('Раздел 3.2'!W27,'Раздел 3.2'!W48:W49,'Раздел 3.2'!W53:W59),0,1)</f>
        <v>0</v>
      </c>
    </row>
    <row r="14550" spans="1:15" x14ac:dyDescent="0.2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5968</v>
      </c>
      <c r="H14550" s="7">
        <f>IF('Раздел 3.2'!X26=SUM('Раздел 3.2'!X27,'Раздел 3.2'!X48:X49,'Раздел 3.2'!X53:X59),0,1)</f>
        <v>0</v>
      </c>
      <c r="O14550" s="7"/>
    </row>
    <row r="14551" spans="1:15" x14ac:dyDescent="0.2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5974</v>
      </c>
      <c r="H14551" s="7">
        <f>IF('Раздел 3.2'!Y26=SUM('Раздел 3.2'!Y27,'Раздел 3.2'!Y48:Y49,'Раздел 3.2'!Y53:Y59),0,1)</f>
        <v>0</v>
      </c>
    </row>
    <row r="14552" spans="1:15" x14ac:dyDescent="0.2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5975</v>
      </c>
      <c r="H14552" s="7">
        <f>IF('Раздел 3.2'!Z26=SUM('Раздел 3.2'!Z27,'Раздел 3.2'!Z48:Z49,'Раздел 3.2'!Z53:Z59),0,1)</f>
        <v>0</v>
      </c>
    </row>
    <row r="14553" spans="1:15" x14ac:dyDescent="0.2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5976</v>
      </c>
      <c r="H14553" s="7">
        <f>IF('Раздел 3.2'!AA26=SUM('Раздел 3.2'!AA27,'Раздел 3.2'!AA48:AA49,'Раздел 3.2'!AA53:AA59),0,1)</f>
        <v>0</v>
      </c>
    </row>
    <row r="14554" spans="1:15" x14ac:dyDescent="0.2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6693</v>
      </c>
      <c r="H14554" s="7">
        <f>IF('Раздел 3.2'!AB26=SUM('Раздел 3.2'!AB27,'Раздел 3.2'!AB48:AB49,'Раздел 3.2'!AB53:AB59),0,1)</f>
        <v>0</v>
      </c>
    </row>
    <row r="14555" spans="1:15" x14ac:dyDescent="0.2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5907</v>
      </c>
      <c r="H14555" s="7">
        <f>IF('Раздел 3.2'!AC26=SUM('Раздел 3.2'!AC27,'Раздел 3.2'!AC48:AC49,'Раздел 3.2'!AC53:AC59),0,1)</f>
        <v>0</v>
      </c>
    </row>
    <row r="14556" spans="1:15" x14ac:dyDescent="0.2">
      <c r="A14556" s="6">
        <f t="shared" si="216"/>
        <v>609562</v>
      </c>
      <c r="B14556" s="6">
        <v>70</v>
      </c>
      <c r="C14556" s="109">
        <v>5</v>
      </c>
      <c r="D14556" s="109">
        <v>174</v>
      </c>
      <c r="E14556" s="109" t="s">
        <v>5908</v>
      </c>
      <c r="F14556" s="109"/>
      <c r="G14556" s="109"/>
      <c r="H14556" s="109">
        <f>IF('Раздел 3.2'!AD26=SUM('Раздел 3.2'!AD27,'Раздел 3.2'!AD48:AD49,'Раздел 3.2'!AD53:AD59),0,1)</f>
        <v>0</v>
      </c>
    </row>
    <row r="14557" spans="1:15" x14ac:dyDescent="0.2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5909</v>
      </c>
      <c r="H14557" s="7">
        <f>IF('Раздел 3.2'!P27=SUM('Раздел 3.2'!P28:P38,'Раздел 3.2'!P42:P47),0,1)</f>
        <v>0</v>
      </c>
    </row>
    <row r="14558" spans="1:15" x14ac:dyDescent="0.2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5910</v>
      </c>
      <c r="H14558" s="7">
        <f>IF('Раздел 3.2'!Q27=SUM('Раздел 3.2'!Q28:Q38,'Раздел 3.2'!Q42:Q47),0,1)</f>
        <v>0</v>
      </c>
    </row>
    <row r="14559" spans="1:15" x14ac:dyDescent="0.2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5911</v>
      </c>
      <c r="H14559" s="7">
        <f>IF('Раздел 3.2'!R27=SUM('Раздел 3.2'!R28:R38,'Раздел 3.2'!R42:R47),0,1)</f>
        <v>0</v>
      </c>
    </row>
    <row r="14560" spans="1:15" x14ac:dyDescent="0.2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5912</v>
      </c>
      <c r="H14560" s="7">
        <f>IF('Раздел 3.2'!S27=SUM('Раздел 3.2'!S28:S38,'Раздел 3.2'!S42:S47),0,1)</f>
        <v>0</v>
      </c>
    </row>
    <row r="14561" spans="1:8" x14ac:dyDescent="0.2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6700</v>
      </c>
      <c r="H14561" s="7">
        <f>IF('Раздел 3.2'!T27=SUM('Раздел 3.2'!T28:T38,'Раздел 3.2'!T42:T47),0,1)</f>
        <v>0</v>
      </c>
    </row>
    <row r="14562" spans="1:8" x14ac:dyDescent="0.2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6701</v>
      </c>
      <c r="H14562" s="7">
        <f>IF('Раздел 3.2'!U27=SUM('Раздел 3.2'!U28:U38,'Раздел 3.2'!U42:U47),0,1)</f>
        <v>0</v>
      </c>
    </row>
    <row r="14563" spans="1:8" x14ac:dyDescent="0.2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6702</v>
      </c>
      <c r="H14563" s="7">
        <f>IF('Раздел 3.2'!V27=SUM('Раздел 3.2'!V28:V38,'Раздел 3.2'!V42:V47),0,1)</f>
        <v>0</v>
      </c>
    </row>
    <row r="14564" spans="1:8" x14ac:dyDescent="0.2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6703</v>
      </c>
      <c r="H14564" s="7">
        <f>IF('Раздел 3.2'!W27=SUM('Раздел 3.2'!W28:W38,'Раздел 3.2'!W42:W47),0,1)</f>
        <v>0</v>
      </c>
    </row>
    <row r="14565" spans="1:8" x14ac:dyDescent="0.2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3600</v>
      </c>
      <c r="H14565" s="7">
        <f>IF('Раздел 3.2'!X27=SUM('Раздел 3.2'!X28:X38,'Раздел 3.2'!X42:X47),0,1)</f>
        <v>0</v>
      </c>
    </row>
    <row r="14566" spans="1:8" x14ac:dyDescent="0.2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3601</v>
      </c>
      <c r="H14566" s="7">
        <f>IF('Раздел 3.2'!Y27=SUM('Раздел 3.2'!Y28:Y38,'Раздел 3.2'!Y42:Y47),0,1)</f>
        <v>0</v>
      </c>
    </row>
    <row r="14567" spans="1:8" x14ac:dyDescent="0.2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4413</v>
      </c>
      <c r="H14567" s="7">
        <f>IF('Раздел 3.2'!Z27=SUM('Раздел 3.2'!Z28:Z38,'Раздел 3.2'!Z42:Z47),0,1)</f>
        <v>0</v>
      </c>
    </row>
    <row r="14568" spans="1:8" x14ac:dyDescent="0.2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4414</v>
      </c>
      <c r="H14568" s="7">
        <f>IF('Раздел 3.2'!AA27=SUM('Раздел 3.2'!AA28:AA38,'Раздел 3.2'!AA42:AA47),0,1)</f>
        <v>0</v>
      </c>
    </row>
    <row r="14569" spans="1:8" x14ac:dyDescent="0.2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4415</v>
      </c>
      <c r="H14569" s="7">
        <f>IF('Раздел 3.2'!AB27=SUM('Раздел 3.2'!AB28:AB38,'Раздел 3.2'!AB42:AB47),0,1)</f>
        <v>0</v>
      </c>
    </row>
    <row r="14570" spans="1:8" x14ac:dyDescent="0.2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4416</v>
      </c>
      <c r="H14570" s="7">
        <f>IF('Раздел 3.2'!AC27=SUM('Раздел 3.2'!AC28:AC38,'Раздел 3.2'!AC42:AC47),0,1)</f>
        <v>0</v>
      </c>
    </row>
    <row r="14571" spans="1:8" x14ac:dyDescent="0.2">
      <c r="A14571" s="6">
        <f t="shared" si="216"/>
        <v>609562</v>
      </c>
      <c r="B14571" s="6">
        <v>70</v>
      </c>
      <c r="C14571" s="109">
        <v>6</v>
      </c>
      <c r="D14571" s="109">
        <v>189</v>
      </c>
      <c r="E14571" s="109" t="s">
        <v>4417</v>
      </c>
      <c r="F14571" s="109"/>
      <c r="G14571" s="109"/>
      <c r="H14571" s="109">
        <f>IF('Раздел 3.2'!AD27=SUM('Раздел 3.2'!AD28:AD38,'Раздел 3.2'!AD42:AD47),0,1)</f>
        <v>0</v>
      </c>
    </row>
    <row r="14572" spans="1:8" x14ac:dyDescent="0.2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5465</v>
      </c>
      <c r="H14572" s="6">
        <f>IF('Раздел 3.2'!P22&gt;=SUM('Раздел 3.2'!P23:P25),0,1)</f>
        <v>0</v>
      </c>
    </row>
    <row r="14573" spans="1:8" x14ac:dyDescent="0.2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5466</v>
      </c>
      <c r="H14573" s="6">
        <f>IF('Раздел 3.2'!Q22&gt;=SUM('Раздел 3.2'!Q23:Q25),0,1)</f>
        <v>0</v>
      </c>
    </row>
    <row r="14574" spans="1:8" x14ac:dyDescent="0.2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5467</v>
      </c>
      <c r="H14574" s="6">
        <f>IF('Раздел 3.2'!R22&gt;=SUM('Раздел 3.2'!R23:R25),0,1)</f>
        <v>0</v>
      </c>
    </row>
    <row r="14575" spans="1:8" x14ac:dyDescent="0.2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4654</v>
      </c>
      <c r="H14575" s="6">
        <f>IF('Раздел 3.2'!S22&gt;=SUM('Раздел 3.2'!S23:S25),0,1)</f>
        <v>0</v>
      </c>
    </row>
    <row r="14576" spans="1:8" x14ac:dyDescent="0.2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4655</v>
      </c>
      <c r="H14576" s="6">
        <f>IF('Раздел 3.2'!T22&gt;=SUM('Раздел 3.2'!T23:T25),0,1)</f>
        <v>0</v>
      </c>
    </row>
    <row r="14577" spans="1:9" x14ac:dyDescent="0.2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6247</v>
      </c>
      <c r="H14577" s="6">
        <f>IF('Раздел 3.2'!U22&gt;=SUM('Раздел 3.2'!U23:U25),0,1)</f>
        <v>0</v>
      </c>
    </row>
    <row r="14578" spans="1:9" x14ac:dyDescent="0.2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6248</v>
      </c>
      <c r="H14578" s="6">
        <f>IF('Раздел 3.2'!V22&gt;=SUM('Раздел 3.2'!V23:V25),0,1)</f>
        <v>0</v>
      </c>
    </row>
    <row r="14579" spans="1:9" x14ac:dyDescent="0.2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6257</v>
      </c>
      <c r="H14579" s="6">
        <f>IF('Раздел 3.2'!W22&gt;=SUM('Раздел 3.2'!W23:W25),0,1)</f>
        <v>0</v>
      </c>
    </row>
    <row r="14580" spans="1:9" x14ac:dyDescent="0.2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6258</v>
      </c>
      <c r="H14580" s="6">
        <f>IF('Раздел 3.2'!X22&gt;=SUM('Раздел 3.2'!X23:X25),0,1)</f>
        <v>0</v>
      </c>
    </row>
    <row r="14581" spans="1:9" x14ac:dyDescent="0.2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6259</v>
      </c>
      <c r="H14581" s="6">
        <f>IF('Раздел 3.2'!Y22&gt;=SUM('Раздел 3.2'!Y23:Y25),0,1)</f>
        <v>0</v>
      </c>
    </row>
    <row r="14582" spans="1:9" x14ac:dyDescent="0.2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6260</v>
      </c>
      <c r="H14582" s="6">
        <f>IF('Раздел 3.2'!Z22&gt;=SUM('Раздел 3.2'!Z23:Z25),0,1)</f>
        <v>0</v>
      </c>
    </row>
    <row r="14583" spans="1:9" x14ac:dyDescent="0.2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6261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 x14ac:dyDescent="0.2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6262</v>
      </c>
      <c r="F14584" s="7"/>
      <c r="G14584" s="7"/>
      <c r="H14584" s="7">
        <f>IF('Раздел 3.2'!AB22&gt;=SUM('Раздел 3.2'!AB23:AB25),0,1)</f>
        <v>0</v>
      </c>
    </row>
    <row r="14585" spans="1:9" x14ac:dyDescent="0.2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6263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 x14ac:dyDescent="0.2">
      <c r="A14586" s="6">
        <f t="shared" ref="A14586:A14649" si="217">P_3</f>
        <v>609562</v>
      </c>
      <c r="B14586" s="6">
        <v>70</v>
      </c>
      <c r="C14586" s="109">
        <v>7</v>
      </c>
      <c r="D14586" s="109">
        <v>204</v>
      </c>
      <c r="E14586" s="109" t="s">
        <v>5482</v>
      </c>
      <c r="F14586" s="109"/>
      <c r="G14586" s="109"/>
      <c r="H14586" s="109">
        <f>IF('Раздел 3.2'!AD22&gt;=SUM('Раздел 3.2'!AD23:AD25),0,1)</f>
        <v>0</v>
      </c>
      <c r="I14586" s="7"/>
    </row>
    <row r="14587" spans="1:9" x14ac:dyDescent="0.2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5483</v>
      </c>
      <c r="H14587" s="6">
        <f>IF('Раздел 3.2'!P38&gt;=SUM('Раздел 3.2'!P39:P41),0,1)</f>
        <v>0</v>
      </c>
    </row>
    <row r="14588" spans="1:9" x14ac:dyDescent="0.2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5484</v>
      </c>
      <c r="H14588" s="6">
        <f>IF('Раздел 3.2'!Q38&gt;=SUM('Раздел 3.2'!Q39:Q41),0,1)</f>
        <v>0</v>
      </c>
    </row>
    <row r="14589" spans="1:9" x14ac:dyDescent="0.2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5485</v>
      </c>
      <c r="H14589" s="6">
        <f>IF('Раздел 3.2'!R38&gt;=SUM('Раздел 3.2'!R39:R41),0,1)</f>
        <v>0</v>
      </c>
    </row>
    <row r="14590" spans="1:9" x14ac:dyDescent="0.2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6275</v>
      </c>
      <c r="H14590" s="6">
        <f>IF('Раздел 3.2'!S38&gt;=SUM('Раздел 3.2'!S39:S41),0,1)</f>
        <v>0</v>
      </c>
    </row>
    <row r="14591" spans="1:9" x14ac:dyDescent="0.2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6276</v>
      </c>
      <c r="H14591" s="6">
        <f>IF('Раздел 3.2'!T38&gt;=SUM('Раздел 3.2'!T39:T41),0,1)</f>
        <v>0</v>
      </c>
    </row>
    <row r="14592" spans="1:9" x14ac:dyDescent="0.2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6277</v>
      </c>
      <c r="H14592" s="6">
        <f>IF('Раздел 3.2'!U38&gt;=SUM('Раздел 3.2'!U39:U41),0,1)</f>
        <v>0</v>
      </c>
    </row>
    <row r="14593" spans="1:8" x14ac:dyDescent="0.2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7086</v>
      </c>
      <c r="H14593" s="6">
        <f>IF('Раздел 3.2'!V38&gt;=SUM('Раздел 3.2'!V39:V41),0,1)</f>
        <v>0</v>
      </c>
    </row>
    <row r="14594" spans="1:8" x14ac:dyDescent="0.2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6296</v>
      </c>
      <c r="H14594" s="6">
        <f>IF('Раздел 3.2'!W38&gt;=SUM('Раздел 3.2'!W39:W41),0,1)</f>
        <v>0</v>
      </c>
    </row>
    <row r="14595" spans="1:8" x14ac:dyDescent="0.2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6297</v>
      </c>
      <c r="H14595" s="6">
        <f>IF('Раздел 3.2'!X38&gt;=SUM('Раздел 3.2'!X39:X41),0,1)</f>
        <v>0</v>
      </c>
    </row>
    <row r="14596" spans="1:8" x14ac:dyDescent="0.2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6298</v>
      </c>
      <c r="F14596" s="7"/>
      <c r="G14596" s="7"/>
      <c r="H14596" s="7">
        <f>IF('Раздел 3.2'!Y38&gt;=SUM('Раздел 3.2'!Y39:Y41),0,1)</f>
        <v>0</v>
      </c>
    </row>
    <row r="14597" spans="1:8" x14ac:dyDescent="0.2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6299</v>
      </c>
      <c r="F14597" s="7"/>
      <c r="G14597" s="7"/>
      <c r="H14597" s="7">
        <f>IF('Раздел 3.2'!Z38&gt;=SUM('Раздел 3.2'!Z39:Z41),0,1)</f>
        <v>0</v>
      </c>
    </row>
    <row r="14598" spans="1:8" x14ac:dyDescent="0.2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6300</v>
      </c>
      <c r="F14598" s="7"/>
      <c r="G14598" s="7"/>
      <c r="H14598" s="7">
        <f>IF('Раздел 3.2'!AA38&gt;=SUM('Раздел 3.2'!AA39:AA41),0,1)</f>
        <v>0</v>
      </c>
    </row>
    <row r="14599" spans="1:8" x14ac:dyDescent="0.2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6301</v>
      </c>
      <c r="F14599" s="7"/>
      <c r="G14599" s="7"/>
      <c r="H14599" s="7">
        <f>IF('Раздел 3.2'!AB38&gt;=SUM('Раздел 3.2'!AB39:AB41),0,1)</f>
        <v>0</v>
      </c>
    </row>
    <row r="14600" spans="1:8" x14ac:dyDescent="0.2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6302</v>
      </c>
      <c r="F14600" s="7"/>
      <c r="G14600" s="7"/>
      <c r="H14600" s="7">
        <f>IF('Раздел 3.2'!AC38&gt;=SUM('Раздел 3.2'!AC39:AC41),0,1)</f>
        <v>0</v>
      </c>
    </row>
    <row r="14601" spans="1:8" x14ac:dyDescent="0.2">
      <c r="A14601" s="6">
        <f t="shared" si="217"/>
        <v>609562</v>
      </c>
      <c r="B14601" s="6">
        <v>70</v>
      </c>
      <c r="C14601" s="109">
        <v>8</v>
      </c>
      <c r="D14601" s="109">
        <v>219</v>
      </c>
      <c r="E14601" s="109" t="s">
        <v>6303</v>
      </c>
      <c r="F14601" s="109"/>
      <c r="G14601" s="109"/>
      <c r="H14601" s="109">
        <f>IF('Раздел 3.2'!AD38&gt;=SUM('Раздел 3.2'!AD39:AD41),0,1)</f>
        <v>0</v>
      </c>
    </row>
    <row r="14602" spans="1:8" x14ac:dyDescent="0.2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6304</v>
      </c>
      <c r="F14602" s="7"/>
      <c r="G14602" s="7"/>
      <c r="H14602" s="7">
        <f>IF('Раздел 3.2'!P49&gt;=SUM('Раздел 3.2'!P50:P52),0,1)</f>
        <v>0</v>
      </c>
    </row>
    <row r="14603" spans="1:8" x14ac:dyDescent="0.2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6305</v>
      </c>
      <c r="F14603" s="7"/>
      <c r="G14603" s="7"/>
      <c r="H14603" s="7">
        <f>IF('Раздел 3.2'!Q49&gt;=SUM('Раздел 3.2'!Q50:Q52),0,1)</f>
        <v>0</v>
      </c>
    </row>
    <row r="14604" spans="1:8" x14ac:dyDescent="0.2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6306</v>
      </c>
      <c r="F14604" s="7"/>
      <c r="G14604" s="7"/>
      <c r="H14604" s="7">
        <f>IF('Раздел 3.2'!R49&gt;=SUM('Раздел 3.2'!R50:R52),0,1)</f>
        <v>0</v>
      </c>
    </row>
    <row r="14605" spans="1:8" x14ac:dyDescent="0.2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5513</v>
      </c>
      <c r="F14605" s="7"/>
      <c r="G14605" s="7"/>
      <c r="H14605" s="7">
        <f>IF('Раздел 3.2'!S49&gt;=SUM('Раздел 3.2'!S50:S52),0,1)</f>
        <v>0</v>
      </c>
    </row>
    <row r="14606" spans="1:8" x14ac:dyDescent="0.2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5514</v>
      </c>
      <c r="F14606" s="7"/>
      <c r="G14606" s="7"/>
      <c r="H14606" s="7">
        <f>IF('Раздел 3.2'!T49&gt;=SUM('Раздел 3.2'!T50:T52),0,1)</f>
        <v>0</v>
      </c>
    </row>
    <row r="14607" spans="1:8" x14ac:dyDescent="0.2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5515</v>
      </c>
      <c r="F14607" s="7"/>
      <c r="G14607" s="7"/>
      <c r="H14607" s="7">
        <f>IF('Раздел 3.2'!U49&gt;=SUM('Раздел 3.2'!U50:U52),0,1)</f>
        <v>0</v>
      </c>
    </row>
    <row r="14608" spans="1:8" x14ac:dyDescent="0.2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5516</v>
      </c>
      <c r="F14608" s="7"/>
      <c r="G14608" s="7"/>
      <c r="H14608" s="7">
        <f>IF('Раздел 3.2'!V49&gt;=SUM('Раздел 3.2'!V50:V52),0,1)</f>
        <v>0</v>
      </c>
    </row>
    <row r="14609" spans="1:8" x14ac:dyDescent="0.2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5517</v>
      </c>
      <c r="F14609" s="7"/>
      <c r="G14609" s="7"/>
      <c r="H14609" s="7">
        <f>IF('Раздел 3.2'!W49&gt;=SUM('Раздел 3.2'!W50:W52),0,1)</f>
        <v>0</v>
      </c>
    </row>
    <row r="14610" spans="1:8" x14ac:dyDescent="0.2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5518</v>
      </c>
      <c r="F14610" s="7"/>
      <c r="G14610" s="7"/>
      <c r="H14610" s="7">
        <f>IF('Раздел 3.2'!X49&gt;=SUM('Раздел 3.2'!X50:X52),0,1)</f>
        <v>0</v>
      </c>
    </row>
    <row r="14611" spans="1:8" x14ac:dyDescent="0.2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5519</v>
      </c>
      <c r="F14611" s="7"/>
      <c r="G14611" s="7"/>
      <c r="H14611" s="7">
        <f>IF('Раздел 3.2'!Y49&gt;=SUM('Раздел 3.2'!Y50:Y52),0,1)</f>
        <v>0</v>
      </c>
    </row>
    <row r="14612" spans="1:8" x14ac:dyDescent="0.2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5520</v>
      </c>
      <c r="F14612" s="7"/>
      <c r="G14612" s="7"/>
      <c r="H14612" s="7">
        <f>IF('Раздел 3.2'!Z49&gt;=SUM('Раздел 3.2'!Z50:Z52),0,1)</f>
        <v>0</v>
      </c>
    </row>
    <row r="14613" spans="1:8" x14ac:dyDescent="0.2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5521</v>
      </c>
      <c r="F14613" s="7"/>
      <c r="G14613" s="7"/>
      <c r="H14613" s="7">
        <f>IF('Раздел 3.2'!AA49&gt;=SUM('Раздел 3.2'!AA50:AA52),0,1)</f>
        <v>0</v>
      </c>
    </row>
    <row r="14614" spans="1:8" x14ac:dyDescent="0.2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6326</v>
      </c>
      <c r="F14614" s="7"/>
      <c r="G14614" s="7"/>
      <c r="H14614" s="7">
        <f>IF('Раздел 3.2'!AB49&gt;=SUM('Раздел 3.2'!AB50:AB52),0,1)</f>
        <v>0</v>
      </c>
    </row>
    <row r="14615" spans="1:8" x14ac:dyDescent="0.2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6287</v>
      </c>
      <c r="F14615" s="7"/>
      <c r="G14615" s="7"/>
      <c r="H14615" s="7">
        <f>IF('Раздел 3.2'!AC49&gt;=SUM('Раздел 3.2'!AC50:AC52),0,1)</f>
        <v>0</v>
      </c>
    </row>
    <row r="14616" spans="1:8" x14ac:dyDescent="0.2">
      <c r="A14616" s="6">
        <f t="shared" si="217"/>
        <v>609562</v>
      </c>
      <c r="B14616" s="6">
        <v>70</v>
      </c>
      <c r="C14616" s="109">
        <v>9</v>
      </c>
      <c r="D14616" s="109">
        <v>234</v>
      </c>
      <c r="E14616" s="109" t="s">
        <v>6288</v>
      </c>
      <c r="F14616" s="109"/>
      <c r="G14616" s="109"/>
      <c r="H14616" s="109">
        <f>IF('Раздел 3.2'!AD49&gt;=SUM('Раздел 3.2'!AD50:AD52),0,1)</f>
        <v>0</v>
      </c>
    </row>
    <row r="14617" spans="1:8" x14ac:dyDescent="0.2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6289</v>
      </c>
      <c r="H14617" s="6">
        <f>IF('Раздел 3.2'!P61&gt;=SUM('Раздел 3.2'!P62:P64),0,1)</f>
        <v>0</v>
      </c>
    </row>
    <row r="14618" spans="1:8" x14ac:dyDescent="0.2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6290</v>
      </c>
      <c r="H14618" s="6">
        <f>IF('Раздел 3.2'!Q61&gt;=SUM('Раздел 3.2'!Q62:Q64),0,1)</f>
        <v>0</v>
      </c>
    </row>
    <row r="14619" spans="1:8" x14ac:dyDescent="0.2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6291</v>
      </c>
      <c r="H14619" s="6">
        <f>IF('Раздел 3.2'!R61&gt;=SUM('Раздел 3.2'!R62:R64),0,1)</f>
        <v>0</v>
      </c>
    </row>
    <row r="14620" spans="1:8" x14ac:dyDescent="0.2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6292</v>
      </c>
      <c r="H14620" s="6">
        <f>IF('Раздел 3.2'!S61&gt;=SUM('Раздел 3.2'!S62:S64),0,1)</f>
        <v>0</v>
      </c>
    </row>
    <row r="14621" spans="1:8" x14ac:dyDescent="0.2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6293</v>
      </c>
      <c r="H14621" s="6">
        <f>IF('Раздел 3.2'!T61&gt;=SUM('Раздел 3.2'!T62:T64),0,1)</f>
        <v>0</v>
      </c>
    </row>
    <row r="14622" spans="1:8" x14ac:dyDescent="0.2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7942</v>
      </c>
      <c r="H14622" s="6">
        <f>IF('Раздел 3.2'!U61&gt;=SUM('Раздел 3.2'!U62:U64),0,1)</f>
        <v>0</v>
      </c>
    </row>
    <row r="14623" spans="1:8" x14ac:dyDescent="0.2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7943</v>
      </c>
      <c r="H14623" s="6">
        <f>IF('Раздел 3.2'!V61&gt;=SUM('Раздел 3.2'!V62:V64),0,1)</f>
        <v>0</v>
      </c>
    </row>
    <row r="14624" spans="1:8" x14ac:dyDescent="0.2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7926</v>
      </c>
      <c r="H14624" s="6">
        <f>IF('Раздел 3.2'!W61&gt;=SUM('Раздел 3.2'!W62:W64),0,1)</f>
        <v>0</v>
      </c>
    </row>
    <row r="14625" spans="1:8" x14ac:dyDescent="0.2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7927</v>
      </c>
      <c r="H14625" s="6">
        <f>IF('Раздел 3.2'!X61&gt;=SUM('Раздел 3.2'!X62:X64),0,1)</f>
        <v>0</v>
      </c>
    </row>
    <row r="14626" spans="1:8" x14ac:dyDescent="0.2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7928</v>
      </c>
      <c r="H14626" s="6">
        <f>IF('Раздел 3.2'!Y61&gt;=SUM('Раздел 3.2'!Y62:Y64),0,1)</f>
        <v>0</v>
      </c>
    </row>
    <row r="14627" spans="1:8" x14ac:dyDescent="0.2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7929</v>
      </c>
      <c r="H14627" s="6">
        <f>IF('Раздел 3.2'!Z61&gt;=SUM('Раздел 3.2'!Z62:Z64),0,1)</f>
        <v>0</v>
      </c>
    </row>
    <row r="14628" spans="1:8" x14ac:dyDescent="0.2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7930</v>
      </c>
      <c r="H14628" s="6">
        <f>IF('Раздел 3.2'!AA61&gt;=SUM('Раздел 3.2'!AA62:AA64),0,1)</f>
        <v>0</v>
      </c>
    </row>
    <row r="14629" spans="1:8" x14ac:dyDescent="0.2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6311</v>
      </c>
      <c r="F14629" s="7"/>
      <c r="G14629" s="7"/>
      <c r="H14629" s="7">
        <f>IF('Раздел 3.2'!AB61&gt;=SUM('Раздел 3.2'!AB62:AB64),0,1)</f>
        <v>0</v>
      </c>
    </row>
    <row r="14630" spans="1:8" x14ac:dyDescent="0.2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6312</v>
      </c>
      <c r="H14630" s="7">
        <f>IF('Раздел 3.2'!AC61&gt;=SUM('Раздел 3.2'!AC62:AC64),0,1)</f>
        <v>0</v>
      </c>
    </row>
    <row r="14631" spans="1:8" x14ac:dyDescent="0.2">
      <c r="A14631" s="6">
        <f t="shared" si="217"/>
        <v>609562</v>
      </c>
      <c r="B14631" s="6">
        <v>70</v>
      </c>
      <c r="C14631" s="109">
        <v>10</v>
      </c>
      <c r="D14631" s="109">
        <v>249</v>
      </c>
      <c r="E14631" s="109" t="s">
        <v>6313</v>
      </c>
      <c r="F14631" s="109"/>
      <c r="G14631" s="109"/>
      <c r="H14631" s="109">
        <f>IF('Раздел 3.2'!AD61&gt;=SUM('Раздел 3.2'!AD62:AD64),0,1)</f>
        <v>0</v>
      </c>
    </row>
    <row r="14632" spans="1:8" x14ac:dyDescent="0.2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6314</v>
      </c>
      <c r="H14632" s="6">
        <f>IF('Раздел 3.2'!P26&gt;='Раздел 3.2'!P65,0,1)</f>
        <v>0</v>
      </c>
    </row>
    <row r="14633" spans="1:8" x14ac:dyDescent="0.2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6315</v>
      </c>
      <c r="H14633" s="6">
        <f>IF('Раздел 3.2'!Q26&gt;='Раздел 3.2'!Q65,0,1)</f>
        <v>0</v>
      </c>
    </row>
    <row r="14634" spans="1:8" x14ac:dyDescent="0.2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6316</v>
      </c>
      <c r="H14634" s="6">
        <f>IF('Раздел 3.2'!R26&gt;='Раздел 3.2'!R65,0,1)</f>
        <v>0</v>
      </c>
    </row>
    <row r="14635" spans="1:8" x14ac:dyDescent="0.2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6317</v>
      </c>
      <c r="H14635" s="6">
        <f>IF('Раздел 3.2'!S26&gt;='Раздел 3.2'!S65,0,1)</f>
        <v>0</v>
      </c>
    </row>
    <row r="14636" spans="1:8" x14ac:dyDescent="0.2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6318</v>
      </c>
      <c r="H14636" s="6">
        <f>IF('Раздел 3.2'!T26&gt;='Раздел 3.2'!T65,0,1)</f>
        <v>0</v>
      </c>
    </row>
    <row r="14637" spans="1:8" x14ac:dyDescent="0.2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6319</v>
      </c>
      <c r="H14637" s="6">
        <f>IF('Раздел 3.2'!U26&gt;='Раздел 3.2'!U65,0,1)</f>
        <v>0</v>
      </c>
    </row>
    <row r="14638" spans="1:8" x14ac:dyDescent="0.2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6320</v>
      </c>
      <c r="H14638" s="6">
        <f>IF('Раздел 3.2'!V26&gt;='Раздел 3.2'!V65,0,1)</f>
        <v>0</v>
      </c>
    </row>
    <row r="14639" spans="1:8" x14ac:dyDescent="0.2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6321</v>
      </c>
      <c r="H14639" s="6">
        <f>IF('Раздел 3.2'!W26&gt;='Раздел 3.2'!W65,0,1)</f>
        <v>0</v>
      </c>
    </row>
    <row r="14640" spans="1:8" x14ac:dyDescent="0.2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6322</v>
      </c>
      <c r="H14640" s="6">
        <f>IF('Раздел 3.2'!X26&gt;='Раздел 3.2'!X65,0,1)</f>
        <v>0</v>
      </c>
    </row>
    <row r="14641" spans="1:9" x14ac:dyDescent="0.2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6323</v>
      </c>
      <c r="H14641" s="6">
        <f>IF('Раздел 3.2'!Y26&gt;='Раздел 3.2'!Y65,0,1)</f>
        <v>0</v>
      </c>
    </row>
    <row r="14642" spans="1:9" x14ac:dyDescent="0.2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6324</v>
      </c>
      <c r="H14642" s="6">
        <f>IF('Раздел 3.2'!Z26&gt;='Раздел 3.2'!Z65,0,1)</f>
        <v>0</v>
      </c>
    </row>
    <row r="14643" spans="1:9" x14ac:dyDescent="0.2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6325</v>
      </c>
      <c r="F14643" s="7"/>
      <c r="G14643" s="7"/>
      <c r="H14643" s="7">
        <f>IF('Раздел 3.2'!AA26&gt;='Раздел 3.2'!AA65,0,1)</f>
        <v>0</v>
      </c>
      <c r="I14643" s="7"/>
    </row>
    <row r="14644" spans="1:9" x14ac:dyDescent="0.2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7131</v>
      </c>
      <c r="F14644" s="7"/>
      <c r="G14644" s="7"/>
      <c r="H14644" s="7">
        <f>IF('Раздел 3.2'!AB26&gt;='Раздел 3.2'!AB65,0,1)</f>
        <v>0</v>
      </c>
    </row>
    <row r="14645" spans="1:9" x14ac:dyDescent="0.2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7132</v>
      </c>
      <c r="F14645" s="7"/>
      <c r="G14645" s="7"/>
      <c r="H14645" s="7">
        <f>IF('Раздел 3.2'!AC26&gt;='Раздел 3.2'!AC65,0,1)</f>
        <v>0</v>
      </c>
      <c r="I14645" s="7"/>
    </row>
    <row r="14646" spans="1:9" x14ac:dyDescent="0.2">
      <c r="A14646" s="6">
        <f t="shared" si="217"/>
        <v>609562</v>
      </c>
      <c r="B14646" s="6">
        <v>70</v>
      </c>
      <c r="C14646" s="109">
        <v>11</v>
      </c>
      <c r="D14646" s="109">
        <v>264</v>
      </c>
      <c r="E14646" s="109" t="s">
        <v>7133</v>
      </c>
      <c r="F14646" s="109"/>
      <c r="G14646" s="109"/>
      <c r="H14646" s="109">
        <f>IF('Раздел 3.2'!AD26&gt;='Раздел 3.2'!AD65,0,1)</f>
        <v>0</v>
      </c>
      <c r="I14646" s="7"/>
    </row>
    <row r="14647" spans="1:9" x14ac:dyDescent="0.2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7134</v>
      </c>
      <c r="F14647" s="7"/>
      <c r="G14647" s="7"/>
      <c r="H14647" s="7">
        <f>IF('Раздел 3.2'!P26&gt;='Раздел 3.2'!P67,0,1)</f>
        <v>0</v>
      </c>
      <c r="I14647" s="7"/>
    </row>
    <row r="14648" spans="1:9" x14ac:dyDescent="0.2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7135</v>
      </c>
      <c r="F14648" s="7"/>
      <c r="G14648" s="7"/>
      <c r="H14648" s="7">
        <f>IF('Раздел 3.2'!Q26&gt;='Раздел 3.2'!Q67,0,1)</f>
        <v>0</v>
      </c>
      <c r="I14648" s="7"/>
    </row>
    <row r="14649" spans="1:9" x14ac:dyDescent="0.2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6327</v>
      </c>
      <c r="F14649" s="7"/>
      <c r="G14649" s="7"/>
      <c r="H14649" s="7">
        <f>IF('Раздел 3.2'!R26&gt;='Раздел 3.2'!R67,0,1)</f>
        <v>0</v>
      </c>
      <c r="I14649" s="7"/>
    </row>
    <row r="14650" spans="1:9" x14ac:dyDescent="0.2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6328</v>
      </c>
      <c r="F14650" s="7"/>
      <c r="G14650" s="7"/>
      <c r="H14650" s="7">
        <f>IF('Раздел 3.2'!S26&gt;='Раздел 3.2'!S67,0,1)</f>
        <v>0</v>
      </c>
      <c r="I14650" s="7"/>
    </row>
    <row r="14651" spans="1:9" x14ac:dyDescent="0.2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6329</v>
      </c>
      <c r="F14651" s="7"/>
      <c r="G14651" s="7"/>
      <c r="H14651" s="7">
        <f>IF('Раздел 3.2'!T26&gt;='Раздел 3.2'!T67,0,1)</f>
        <v>0</v>
      </c>
      <c r="I14651" s="7"/>
    </row>
    <row r="14652" spans="1:9" x14ac:dyDescent="0.2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6330</v>
      </c>
      <c r="F14652" s="7"/>
      <c r="G14652" s="7"/>
      <c r="H14652" s="7">
        <f>IF('Раздел 3.2'!U26&gt;='Раздел 3.2'!U67,0,1)</f>
        <v>0</v>
      </c>
      <c r="I14652" s="7"/>
    </row>
    <row r="14653" spans="1:9" x14ac:dyDescent="0.2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6331</v>
      </c>
      <c r="F14653" s="7"/>
      <c r="G14653" s="7"/>
      <c r="H14653" s="7">
        <f>IF('Раздел 3.2'!V26&gt;='Раздел 3.2'!V67,0,1)</f>
        <v>0</v>
      </c>
      <c r="I14653" s="7"/>
    </row>
    <row r="14654" spans="1:9" x14ac:dyDescent="0.2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6332</v>
      </c>
      <c r="F14654" s="7"/>
      <c r="G14654" s="7"/>
      <c r="H14654" s="7">
        <f>IF('Раздел 3.2'!W26&gt;='Раздел 3.2'!W67,0,1)</f>
        <v>0</v>
      </c>
      <c r="I14654" s="7"/>
    </row>
    <row r="14655" spans="1:9" x14ac:dyDescent="0.2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6333</v>
      </c>
      <c r="F14655" s="7"/>
      <c r="G14655" s="7"/>
      <c r="H14655" s="7">
        <f>IF('Раздел 3.2'!X26&gt;='Раздел 3.2'!X67,0,1)</f>
        <v>0</v>
      </c>
      <c r="I14655" s="7"/>
    </row>
    <row r="14656" spans="1:9" x14ac:dyDescent="0.2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6334</v>
      </c>
      <c r="F14656" s="7"/>
      <c r="G14656" s="7"/>
      <c r="H14656" s="7">
        <f>IF('Раздел 3.2'!Y26&gt;='Раздел 3.2'!Y67,0,1)</f>
        <v>0</v>
      </c>
      <c r="I14656" s="7"/>
    </row>
    <row r="14657" spans="1:9" x14ac:dyDescent="0.2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6335</v>
      </c>
      <c r="F14657" s="7"/>
      <c r="G14657" s="7"/>
      <c r="H14657" s="7">
        <f>IF('Раздел 3.2'!Z26&gt;='Раздел 3.2'!Z67,0,1)</f>
        <v>0</v>
      </c>
      <c r="I14657" s="7"/>
    </row>
    <row r="14658" spans="1:9" x14ac:dyDescent="0.2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7160</v>
      </c>
      <c r="F14658" s="7"/>
      <c r="G14658" s="7"/>
      <c r="H14658" s="7">
        <f>IF('Раздел 3.2'!AA26&gt;='Раздел 3.2'!AA67,0,1)</f>
        <v>0</v>
      </c>
      <c r="I14658" s="7"/>
    </row>
    <row r="14659" spans="1:9" x14ac:dyDescent="0.2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7161</v>
      </c>
      <c r="F14659" s="7"/>
      <c r="G14659" s="7"/>
      <c r="H14659" s="7">
        <f>IF('Раздел 3.2'!AB26&gt;='Раздел 3.2'!AB67,0,1)</f>
        <v>0</v>
      </c>
    </row>
    <row r="14660" spans="1:9" x14ac:dyDescent="0.2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7162</v>
      </c>
      <c r="F14660" s="7"/>
      <c r="G14660" s="7"/>
      <c r="H14660" s="7">
        <f>IF('Раздел 3.2'!AC26&gt;='Раздел 3.2'!AC67,0,1)</f>
        <v>0</v>
      </c>
    </row>
    <row r="14661" spans="1:9" x14ac:dyDescent="0.2">
      <c r="A14661" s="6">
        <f t="shared" si="218"/>
        <v>609562</v>
      </c>
      <c r="B14661" s="6">
        <v>70</v>
      </c>
      <c r="C14661" s="109">
        <v>12</v>
      </c>
      <c r="D14661" s="109">
        <v>279</v>
      </c>
      <c r="E14661" s="109" t="s">
        <v>7163</v>
      </c>
      <c r="F14661" s="109"/>
      <c r="G14661" s="109"/>
      <c r="H14661" s="109">
        <f>IF('Раздел 3.2'!AD26&gt;='Раздел 3.2'!AD67,0,1)</f>
        <v>0</v>
      </c>
    </row>
    <row r="14662" spans="1:9" x14ac:dyDescent="0.2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7164</v>
      </c>
      <c r="H14662" s="6">
        <f>IF('Раздел 3.2'!P65&gt;='Раздел 3.2'!P66,0,1)</f>
        <v>0</v>
      </c>
    </row>
    <row r="14663" spans="1:9" x14ac:dyDescent="0.2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7165</v>
      </c>
      <c r="H14663" s="6">
        <f>IF('Раздел 3.2'!Q65&gt;='Раздел 3.2'!Q66,0,1)</f>
        <v>0</v>
      </c>
    </row>
    <row r="14664" spans="1:9" x14ac:dyDescent="0.2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5549</v>
      </c>
      <c r="H14664" s="6">
        <f>IF('Раздел 3.2'!R65&gt;='Раздел 3.2'!R66,0,1)</f>
        <v>0</v>
      </c>
    </row>
    <row r="14665" spans="1:9" x14ac:dyDescent="0.2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5550</v>
      </c>
      <c r="H14665" s="6">
        <f>IF('Раздел 3.2'!S65&gt;='Раздел 3.2'!S66,0,1)</f>
        <v>0</v>
      </c>
    </row>
    <row r="14666" spans="1:9" x14ac:dyDescent="0.2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5551</v>
      </c>
      <c r="H14666" s="6">
        <f>IF('Раздел 3.2'!T65&gt;='Раздел 3.2'!T66,0,1)</f>
        <v>0</v>
      </c>
    </row>
    <row r="14667" spans="1:9" x14ac:dyDescent="0.2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5552</v>
      </c>
      <c r="H14667" s="6">
        <f>IF('Раздел 3.2'!U65&gt;='Раздел 3.2'!U66,0,1)</f>
        <v>0</v>
      </c>
    </row>
    <row r="14668" spans="1:9" x14ac:dyDescent="0.2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5553</v>
      </c>
      <c r="H14668" s="6">
        <f>IF('Раздел 3.2'!V65&gt;='Раздел 3.2'!V66,0,1)</f>
        <v>0</v>
      </c>
    </row>
    <row r="14669" spans="1:9" x14ac:dyDescent="0.2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5554</v>
      </c>
      <c r="H14669" s="6">
        <f>IF('Раздел 3.2'!W65&gt;='Раздел 3.2'!W66,0,1)</f>
        <v>0</v>
      </c>
    </row>
    <row r="14670" spans="1:9" x14ac:dyDescent="0.2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5555</v>
      </c>
      <c r="H14670" s="6">
        <f>IF('Раздел 3.2'!X65&gt;='Раздел 3.2'!X66,0,1)</f>
        <v>0</v>
      </c>
    </row>
    <row r="14671" spans="1:9" x14ac:dyDescent="0.2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5556</v>
      </c>
      <c r="H14671" s="6">
        <f>IF('Раздел 3.2'!Y65&gt;='Раздел 3.2'!Y66,0,1)</f>
        <v>0</v>
      </c>
    </row>
    <row r="14672" spans="1:9" x14ac:dyDescent="0.2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5557</v>
      </c>
      <c r="H14672" s="6">
        <f>IF('Раздел 3.2'!Z65&gt;='Раздел 3.2'!Z66,0,1)</f>
        <v>0</v>
      </c>
    </row>
    <row r="14673" spans="1:8" x14ac:dyDescent="0.2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5558</v>
      </c>
      <c r="F14673" s="7"/>
      <c r="G14673" s="7"/>
      <c r="H14673" s="7">
        <f>IF('Раздел 3.2'!AA65&gt;='Раздел 3.2'!AA66,0,1)</f>
        <v>0</v>
      </c>
    </row>
    <row r="14674" spans="1:8" x14ac:dyDescent="0.2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5559</v>
      </c>
      <c r="F14674" s="7"/>
      <c r="G14674" s="7"/>
      <c r="H14674" s="7">
        <f>IF('Раздел 3.2'!AB65&gt;='Раздел 3.2'!AB66,0,1)</f>
        <v>0</v>
      </c>
    </row>
    <row r="14675" spans="1:8" x14ac:dyDescent="0.2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5560</v>
      </c>
      <c r="F14675" s="7"/>
      <c r="G14675" s="7"/>
      <c r="H14675" s="7">
        <f>IF('Раздел 3.2'!AC65&gt;='Раздел 3.2'!AC66,0,1)</f>
        <v>0</v>
      </c>
    </row>
    <row r="14676" spans="1:8" x14ac:dyDescent="0.2">
      <c r="A14676" s="6">
        <f t="shared" si="218"/>
        <v>609562</v>
      </c>
      <c r="B14676" s="6">
        <v>70</v>
      </c>
      <c r="C14676" s="109">
        <v>13</v>
      </c>
      <c r="D14676" s="109">
        <v>294</v>
      </c>
      <c r="E14676" s="109" t="s">
        <v>5561</v>
      </c>
      <c r="F14676" s="109"/>
      <c r="G14676" s="109"/>
      <c r="H14676" s="109">
        <f>IF('Раздел 3.2'!AD65&gt;='Раздел 3.2'!AD66,0,1)</f>
        <v>0</v>
      </c>
    </row>
    <row r="14677" spans="1:8" x14ac:dyDescent="0.2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5562</v>
      </c>
      <c r="F14677" s="7"/>
      <c r="G14677" s="7"/>
      <c r="H14677" s="7">
        <f>IF('Раздел 3.2'!P67&gt;='Раздел 3.2'!P68,0,1)</f>
        <v>0</v>
      </c>
    </row>
    <row r="14678" spans="1:8" x14ac:dyDescent="0.2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5563</v>
      </c>
      <c r="F14678" s="7"/>
      <c r="G14678" s="7"/>
      <c r="H14678" s="7">
        <f>IF('Раздел 3.2'!Q67&gt;='Раздел 3.2'!Q68,0,1)</f>
        <v>0</v>
      </c>
    </row>
    <row r="14679" spans="1:8" x14ac:dyDescent="0.2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5564</v>
      </c>
      <c r="F14679" s="7"/>
      <c r="G14679" s="7"/>
      <c r="H14679" s="7">
        <f>IF('Раздел 3.2'!R67&gt;='Раздел 3.2'!R68,0,1)</f>
        <v>0</v>
      </c>
    </row>
    <row r="14680" spans="1:8" x14ac:dyDescent="0.2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6351</v>
      </c>
      <c r="F14680" s="7"/>
      <c r="G14680" s="7"/>
      <c r="H14680" s="7">
        <f>IF('Раздел 3.2'!S67&gt;='Раздел 3.2'!S68,0,1)</f>
        <v>0</v>
      </c>
    </row>
    <row r="14681" spans="1:8" x14ac:dyDescent="0.2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6352</v>
      </c>
      <c r="F14681" s="7"/>
      <c r="G14681" s="7"/>
      <c r="H14681" s="7">
        <f>IF('Раздел 3.2'!T67&gt;='Раздел 3.2'!T68,0,1)</f>
        <v>0</v>
      </c>
    </row>
    <row r="14682" spans="1:8" x14ac:dyDescent="0.2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6353</v>
      </c>
      <c r="F14682" s="7"/>
      <c r="G14682" s="7"/>
      <c r="H14682" s="7">
        <f>IF('Раздел 3.2'!U67&gt;='Раздел 3.2'!U68,0,1)</f>
        <v>0</v>
      </c>
    </row>
    <row r="14683" spans="1:8" x14ac:dyDescent="0.2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6354</v>
      </c>
      <c r="F14683" s="7"/>
      <c r="G14683" s="7"/>
      <c r="H14683" s="7">
        <f>IF('Раздел 3.2'!V67&gt;='Раздел 3.2'!V68,0,1)</f>
        <v>0</v>
      </c>
    </row>
    <row r="14684" spans="1:8" x14ac:dyDescent="0.2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5572</v>
      </c>
      <c r="F14684" s="7"/>
      <c r="G14684" s="7"/>
      <c r="H14684" s="7">
        <f>IF('Раздел 3.2'!W67&gt;='Раздел 3.2'!W68,0,1)</f>
        <v>0</v>
      </c>
    </row>
    <row r="14685" spans="1:8" x14ac:dyDescent="0.2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5573</v>
      </c>
      <c r="F14685" s="7"/>
      <c r="G14685" s="7"/>
      <c r="H14685" s="7">
        <f>IF('Раздел 3.2'!X67&gt;='Раздел 3.2'!X68,0,1)</f>
        <v>0</v>
      </c>
    </row>
    <row r="14686" spans="1:8" x14ac:dyDescent="0.2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6365</v>
      </c>
      <c r="F14686" s="7"/>
      <c r="G14686" s="7"/>
      <c r="H14686" s="7">
        <f>IF('Раздел 3.2'!Y67&gt;='Раздел 3.2'!Y68,0,1)</f>
        <v>0</v>
      </c>
    </row>
    <row r="14687" spans="1:8" x14ac:dyDescent="0.2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6366</v>
      </c>
      <c r="F14687" s="7"/>
      <c r="G14687" s="7"/>
      <c r="H14687" s="7">
        <f>IF('Раздел 3.2'!Z67&gt;='Раздел 3.2'!Z68,0,1)</f>
        <v>0</v>
      </c>
    </row>
    <row r="14688" spans="1:8" x14ac:dyDescent="0.2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6367</v>
      </c>
      <c r="F14688" s="7"/>
      <c r="G14688" s="7"/>
      <c r="H14688" s="7">
        <f>IF('Раздел 3.2'!AA67&gt;='Раздел 3.2'!AA68,0,1)</f>
        <v>0</v>
      </c>
    </row>
    <row r="14689" spans="1:8" x14ac:dyDescent="0.2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6368</v>
      </c>
      <c r="F14689" s="7"/>
      <c r="G14689" s="7"/>
      <c r="H14689" s="7">
        <f>IF('Раздел 3.2'!AB67&gt;='Раздел 3.2'!AB68,0,1)</f>
        <v>0</v>
      </c>
    </row>
    <row r="14690" spans="1:8" x14ac:dyDescent="0.2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6369</v>
      </c>
      <c r="F14690" s="7"/>
      <c r="G14690" s="7"/>
      <c r="H14690" s="7">
        <f>IF('Раздел 3.2'!AC67&gt;='Раздел 3.2'!AC68,0,1)</f>
        <v>0</v>
      </c>
    </row>
    <row r="14691" spans="1:8" x14ac:dyDescent="0.2">
      <c r="A14691" s="6">
        <f t="shared" si="218"/>
        <v>609562</v>
      </c>
      <c r="B14691" s="109">
        <v>70</v>
      </c>
      <c r="C14691" s="109">
        <v>14</v>
      </c>
      <c r="D14691" s="109">
        <v>309</v>
      </c>
      <c r="E14691" s="109" t="s">
        <v>6370</v>
      </c>
      <c r="F14691" s="109"/>
      <c r="G14691" s="109"/>
      <c r="H14691" s="109">
        <f>IF('Раздел 3.2'!AD67&gt;='Раздел 3.2'!AD68,0,1)</f>
        <v>0</v>
      </c>
    </row>
    <row r="14692" spans="1:8" x14ac:dyDescent="0.2">
      <c r="A14692" s="107">
        <f t="shared" si="218"/>
        <v>609562</v>
      </c>
      <c r="B14692" s="107">
        <v>71</v>
      </c>
      <c r="C14692" s="107">
        <v>0</v>
      </c>
      <c r="D14692" s="107">
        <v>0</v>
      </c>
      <c r="E14692" s="107" t="str">
        <f>CONCATENATE("Количество ошибок в разделе 3.3.1: ",H14692)</f>
        <v>Количество ошибок в разделе 3.3.1: 0</v>
      </c>
      <c r="F14692" s="107"/>
      <c r="G14692" s="107"/>
      <c r="H14692" s="107">
        <f>SUM(H14693:H14769)</f>
        <v>0</v>
      </c>
    </row>
    <row r="14693" spans="1:8" x14ac:dyDescent="0.2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6371</v>
      </c>
      <c r="H14693" s="6">
        <f>IF('Раздел 3.3.1'!P21=SUM('Раздел 3.3.1'!P22,'Раздел 3.3.1'!P23,'Раздел 3.3.1'!P57:P58),0,1)</f>
        <v>0</v>
      </c>
    </row>
    <row r="14694" spans="1:8" x14ac:dyDescent="0.2">
      <c r="A14694" s="6">
        <f t="shared" si="218"/>
        <v>609562</v>
      </c>
      <c r="B14694" s="6">
        <v>71</v>
      </c>
      <c r="C14694" s="109">
        <v>1</v>
      </c>
      <c r="D14694" s="109">
        <v>2</v>
      </c>
      <c r="E14694" s="109" t="s">
        <v>6372</v>
      </c>
      <c r="F14694" s="109"/>
      <c r="G14694" s="109"/>
      <c r="H14694" s="109">
        <f>IF('Раздел 3.3.1'!Q21=SUM('Раздел 3.3.1'!Q22,'Раздел 3.3.1'!Q23,'Раздел 3.3.1'!Q57:Q58),0,1)</f>
        <v>0</v>
      </c>
    </row>
    <row r="14695" spans="1:8" x14ac:dyDescent="0.2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6373</v>
      </c>
      <c r="H14695" s="6">
        <f>IF('Раздел 3.3.1'!P23=SUM('Раздел 3.3.1'!P24,'Раздел 3.3.1'!P45,'Раздел 3.3.1'!P46,'Раздел 3.3.1'!P50:P56),0,1)</f>
        <v>0</v>
      </c>
    </row>
    <row r="14696" spans="1:8" x14ac:dyDescent="0.2">
      <c r="A14696" s="6">
        <f t="shared" si="218"/>
        <v>609562</v>
      </c>
      <c r="B14696" s="6">
        <v>71</v>
      </c>
      <c r="C14696" s="109">
        <v>2</v>
      </c>
      <c r="D14696" s="109">
        <v>4</v>
      </c>
      <c r="E14696" s="109" t="s">
        <v>6374</v>
      </c>
      <c r="F14696" s="109"/>
      <c r="G14696" s="109"/>
      <c r="H14696" s="109">
        <f>IF('Раздел 3.3.1'!Q23=SUM('Раздел 3.3.1'!Q24,'Раздел 3.3.1'!Q45,'Раздел 3.3.1'!Q46,'Раздел 3.3.1'!Q50:Q56),0,1)</f>
        <v>0</v>
      </c>
    </row>
    <row r="14697" spans="1:8" x14ac:dyDescent="0.2">
      <c r="A14697" s="131">
        <f t="shared" si="218"/>
        <v>609562</v>
      </c>
      <c r="B14697" s="131">
        <v>71</v>
      </c>
      <c r="C14697" s="131">
        <v>3</v>
      </c>
      <c r="D14697" s="132">
        <v>5</v>
      </c>
      <c r="E14697" s="131" t="s">
        <v>50</v>
      </c>
      <c r="F14697" s="131"/>
      <c r="G14697" s="131"/>
      <c r="H14697" s="131">
        <f>IF('Раздел 3.3.1'!P24=SUM('Раздел 3.3.1'!P25:P35,'Раздел 3.3.1'!P39:P44),0,1)</f>
        <v>0</v>
      </c>
    </row>
    <row r="14698" spans="1:8" x14ac:dyDescent="0.2">
      <c r="A14698" s="131">
        <f t="shared" si="218"/>
        <v>609562</v>
      </c>
      <c r="B14698" s="131">
        <v>71</v>
      </c>
      <c r="C14698" s="133">
        <v>3</v>
      </c>
      <c r="D14698" s="133">
        <v>6</v>
      </c>
      <c r="E14698" s="133" t="s">
        <v>51</v>
      </c>
      <c r="F14698" s="133"/>
      <c r="G14698" s="133"/>
      <c r="H14698" s="133">
        <f>IF('Раздел 3.3.1'!Q24=SUM('Раздел 3.3.1'!Q25:Q35,'Раздел 3.3.1'!Q39:Q44),0,1)</f>
        <v>0</v>
      </c>
    </row>
    <row r="14699" spans="1:8" x14ac:dyDescent="0.2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6375</v>
      </c>
      <c r="H14699" s="6">
        <f>IF('Раздел 3.3.1'!P21&gt;='Раздел 3.3.1'!Q21,0,1)</f>
        <v>0</v>
      </c>
    </row>
    <row r="14700" spans="1:8" x14ac:dyDescent="0.2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7278</v>
      </c>
      <c r="H14700" s="6">
        <f>IF('Раздел 3.3.1'!P22&gt;='Раздел 3.3.1'!Q22,0,1)</f>
        <v>0</v>
      </c>
    </row>
    <row r="14701" spans="1:8" x14ac:dyDescent="0.2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7279</v>
      </c>
      <c r="H14701" s="6">
        <f>IF('Раздел 3.3.1'!P23&gt;='Раздел 3.3.1'!Q23,0,1)</f>
        <v>0</v>
      </c>
    </row>
    <row r="14702" spans="1:8" x14ac:dyDescent="0.2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7280</v>
      </c>
      <c r="H14702" s="6">
        <f>IF('Раздел 3.3.1'!P24&gt;='Раздел 3.3.1'!Q24,0,1)</f>
        <v>0</v>
      </c>
    </row>
    <row r="14703" spans="1:8" x14ac:dyDescent="0.2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7281</v>
      </c>
      <c r="H14703" s="6">
        <f>IF('Раздел 3.3.1'!P25&gt;='Раздел 3.3.1'!Q25,0,1)</f>
        <v>0</v>
      </c>
    </row>
    <row r="14704" spans="1:8" x14ac:dyDescent="0.2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7282</v>
      </c>
      <c r="H14704" s="6">
        <f>IF('Раздел 3.3.1'!P26&gt;='Раздел 3.3.1'!Q26,0,1)</f>
        <v>0</v>
      </c>
    </row>
    <row r="14705" spans="1:8" x14ac:dyDescent="0.2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7283</v>
      </c>
      <c r="H14705" s="6">
        <f>IF('Раздел 3.3.1'!P27&gt;='Раздел 3.3.1'!Q27,0,1)</f>
        <v>0</v>
      </c>
    </row>
    <row r="14706" spans="1:8" x14ac:dyDescent="0.2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7284</v>
      </c>
      <c r="H14706" s="6">
        <f>IF('Раздел 3.3.1'!P28&gt;='Раздел 3.3.1'!Q28,0,1)</f>
        <v>0</v>
      </c>
    </row>
    <row r="14707" spans="1:8" x14ac:dyDescent="0.2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7285</v>
      </c>
      <c r="H14707" s="6">
        <f>IF('Раздел 3.3.1'!P29&gt;='Раздел 3.3.1'!Q29,0,1)</f>
        <v>0</v>
      </c>
    </row>
    <row r="14708" spans="1:8" x14ac:dyDescent="0.2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7286</v>
      </c>
      <c r="H14708" s="6">
        <f>IF('Раздел 3.3.1'!P30&gt;='Раздел 3.3.1'!Q30,0,1)</f>
        <v>0</v>
      </c>
    </row>
    <row r="14709" spans="1:8" x14ac:dyDescent="0.2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7287</v>
      </c>
      <c r="H14709" s="6">
        <f>IF('Раздел 3.3.1'!P31&gt;='Раздел 3.3.1'!Q31,0,1)</f>
        <v>0</v>
      </c>
    </row>
    <row r="14710" spans="1:8" x14ac:dyDescent="0.2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7288</v>
      </c>
      <c r="H14710" s="6">
        <f>IF('Раздел 3.3.1'!P32&gt;='Раздел 3.3.1'!Q32,0,1)</f>
        <v>0</v>
      </c>
    </row>
    <row r="14711" spans="1:8" x14ac:dyDescent="0.2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7289</v>
      </c>
      <c r="H14711" s="6">
        <f>IF('Раздел 3.3.1'!P33&gt;='Раздел 3.3.1'!Q33,0,1)</f>
        <v>0</v>
      </c>
    </row>
    <row r="14712" spans="1:8" x14ac:dyDescent="0.2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7290</v>
      </c>
      <c r="H14712" s="6">
        <f>IF('Раздел 3.3.1'!P34&gt;='Раздел 3.3.1'!Q34,0,1)</f>
        <v>0</v>
      </c>
    </row>
    <row r="14713" spans="1:8" x14ac:dyDescent="0.2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7291</v>
      </c>
      <c r="H14713" s="6">
        <f>IF('Раздел 3.3.1'!P35&gt;='Раздел 3.3.1'!Q35,0,1)</f>
        <v>0</v>
      </c>
    </row>
    <row r="14714" spans="1:8" x14ac:dyDescent="0.2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7292</v>
      </c>
      <c r="H14714" s="6">
        <f>IF('Раздел 3.3.1'!P36&gt;='Раздел 3.3.1'!Q36,0,1)</f>
        <v>0</v>
      </c>
    </row>
    <row r="14715" spans="1:8" x14ac:dyDescent="0.2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7293</v>
      </c>
      <c r="H14715" s="6">
        <f>IF('Раздел 3.3.1'!P37&gt;='Раздел 3.3.1'!Q37,0,1)</f>
        <v>0</v>
      </c>
    </row>
    <row r="14716" spans="1:8" x14ac:dyDescent="0.2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7294</v>
      </c>
      <c r="H14716" s="6">
        <f>IF('Раздел 3.3.1'!P38&gt;='Раздел 3.3.1'!Q38,0,1)</f>
        <v>0</v>
      </c>
    </row>
    <row r="14717" spans="1:8" x14ac:dyDescent="0.2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7295</v>
      </c>
      <c r="H14717" s="6">
        <f>IF('Раздел 3.3.1'!P39&gt;='Раздел 3.3.1'!Q39,0,1)</f>
        <v>0</v>
      </c>
    </row>
    <row r="14718" spans="1:8" x14ac:dyDescent="0.2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7296</v>
      </c>
      <c r="H14718" s="6">
        <f>IF('Раздел 3.3.1'!P40&gt;='Раздел 3.3.1'!Q40,0,1)</f>
        <v>0</v>
      </c>
    </row>
    <row r="14719" spans="1:8" x14ac:dyDescent="0.2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7297</v>
      </c>
      <c r="H14719" s="6">
        <f>IF('Раздел 3.3.1'!P41&gt;='Раздел 3.3.1'!Q41,0,1)</f>
        <v>0</v>
      </c>
    </row>
    <row r="14720" spans="1:8" x14ac:dyDescent="0.2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7298</v>
      </c>
      <c r="H14720" s="6">
        <f>IF('Раздел 3.3.1'!P42&gt;='Раздел 3.3.1'!Q42,0,1)</f>
        <v>0</v>
      </c>
    </row>
    <row r="14721" spans="1:8" x14ac:dyDescent="0.2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7299</v>
      </c>
      <c r="H14721" s="6">
        <f>IF('Раздел 3.3.1'!P43&gt;='Раздел 3.3.1'!Q43,0,1)</f>
        <v>0</v>
      </c>
    </row>
    <row r="14722" spans="1:8" x14ac:dyDescent="0.2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7300</v>
      </c>
      <c r="H14722" s="6">
        <f>IF('Раздел 3.3.1'!P44&gt;='Раздел 3.3.1'!Q44,0,1)</f>
        <v>0</v>
      </c>
    </row>
    <row r="14723" spans="1:8" x14ac:dyDescent="0.2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7301</v>
      </c>
      <c r="H14723" s="6">
        <f>IF('Раздел 3.3.1'!P45&gt;='Раздел 3.3.1'!Q45,0,1)</f>
        <v>0</v>
      </c>
    </row>
    <row r="14724" spans="1:8" x14ac:dyDescent="0.2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7302</v>
      </c>
      <c r="H14724" s="6">
        <f>IF('Раздел 3.3.1'!P46&gt;='Раздел 3.3.1'!Q46,0,1)</f>
        <v>0</v>
      </c>
    </row>
    <row r="14725" spans="1:8" x14ac:dyDescent="0.2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7303</v>
      </c>
      <c r="H14725" s="6">
        <f>IF('Раздел 3.3.1'!P47&gt;='Раздел 3.3.1'!Q47,0,1)</f>
        <v>0</v>
      </c>
    </row>
    <row r="14726" spans="1:8" x14ac:dyDescent="0.2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6493</v>
      </c>
      <c r="H14726" s="6">
        <f>IF('Раздел 3.3.1'!P48&gt;='Раздел 3.3.1'!Q48,0,1)</f>
        <v>0</v>
      </c>
    </row>
    <row r="14727" spans="1:8" x14ac:dyDescent="0.2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6494</v>
      </c>
      <c r="H14727" s="6">
        <f>IF('Раздел 3.3.1'!P49&gt;='Раздел 3.3.1'!Q49,0,1)</f>
        <v>0</v>
      </c>
    </row>
    <row r="14728" spans="1:8" x14ac:dyDescent="0.2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6495</v>
      </c>
      <c r="H14728" s="6">
        <f>IF('Раздел 3.3.1'!P50&gt;='Раздел 3.3.1'!Q50,0,1)</f>
        <v>0</v>
      </c>
    </row>
    <row r="14729" spans="1:8" x14ac:dyDescent="0.2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5709</v>
      </c>
      <c r="H14729" s="6">
        <f>IF('Раздел 3.3.1'!P51&gt;='Раздел 3.3.1'!Q51,0,1)</f>
        <v>0</v>
      </c>
    </row>
    <row r="14730" spans="1:8" x14ac:dyDescent="0.2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5710</v>
      </c>
      <c r="H14730" s="6">
        <f>IF('Раздел 3.3.1'!P52&gt;='Раздел 3.3.1'!Q52,0,1)</f>
        <v>0</v>
      </c>
    </row>
    <row r="14731" spans="1:8" x14ac:dyDescent="0.2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5711</v>
      </c>
      <c r="H14731" s="6">
        <f>IF('Раздел 3.3.1'!P53&gt;='Раздел 3.3.1'!Q53,0,1)</f>
        <v>0</v>
      </c>
    </row>
    <row r="14732" spans="1:8" x14ac:dyDescent="0.2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5712</v>
      </c>
      <c r="H14732" s="6">
        <f>IF('Раздел 3.3.1'!P54&gt;='Раздел 3.3.1'!Q54,0,1)</f>
        <v>0</v>
      </c>
    </row>
    <row r="14733" spans="1:8" x14ac:dyDescent="0.2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5713</v>
      </c>
      <c r="H14733" s="6">
        <f>IF('Раздел 3.3.1'!P55&gt;='Раздел 3.3.1'!Q55,0,1)</f>
        <v>0</v>
      </c>
    </row>
    <row r="14734" spans="1:8" x14ac:dyDescent="0.2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5714</v>
      </c>
      <c r="H14734" s="6">
        <f>IF('Раздел 3.3.1'!P56&gt;='Раздел 3.3.1'!Q56,0,1)</f>
        <v>0</v>
      </c>
    </row>
    <row r="14735" spans="1:8" x14ac:dyDescent="0.2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5715</v>
      </c>
      <c r="H14735" s="6">
        <f>IF('Раздел 3.3.1'!P57&gt;='Раздел 3.3.1'!Q57,0,1)</f>
        <v>0</v>
      </c>
    </row>
    <row r="14736" spans="1:8" x14ac:dyDescent="0.2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5716</v>
      </c>
      <c r="H14736" s="6">
        <f>IF('Раздел 3.3.1'!P58&gt;='Раздел 3.3.1'!Q58,0,1)</f>
        <v>0</v>
      </c>
    </row>
    <row r="14737" spans="1:8" x14ac:dyDescent="0.2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6158</v>
      </c>
      <c r="H14737" s="6">
        <f>IF('Раздел 3.3.1'!P59&gt;='Раздел 3.3.1'!Q59,0,1)</f>
        <v>0</v>
      </c>
    </row>
    <row r="14738" spans="1:8" x14ac:dyDescent="0.2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5364</v>
      </c>
      <c r="H14738" s="6">
        <f>IF('Раздел 3.3.1'!P60&gt;='Раздел 3.3.1'!Q60,0,1)</f>
        <v>0</v>
      </c>
    </row>
    <row r="14739" spans="1:8" x14ac:dyDescent="0.2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5365</v>
      </c>
      <c r="H14739" s="6">
        <f>IF('Раздел 3.3.1'!P61&gt;='Раздел 3.3.1'!Q61,0,1)</f>
        <v>0</v>
      </c>
    </row>
    <row r="14740" spans="1:8" x14ac:dyDescent="0.2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6964</v>
      </c>
      <c r="H14740" s="6">
        <f>IF('Раздел 3.3.1'!P62&gt;='Раздел 3.3.1'!Q62,0,1)</f>
        <v>0</v>
      </c>
    </row>
    <row r="14741" spans="1:8" x14ac:dyDescent="0.2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6965</v>
      </c>
      <c r="H14741" s="6">
        <f>IF('Раздел 3.3.1'!P63&gt;='Раздел 3.3.1'!Q63,0,1)</f>
        <v>0</v>
      </c>
    </row>
    <row r="14742" spans="1:8" x14ac:dyDescent="0.2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6159</v>
      </c>
      <c r="H14742" s="6">
        <f>IF('Раздел 3.3.1'!P64&gt;='Раздел 3.3.1'!Q64,0,1)</f>
        <v>0</v>
      </c>
    </row>
    <row r="14743" spans="1:8" x14ac:dyDescent="0.2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6160</v>
      </c>
      <c r="H14743" s="6">
        <f>IF('Раздел 3.3.1'!P65&gt;='Раздел 3.3.1'!Q65,0,1)</f>
        <v>0</v>
      </c>
    </row>
    <row r="14744" spans="1:8" x14ac:dyDescent="0.2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6161</v>
      </c>
      <c r="H14744" s="6">
        <f>IF('Раздел 3.3.1'!P66&gt;='Раздел 3.3.1'!Q66,0,1)</f>
        <v>0</v>
      </c>
    </row>
    <row r="14745" spans="1:8" x14ac:dyDescent="0.2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6162</v>
      </c>
      <c r="H14745" s="6">
        <f>IF('Раздел 3.3.1'!P67&gt;='Раздел 3.3.1'!Q67,0,1)</f>
        <v>0</v>
      </c>
    </row>
    <row r="14746" spans="1:8" x14ac:dyDescent="0.2">
      <c r="A14746" s="6">
        <f t="shared" si="219"/>
        <v>609562</v>
      </c>
      <c r="B14746" s="6">
        <v>71</v>
      </c>
      <c r="C14746" s="109">
        <v>4</v>
      </c>
      <c r="D14746" s="109">
        <v>54</v>
      </c>
      <c r="E14746" s="109" t="s">
        <v>6163</v>
      </c>
      <c r="F14746" s="109"/>
      <c r="G14746" s="109"/>
      <c r="H14746" s="109">
        <f>IF('Раздел 3.3.1'!P68&gt;='Раздел 3.3.1'!Q68,0,1)</f>
        <v>0</v>
      </c>
    </row>
    <row r="14747" spans="1:8" x14ac:dyDescent="0.2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6164</v>
      </c>
      <c r="H14747" s="6">
        <f>IF('Раздел 3.3.1'!P35&gt;=SUM('Раздел 3.3.1'!P36:P38),0,1)</f>
        <v>0</v>
      </c>
    </row>
    <row r="14748" spans="1:8" x14ac:dyDescent="0.2">
      <c r="A14748" s="6">
        <f t="shared" si="219"/>
        <v>609562</v>
      </c>
      <c r="B14748" s="6">
        <v>71</v>
      </c>
      <c r="C14748" s="109">
        <v>5</v>
      </c>
      <c r="D14748" s="109">
        <v>56</v>
      </c>
      <c r="E14748" s="109" t="s">
        <v>6165</v>
      </c>
      <c r="F14748" s="109"/>
      <c r="G14748" s="109"/>
      <c r="H14748" s="109">
        <f>IF('Раздел 3.3.1'!Q35&gt;=SUM('Раздел 3.3.1'!Q36:Q38),0,1)</f>
        <v>0</v>
      </c>
    </row>
    <row r="14749" spans="1:8" x14ac:dyDescent="0.2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6166</v>
      </c>
      <c r="H14749" s="6">
        <f>IF('Раздел 3.3.1'!P46&gt;=SUM('Раздел 3.3.1'!P47:P49),0,1)</f>
        <v>0</v>
      </c>
    </row>
    <row r="14750" spans="1:8" x14ac:dyDescent="0.2">
      <c r="A14750" s="6">
        <f t="shared" si="219"/>
        <v>609562</v>
      </c>
      <c r="B14750" s="6">
        <v>71</v>
      </c>
      <c r="C14750" s="109">
        <v>6</v>
      </c>
      <c r="D14750" s="109">
        <v>58</v>
      </c>
      <c r="E14750" s="109" t="s">
        <v>6167</v>
      </c>
      <c r="F14750" s="109"/>
      <c r="G14750" s="109"/>
      <c r="H14750" s="109">
        <f>IF('Раздел 3.3.1'!Q46&gt;=SUM('Раздел 3.3.1'!Q47:Q49),0,1)</f>
        <v>0</v>
      </c>
    </row>
    <row r="14751" spans="1:8" x14ac:dyDescent="0.2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6168</v>
      </c>
      <c r="H14751" s="6">
        <f>IF('Раздел 3.3.1'!P46&gt;='Раздел 3.3.1'!P68,0,1)</f>
        <v>0</v>
      </c>
    </row>
    <row r="14752" spans="1:8" x14ac:dyDescent="0.2">
      <c r="A14752" s="6">
        <f t="shared" si="219"/>
        <v>609562</v>
      </c>
      <c r="B14752" s="6">
        <v>71</v>
      </c>
      <c r="C14752" s="109">
        <v>7</v>
      </c>
      <c r="D14752" s="109">
        <v>60</v>
      </c>
      <c r="E14752" s="109" t="s">
        <v>6169</v>
      </c>
      <c r="F14752" s="109"/>
      <c r="G14752" s="109"/>
      <c r="H14752" s="109">
        <f>IF('Раздел 3.3.1'!Q46&gt;='Раздел 3.3.1'!Q68,0,1)</f>
        <v>0</v>
      </c>
    </row>
    <row r="14753" spans="1:8" x14ac:dyDescent="0.2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6170</v>
      </c>
      <c r="H14753" s="6">
        <f>IF('Раздел 3.3.1'!P58&gt;=SUM('Раздел 3.3.1'!P59:P61),0,1)</f>
        <v>0</v>
      </c>
    </row>
    <row r="14754" spans="1:8" x14ac:dyDescent="0.2">
      <c r="A14754" s="6">
        <f t="shared" si="219"/>
        <v>609562</v>
      </c>
      <c r="B14754" s="6">
        <v>71</v>
      </c>
      <c r="C14754" s="109">
        <v>8</v>
      </c>
      <c r="D14754" s="109">
        <v>62</v>
      </c>
      <c r="E14754" s="109" t="s">
        <v>4494</v>
      </c>
      <c r="F14754" s="109"/>
      <c r="G14754" s="109"/>
      <c r="H14754" s="109">
        <f>IF('Раздел 3.3.1'!Q58&gt;=SUM('Раздел 3.3.1'!Q59:Q61),0,1)</f>
        <v>0</v>
      </c>
    </row>
    <row r="14755" spans="1:8" x14ac:dyDescent="0.2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4495</v>
      </c>
      <c r="H14755" s="6">
        <f>IF('Раздел 3.3.1'!P21&gt;='Раздел 3.3.1'!P62,0,1)</f>
        <v>0</v>
      </c>
    </row>
    <row r="14756" spans="1:8" x14ac:dyDescent="0.2">
      <c r="A14756" s="6">
        <f t="shared" si="219"/>
        <v>609562</v>
      </c>
      <c r="B14756" s="6">
        <v>71</v>
      </c>
      <c r="C14756" s="109">
        <v>9</v>
      </c>
      <c r="D14756" s="109">
        <v>64</v>
      </c>
      <c r="E14756" s="109" t="s">
        <v>4496</v>
      </c>
      <c r="F14756" s="109"/>
      <c r="G14756" s="109"/>
      <c r="H14756" s="109">
        <f>IF('Раздел 3.3.1'!Q21&gt;='Раздел 3.3.1'!Q62,0,1)</f>
        <v>0</v>
      </c>
    </row>
    <row r="14757" spans="1:8" x14ac:dyDescent="0.2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4497</v>
      </c>
      <c r="H14757" s="6">
        <f>IF('Раздел 3.3.1'!P21&gt;='Раздел 3.3.1'!P64,0,1)</f>
        <v>0</v>
      </c>
    </row>
    <row r="14758" spans="1:8" x14ac:dyDescent="0.2">
      <c r="A14758" s="6">
        <f t="shared" si="219"/>
        <v>609562</v>
      </c>
      <c r="B14758" s="6">
        <v>71</v>
      </c>
      <c r="C14758" s="109">
        <v>10</v>
      </c>
      <c r="D14758" s="109">
        <v>66</v>
      </c>
      <c r="E14758" s="109" t="s">
        <v>4498</v>
      </c>
      <c r="F14758" s="109"/>
      <c r="G14758" s="109"/>
      <c r="H14758" s="109">
        <f>IF('Раздел 3.3.1'!Q21&gt;='Раздел 3.3.1'!Q64,0,1)</f>
        <v>0</v>
      </c>
    </row>
    <row r="14759" spans="1:8" x14ac:dyDescent="0.2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4499</v>
      </c>
      <c r="H14759" s="6">
        <f>IF('Раздел 3.3.1'!P62&gt;='Раздел 3.3.1'!P63,0,1)</f>
        <v>0</v>
      </c>
    </row>
    <row r="14760" spans="1:8" x14ac:dyDescent="0.2">
      <c r="A14760" s="6">
        <f t="shared" si="219"/>
        <v>609562</v>
      </c>
      <c r="B14760" s="6">
        <v>71</v>
      </c>
      <c r="C14760" s="109">
        <v>11</v>
      </c>
      <c r="D14760" s="109">
        <v>68</v>
      </c>
      <c r="E14760" s="109" t="s">
        <v>4500</v>
      </c>
      <c r="F14760" s="109"/>
      <c r="G14760" s="109"/>
      <c r="H14760" s="109">
        <f>IF('Раздел 3.3.1'!Q62&gt;='Раздел 3.3.1'!Q63,0,1)</f>
        <v>0</v>
      </c>
    </row>
    <row r="14761" spans="1:8" x14ac:dyDescent="0.2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4501</v>
      </c>
      <c r="H14761" s="6">
        <f>IF('Раздел 3.3.1'!P64&gt;='Раздел 3.3.1'!P65,0,1)</f>
        <v>0</v>
      </c>
    </row>
    <row r="14762" spans="1:8" x14ac:dyDescent="0.2">
      <c r="A14762" s="6">
        <f t="shared" si="219"/>
        <v>609562</v>
      </c>
      <c r="B14762" s="6">
        <v>71</v>
      </c>
      <c r="C14762" s="109">
        <v>12</v>
      </c>
      <c r="D14762" s="109">
        <v>70</v>
      </c>
      <c r="E14762" s="109" t="s">
        <v>4502</v>
      </c>
      <c r="F14762" s="109"/>
      <c r="G14762" s="109"/>
      <c r="H14762" s="109">
        <f>IF('Раздел 3.3.1'!Q64&gt;='Раздел 3.3.1'!Q65,0,1)</f>
        <v>0</v>
      </c>
    </row>
    <row r="14763" spans="1:8" x14ac:dyDescent="0.2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4503</v>
      </c>
      <c r="H14763" s="6">
        <f>IF('Раздел 3.3.1'!P24&gt;='Раздел 3.3.1'!P66,0,1)</f>
        <v>0</v>
      </c>
    </row>
    <row r="14764" spans="1:8" x14ac:dyDescent="0.2">
      <c r="A14764" s="6">
        <f t="shared" si="219"/>
        <v>609562</v>
      </c>
      <c r="B14764" s="6">
        <v>71</v>
      </c>
      <c r="C14764" s="109">
        <v>13</v>
      </c>
      <c r="D14764" s="109">
        <v>72</v>
      </c>
      <c r="E14764" s="109" t="s">
        <v>4504</v>
      </c>
      <c r="F14764" s="109"/>
      <c r="G14764" s="109"/>
      <c r="H14764" s="109">
        <f>IF('Раздел 3.3.1'!Q24&gt;='Раздел 3.3.1'!Q66,0,1)</f>
        <v>0</v>
      </c>
    </row>
    <row r="14765" spans="1:8" x14ac:dyDescent="0.2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4505</v>
      </c>
      <c r="H14765" s="6">
        <f>IF('Раздел 3.3.1'!P54&gt;='Раздел 3.3.1'!P67,0,1)</f>
        <v>0</v>
      </c>
    </row>
    <row r="14766" spans="1:8" x14ac:dyDescent="0.2">
      <c r="A14766" s="6">
        <f t="shared" si="219"/>
        <v>609562</v>
      </c>
      <c r="B14766" s="6">
        <v>71</v>
      </c>
      <c r="C14766" s="109">
        <v>14</v>
      </c>
      <c r="D14766" s="109">
        <v>74</v>
      </c>
      <c r="E14766" s="109" t="s">
        <v>4506</v>
      </c>
      <c r="F14766" s="109"/>
      <c r="G14766" s="109"/>
      <c r="H14766" s="109">
        <f>IF('Раздел 3.3.1'!Q54&gt;='Раздел 3.3.1'!Q67,0,1)</f>
        <v>0</v>
      </c>
    </row>
    <row r="14767" spans="1:8" x14ac:dyDescent="0.2">
      <c r="A14767" s="131">
        <f t="shared" si="219"/>
        <v>609562</v>
      </c>
      <c r="B14767" s="131">
        <v>71</v>
      </c>
      <c r="C14767" s="134">
        <v>15</v>
      </c>
      <c r="D14767" s="134">
        <v>75</v>
      </c>
      <c r="E14767" s="134" t="s">
        <v>20317</v>
      </c>
      <c r="F14767" s="134"/>
      <c r="G14767" s="134"/>
      <c r="H14767" s="134">
        <f>IF('Раздел 3.3.1'!P69=SUM('Раздел 3.3.1'!P71:P72),0,1)</f>
        <v>0</v>
      </c>
    </row>
    <row r="14768" spans="1:8" x14ac:dyDescent="0.2">
      <c r="A14768" s="6">
        <f t="shared" si="219"/>
        <v>609562</v>
      </c>
      <c r="B14768" s="6">
        <v>71</v>
      </c>
      <c r="C14768" s="111">
        <v>16</v>
      </c>
      <c r="D14768" s="111">
        <v>76</v>
      </c>
      <c r="E14768" s="111" t="s">
        <v>4507</v>
      </c>
      <c r="F14768" s="111"/>
      <c r="G14768" s="111"/>
      <c r="H14768" s="111">
        <f>IF('Раздел 3.3.1'!P69&gt;='Раздел 3.3.1'!P70,0,1)</f>
        <v>0</v>
      </c>
    </row>
    <row r="14769" spans="1:8" x14ac:dyDescent="0.2">
      <c r="A14769" s="6">
        <f t="shared" si="219"/>
        <v>609562</v>
      </c>
      <c r="B14769" s="109">
        <v>71</v>
      </c>
      <c r="C14769" s="109">
        <v>17</v>
      </c>
      <c r="D14769" s="109">
        <v>77</v>
      </c>
      <c r="E14769" s="111" t="s">
        <v>5325</v>
      </c>
      <c r="F14769" s="109"/>
      <c r="G14769" s="109"/>
      <c r="H14769" s="109">
        <f>IF('Раздел 3.3.1'!P24&gt;='Раздел 3.3.1'!P73,0,1)</f>
        <v>0</v>
      </c>
    </row>
    <row r="14770" spans="1:8" x14ac:dyDescent="0.2">
      <c r="A14770" s="107">
        <f t="shared" si="219"/>
        <v>609562</v>
      </c>
      <c r="B14770" s="107">
        <v>72</v>
      </c>
      <c r="C14770" s="107">
        <v>0</v>
      </c>
      <c r="D14770" s="107">
        <v>0</v>
      </c>
      <c r="E14770" s="107" t="str">
        <f>CONCATENATE("Количество ошибок в разделе 3.3.2: ",H14770)</f>
        <v>Количество ошибок в разделе 3.3.2: 0</v>
      </c>
      <c r="F14770" s="107"/>
      <c r="G14770" s="107"/>
      <c r="H14770" s="107">
        <f>SUM(H14771:H14780)</f>
        <v>0</v>
      </c>
    </row>
    <row r="14771" spans="1:8" x14ac:dyDescent="0.2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5326</v>
      </c>
      <c r="H14771" s="6">
        <f>IF('Раздел 3.3.2'!P21&gt;='Раздел 3.3.2'!Q21,0,1)</f>
        <v>0</v>
      </c>
    </row>
    <row r="14772" spans="1:8" x14ac:dyDescent="0.2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5327</v>
      </c>
      <c r="H14772" s="6">
        <f>IF('Раздел 3.3.2'!P22&gt;='Раздел 3.3.2'!Q22,0,1)</f>
        <v>0</v>
      </c>
    </row>
    <row r="14773" spans="1:8" x14ac:dyDescent="0.2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5328</v>
      </c>
      <c r="H14773" s="6">
        <f>IF('Раздел 3.3.2'!P23&gt;='Раздел 3.3.2'!Q23,0,1)</f>
        <v>0</v>
      </c>
    </row>
    <row r="14774" spans="1:8" x14ac:dyDescent="0.2">
      <c r="A14774" s="6">
        <f t="shared" si="219"/>
        <v>609562</v>
      </c>
      <c r="B14774" s="6">
        <v>72</v>
      </c>
      <c r="C14774" s="109">
        <v>1</v>
      </c>
      <c r="D14774" s="109">
        <v>4</v>
      </c>
      <c r="E14774" s="109" t="s">
        <v>5329</v>
      </c>
      <c r="F14774" s="109"/>
      <c r="G14774" s="109"/>
      <c r="H14774" s="109">
        <f>IF('Раздел 3.3.2'!P24&gt;='Раздел 3.3.2'!Q24,0,1)</f>
        <v>0</v>
      </c>
    </row>
    <row r="14775" spans="1:8" x14ac:dyDescent="0.2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5330</v>
      </c>
      <c r="H14775" s="6">
        <f>IF('Раздел 3.3.2'!P21&gt;='Раздел 3.3.2'!P22,0,1)</f>
        <v>0</v>
      </c>
    </row>
    <row r="14776" spans="1:8" x14ac:dyDescent="0.2">
      <c r="A14776" s="6">
        <f t="shared" si="219"/>
        <v>609562</v>
      </c>
      <c r="B14776" s="6">
        <v>72</v>
      </c>
      <c r="C14776" s="109">
        <v>2</v>
      </c>
      <c r="D14776" s="109">
        <v>6</v>
      </c>
      <c r="E14776" s="109" t="s">
        <v>5331</v>
      </c>
      <c r="F14776" s="109"/>
      <c r="G14776" s="109"/>
      <c r="H14776" s="109">
        <f>IF('Раздел 3.3.2'!Q21&gt;='Раздел 3.3.2'!Q22,0,1)</f>
        <v>0</v>
      </c>
    </row>
    <row r="14777" spans="1:8" x14ac:dyDescent="0.2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5332</v>
      </c>
      <c r="H14777" s="6">
        <f>IF('Раздел 3.3.2'!P21&gt;='Раздел 3.3.2'!P23,0,1)</f>
        <v>0</v>
      </c>
    </row>
    <row r="14778" spans="1:8" x14ac:dyDescent="0.2">
      <c r="A14778" s="6">
        <f t="shared" si="219"/>
        <v>609562</v>
      </c>
      <c r="B14778" s="7">
        <v>72</v>
      </c>
      <c r="C14778" s="109">
        <v>3</v>
      </c>
      <c r="D14778" s="109">
        <v>8</v>
      </c>
      <c r="E14778" s="109" t="s">
        <v>5333</v>
      </c>
      <c r="F14778" s="109"/>
      <c r="G14778" s="109"/>
      <c r="H14778" s="109">
        <f>IF('Раздел 3.3.2'!Q21&gt;='Раздел 3.3.2'!Q23,0,1)</f>
        <v>0</v>
      </c>
    </row>
    <row r="14779" spans="1:8" x14ac:dyDescent="0.2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5334</v>
      </c>
      <c r="F14779" s="7"/>
      <c r="G14779" s="7"/>
      <c r="H14779" s="7">
        <f>IF('Раздел 3.3.2'!P21&gt;='Раздел 3.3.2'!P24,0,1)</f>
        <v>0</v>
      </c>
    </row>
    <row r="14780" spans="1:8" x14ac:dyDescent="0.2">
      <c r="A14780" s="6">
        <f>P_3</f>
        <v>609562</v>
      </c>
      <c r="B14780" s="109">
        <v>72</v>
      </c>
      <c r="C14780" s="109">
        <v>4</v>
      </c>
      <c r="D14780" s="109">
        <v>10</v>
      </c>
      <c r="E14780" s="109" t="s">
        <v>5335</v>
      </c>
      <c r="F14780" s="109"/>
      <c r="G14780" s="109"/>
      <c r="H14780" s="109">
        <f>IF('Раздел 3.3.2'!Q21&gt;='Раздел 3.3.2'!Q24,0,1)</f>
        <v>0</v>
      </c>
    </row>
    <row r="14781" spans="1:8" x14ac:dyDescent="0.2">
      <c r="A14781" s="107">
        <f>P_3</f>
        <v>609562</v>
      </c>
      <c r="B14781" s="107">
        <v>73</v>
      </c>
      <c r="C14781" s="107">
        <v>0</v>
      </c>
      <c r="D14781" s="107">
        <v>0</v>
      </c>
      <c r="E14781" s="107" t="str">
        <f>CONCATENATE("Количество ошибок в разделе 3.4: ",H14781)</f>
        <v>Количество ошибок в разделе 3.4: 1</v>
      </c>
      <c r="F14781" s="107"/>
      <c r="G14781" s="107"/>
      <c r="H14781" s="107">
        <f>SUM(H14782:H15036)</f>
        <v>1</v>
      </c>
    </row>
    <row r="14782" spans="1:8" x14ac:dyDescent="0.2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6123</v>
      </c>
      <c r="H14782" s="6">
        <f>IF('Раздел 3.4'!P21=SUM('Раздел 3.4'!P22,'Раздел 3.4'!P26,'Раздел 3.4'!P60:P61),0,1)</f>
        <v>0</v>
      </c>
    </row>
    <row r="14783" spans="1:8" x14ac:dyDescent="0.2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6124</v>
      </c>
      <c r="H14783" s="6">
        <f>IF('Раздел 3.4'!Q21=SUM('Раздел 3.4'!Q22,'Раздел 3.4'!Q26,'Раздел 3.4'!Q60:Q61),0,1)</f>
        <v>0</v>
      </c>
    </row>
    <row r="14784" spans="1:8" x14ac:dyDescent="0.2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6125</v>
      </c>
      <c r="H14784" s="6">
        <f>IF('Раздел 3.4'!R21=SUM('Раздел 3.4'!R22,'Раздел 3.4'!R26,'Раздел 3.4'!R60:R61),0,1)</f>
        <v>0</v>
      </c>
    </row>
    <row r="14785" spans="1:8" x14ac:dyDescent="0.2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6126</v>
      </c>
      <c r="H14785" s="6">
        <f>IF('Раздел 3.4'!S21=SUM('Раздел 3.4'!S22,'Раздел 3.4'!S26,'Раздел 3.4'!S60:S61),0,1)</f>
        <v>0</v>
      </c>
    </row>
    <row r="14786" spans="1:8" x14ac:dyDescent="0.2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6127</v>
      </c>
      <c r="H14786" s="6">
        <f>IF('Раздел 3.4'!T21=SUM('Раздел 3.4'!T22,'Раздел 3.4'!T26,'Раздел 3.4'!T60:T61),0,1)</f>
        <v>0</v>
      </c>
    </row>
    <row r="14787" spans="1:8" x14ac:dyDescent="0.2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6128</v>
      </c>
      <c r="H14787" s="6">
        <f>IF('Раздел 3.4'!U21=SUM('Раздел 3.4'!U22,'Раздел 3.4'!U26,'Раздел 3.4'!U60:U61),0,1)</f>
        <v>0</v>
      </c>
    </row>
    <row r="14788" spans="1:8" x14ac:dyDescent="0.2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6129</v>
      </c>
      <c r="H14788" s="6">
        <f>IF('Раздел 3.4'!V21=SUM('Раздел 3.4'!V22,'Раздел 3.4'!V26,'Раздел 3.4'!V60:V61),0,1)</f>
        <v>0</v>
      </c>
    </row>
    <row r="14789" spans="1:8" x14ac:dyDescent="0.2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6130</v>
      </c>
      <c r="H14789" s="6">
        <f>IF('Раздел 3.4'!W21=SUM('Раздел 3.4'!W22,'Раздел 3.4'!W26,'Раздел 3.4'!W60:W61),0,1)</f>
        <v>0</v>
      </c>
    </row>
    <row r="14790" spans="1:8" x14ac:dyDescent="0.2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6131</v>
      </c>
      <c r="H14790" s="6">
        <f>IF('Раздел 3.4'!X21=SUM('Раздел 3.4'!X22,'Раздел 3.4'!X26,'Раздел 3.4'!X60:X61),0,1)</f>
        <v>0</v>
      </c>
    </row>
    <row r="14791" spans="1:8" x14ac:dyDescent="0.2">
      <c r="A14791" s="6">
        <f t="shared" si="220"/>
        <v>609562</v>
      </c>
      <c r="B14791" s="6">
        <v>73</v>
      </c>
      <c r="C14791" s="109">
        <v>1</v>
      </c>
      <c r="D14791" s="109">
        <v>10</v>
      </c>
      <c r="E14791" s="109" t="s">
        <v>6132</v>
      </c>
      <c r="F14791" s="109"/>
      <c r="G14791" s="109"/>
      <c r="H14791" s="109">
        <f>IF('Раздел 3.4'!Z21=SUM('Раздел 3.4'!Z22,'Раздел 3.4'!Z26,'Раздел 3.4'!Z60:Z61),0,1)</f>
        <v>0</v>
      </c>
    </row>
    <row r="14792" spans="1:8" x14ac:dyDescent="0.2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6133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 x14ac:dyDescent="0.2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6134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 x14ac:dyDescent="0.2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6135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 x14ac:dyDescent="0.2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6136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 x14ac:dyDescent="0.2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6943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 x14ac:dyDescent="0.2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6944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 x14ac:dyDescent="0.2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7039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 x14ac:dyDescent="0.2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7040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 x14ac:dyDescent="0.2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5436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 x14ac:dyDescent="0.2">
      <c r="A14801" s="6">
        <f t="shared" si="220"/>
        <v>609562</v>
      </c>
      <c r="B14801" s="6">
        <v>73</v>
      </c>
      <c r="C14801" s="109">
        <v>2</v>
      </c>
      <c r="D14801" s="109">
        <v>20</v>
      </c>
      <c r="E14801" s="109" t="s">
        <v>5437</v>
      </c>
      <c r="F14801" s="109"/>
      <c r="G14801" s="109"/>
      <c r="H14801" s="109">
        <f>IF('Раздел 3.4'!Z26=SUM('Раздел 3.4'!Z27,'Раздел 3.4'!Z48:Z49,'Раздел 3.4'!Z53:Z59),0,1)</f>
        <v>0</v>
      </c>
    </row>
    <row r="14802" spans="1:8" x14ac:dyDescent="0.2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5438</v>
      </c>
      <c r="F14802" s="7"/>
      <c r="G14802" s="7"/>
      <c r="H14802" s="7">
        <f>IF('Раздел 3.4'!P27=SUM('Раздел 3.4'!P28:P38,'Раздел 3.4'!P42:P47),0,1)</f>
        <v>0</v>
      </c>
    </row>
    <row r="14803" spans="1:8" x14ac:dyDescent="0.2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6232</v>
      </c>
      <c r="F14803" s="7"/>
      <c r="G14803" s="7"/>
      <c r="H14803" s="7">
        <f>IF('Раздел 3.4'!Q27=SUM('Раздел 3.4'!Q28:Q38,'Раздел 3.4'!Q42:Q47),0,1)</f>
        <v>0</v>
      </c>
    </row>
    <row r="14804" spans="1:8" x14ac:dyDescent="0.2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6233</v>
      </c>
      <c r="F14804" s="7"/>
      <c r="G14804" s="7"/>
      <c r="H14804" s="7">
        <f>IF('Раздел 3.4'!R27=SUM('Раздел 3.4'!R28:R38,'Раздел 3.4'!R42:R47),0,1)</f>
        <v>0</v>
      </c>
    </row>
    <row r="14805" spans="1:8" x14ac:dyDescent="0.2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6234</v>
      </c>
      <c r="F14805" s="7"/>
      <c r="G14805" s="7"/>
      <c r="H14805" s="7">
        <f>IF('Раздел 3.4'!S27=SUM('Раздел 3.4'!S28:S38,'Раздел 3.4'!S42:S47),0,1)</f>
        <v>0</v>
      </c>
    </row>
    <row r="14806" spans="1:8" x14ac:dyDescent="0.2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6235</v>
      </c>
      <c r="F14806" s="7"/>
      <c r="G14806" s="7"/>
      <c r="H14806" s="7">
        <f>IF('Раздел 3.4'!T27=SUM('Раздел 3.4'!T28:T38,'Раздел 3.4'!T42:T47),0,1)</f>
        <v>0</v>
      </c>
    </row>
    <row r="14807" spans="1:8" x14ac:dyDescent="0.2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6236</v>
      </c>
      <c r="F14807" s="7"/>
      <c r="G14807" s="7"/>
      <c r="H14807" s="7">
        <f>IF('Раздел 3.4'!U27=SUM('Раздел 3.4'!U28:U38,'Раздел 3.4'!U42:U47),0,1)</f>
        <v>0</v>
      </c>
    </row>
    <row r="14808" spans="1:8" x14ac:dyDescent="0.2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6237</v>
      </c>
      <c r="F14808" s="7"/>
      <c r="G14808" s="7"/>
      <c r="H14808" s="7">
        <f>IF('Раздел 3.4'!V27=SUM('Раздел 3.4'!V28:V38,'Раздел 3.4'!V42:V47),0,1)</f>
        <v>0</v>
      </c>
    </row>
    <row r="14809" spans="1:8" x14ac:dyDescent="0.2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6238</v>
      </c>
      <c r="F14809" s="7"/>
      <c r="G14809" s="7"/>
      <c r="H14809" s="7">
        <f>IF('Раздел 3.4'!W27=SUM('Раздел 3.4'!W28:W38,'Раздел 3.4'!W42:W47),0,1)</f>
        <v>0</v>
      </c>
    </row>
    <row r="14810" spans="1:8" x14ac:dyDescent="0.2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6239</v>
      </c>
      <c r="F14810" s="7"/>
      <c r="G14810" s="7"/>
      <c r="H14810" s="7">
        <f>IF('Раздел 3.4'!X27=SUM('Раздел 3.4'!X28:X38,'Раздел 3.4'!X42:X47),0,1)</f>
        <v>0</v>
      </c>
    </row>
    <row r="14811" spans="1:8" x14ac:dyDescent="0.2">
      <c r="A14811" s="6">
        <f t="shared" si="220"/>
        <v>609562</v>
      </c>
      <c r="B14811" s="6">
        <v>73</v>
      </c>
      <c r="C14811" s="109">
        <v>3</v>
      </c>
      <c r="D14811" s="109">
        <v>30</v>
      </c>
      <c r="E14811" s="109" t="s">
        <v>6240</v>
      </c>
      <c r="F14811" s="109"/>
      <c r="G14811" s="109"/>
      <c r="H14811" s="109">
        <f>IF('Раздел 3.4'!Z27=SUM('Раздел 3.4'!Z28:Z38,'Раздел 3.4'!Z42:Z47),0,1)</f>
        <v>0</v>
      </c>
    </row>
    <row r="14812" spans="1:8" x14ac:dyDescent="0.2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6241</v>
      </c>
      <c r="H14812" s="6">
        <f>IF('Раздел 3.4'!P22&gt;=SUM('Раздел 3.4'!P23:P25),0,1)</f>
        <v>0</v>
      </c>
    </row>
    <row r="14813" spans="1:8" x14ac:dyDescent="0.2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6242</v>
      </c>
      <c r="H14813" s="6">
        <f>IF('Раздел 3.4'!Q22&gt;=SUM('Раздел 3.4'!Q23:Q25),0,1)</f>
        <v>0</v>
      </c>
    </row>
    <row r="14814" spans="1:8" x14ac:dyDescent="0.2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6243</v>
      </c>
      <c r="H14814" s="6">
        <f>IF('Раздел 3.4'!R22&gt;=SUM('Раздел 3.4'!R23:R25),0,1)</f>
        <v>0</v>
      </c>
    </row>
    <row r="14815" spans="1:8" x14ac:dyDescent="0.2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6244</v>
      </c>
      <c r="H14815" s="6">
        <f>IF('Раздел 3.4'!S22&gt;=SUM('Раздел 3.4'!S23:S25),0,1)</f>
        <v>0</v>
      </c>
    </row>
    <row r="14816" spans="1:8" x14ac:dyDescent="0.2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6245</v>
      </c>
      <c r="H14816" s="6">
        <f>IF('Раздел 3.4'!T22&gt;=SUM('Раздел 3.4'!T23:T25),0,1)</f>
        <v>0</v>
      </c>
    </row>
    <row r="14817" spans="1:8" x14ac:dyDescent="0.2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6246</v>
      </c>
      <c r="H14817" s="6">
        <f>IF('Раздел 3.4'!U22&gt;=SUM('Раздел 3.4'!U23:U25),0,1)</f>
        <v>0</v>
      </c>
    </row>
    <row r="14818" spans="1:8" x14ac:dyDescent="0.2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7065</v>
      </c>
      <c r="H14818" s="6">
        <f>IF('Раздел 3.4'!V22&gt;=SUM('Раздел 3.4'!V23:V25),0,1)</f>
        <v>0</v>
      </c>
    </row>
    <row r="14819" spans="1:8" x14ac:dyDescent="0.2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7066</v>
      </c>
      <c r="H14819" s="6">
        <f>IF('Раздел 3.4'!W22&gt;=SUM('Раздел 3.4'!W23:W25),0,1)</f>
        <v>0</v>
      </c>
    </row>
    <row r="14820" spans="1:8" x14ac:dyDescent="0.2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6251</v>
      </c>
      <c r="H14820" s="6">
        <f>IF('Раздел 3.4'!X22&gt;=SUM('Раздел 3.4'!X23:X25),0,1)</f>
        <v>0</v>
      </c>
    </row>
    <row r="14821" spans="1:8" x14ac:dyDescent="0.2">
      <c r="A14821" s="6">
        <f t="shared" si="220"/>
        <v>609562</v>
      </c>
      <c r="B14821" s="6">
        <v>73</v>
      </c>
      <c r="C14821" s="109">
        <v>4</v>
      </c>
      <c r="D14821" s="109">
        <v>40</v>
      </c>
      <c r="E14821" s="109" t="s">
        <v>6252</v>
      </c>
      <c r="F14821" s="109"/>
      <c r="G14821" s="109"/>
      <c r="H14821" s="109">
        <f>IF('Раздел 3.4'!Z22&gt;=SUM('Раздел 3.4'!Z23:Z25),0,1)</f>
        <v>0</v>
      </c>
    </row>
    <row r="14822" spans="1:8" x14ac:dyDescent="0.2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6253</v>
      </c>
      <c r="F14822" s="7"/>
      <c r="G14822" s="7"/>
      <c r="H14822" s="7">
        <f>IF('Раздел 3.4'!P38&gt;=SUM('Раздел 3.4'!P39:P41),0,1)</f>
        <v>0</v>
      </c>
    </row>
    <row r="14823" spans="1:8" x14ac:dyDescent="0.2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6254</v>
      </c>
      <c r="F14823" s="7"/>
      <c r="G14823" s="7"/>
      <c r="H14823" s="7">
        <f>IF('Раздел 3.4'!Q38&gt;=SUM('Раздел 3.4'!Q39:Q41),0,1)</f>
        <v>0</v>
      </c>
    </row>
    <row r="14824" spans="1:8" x14ac:dyDescent="0.2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6255</v>
      </c>
      <c r="F14824" s="7"/>
      <c r="G14824" s="7"/>
      <c r="H14824" s="7">
        <f>IF('Раздел 3.4'!R38&gt;=SUM('Раздел 3.4'!R39:R41),0,1)</f>
        <v>0</v>
      </c>
    </row>
    <row r="14825" spans="1:8" x14ac:dyDescent="0.2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6256</v>
      </c>
      <c r="F14825" s="7"/>
      <c r="G14825" s="7"/>
      <c r="H14825" s="7">
        <f>IF('Раздел 3.4'!S38&gt;=SUM('Раздел 3.4'!S39:S41),0,1)</f>
        <v>0</v>
      </c>
    </row>
    <row r="14826" spans="1:8" x14ac:dyDescent="0.2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7899</v>
      </c>
      <c r="F14826" s="7"/>
      <c r="G14826" s="7"/>
      <c r="H14826" s="7">
        <f>IF('Раздел 3.4'!T38&gt;=SUM('Раздел 3.4'!T39:T41),0,1)</f>
        <v>0</v>
      </c>
    </row>
    <row r="14827" spans="1:8" x14ac:dyDescent="0.2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7900</v>
      </c>
      <c r="F14827" s="7"/>
      <c r="G14827" s="7"/>
      <c r="H14827" s="7">
        <f>IF('Раздел 3.4'!U38&gt;=SUM('Раздел 3.4'!U39:U41),0,1)</f>
        <v>0</v>
      </c>
    </row>
    <row r="14828" spans="1:8" x14ac:dyDescent="0.2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7901</v>
      </c>
      <c r="F14828" s="7"/>
      <c r="G14828" s="7"/>
      <c r="H14828" s="7">
        <f>IF('Раздел 3.4'!V38&gt;=SUM('Раздел 3.4'!V39:V41),0,1)</f>
        <v>0</v>
      </c>
    </row>
    <row r="14829" spans="1:8" x14ac:dyDescent="0.2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7902</v>
      </c>
      <c r="F14829" s="7"/>
      <c r="G14829" s="7"/>
      <c r="H14829" s="7">
        <f>IF('Раздел 3.4'!W38&gt;=SUM('Раздел 3.4'!W39:W41),0,1)</f>
        <v>0</v>
      </c>
    </row>
    <row r="14830" spans="1:8" x14ac:dyDescent="0.2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7903</v>
      </c>
      <c r="F14830" s="7"/>
      <c r="G14830" s="7"/>
      <c r="H14830" s="7">
        <f>IF('Раздел 3.4'!X38&gt;=SUM('Раздел 3.4'!X39:X41),0,1)</f>
        <v>0</v>
      </c>
    </row>
    <row r="14831" spans="1:8" x14ac:dyDescent="0.2">
      <c r="A14831" s="6">
        <f t="shared" si="220"/>
        <v>609562</v>
      </c>
      <c r="B14831" s="6">
        <v>73</v>
      </c>
      <c r="C14831" s="109">
        <v>5</v>
      </c>
      <c r="D14831" s="109">
        <v>50</v>
      </c>
      <c r="E14831" s="109" t="s">
        <v>7083</v>
      </c>
      <c r="F14831" s="109"/>
      <c r="G14831" s="109"/>
      <c r="H14831" s="109">
        <f>IF('Раздел 3.4'!Z38&gt;=SUM('Раздел 3.4'!Z39:Z41),0,1)</f>
        <v>0</v>
      </c>
    </row>
    <row r="14832" spans="1:8" x14ac:dyDescent="0.2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7084</v>
      </c>
      <c r="F14832" s="7"/>
      <c r="G14832" s="7"/>
      <c r="H14832" s="7">
        <f>IF('Раздел 3.4'!P49&gt;=SUM('Раздел 3.4'!P50:P52),0,1)</f>
        <v>0</v>
      </c>
    </row>
    <row r="14833" spans="1:8" x14ac:dyDescent="0.2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7085</v>
      </c>
      <c r="F14833" s="7"/>
      <c r="G14833" s="7"/>
      <c r="H14833" s="7">
        <f>IF('Раздел 3.4'!Q49&gt;=SUM('Раздел 3.4'!Q50:Q52),0,1)</f>
        <v>0</v>
      </c>
    </row>
    <row r="14834" spans="1:8" x14ac:dyDescent="0.2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7917</v>
      </c>
      <c r="F14834" s="7"/>
      <c r="G14834" s="7"/>
      <c r="H14834" s="7">
        <f>IF('Раздел 3.4'!R49&gt;=SUM('Раздел 3.4'!R50:R52),0,1)</f>
        <v>0</v>
      </c>
    </row>
    <row r="14835" spans="1:8" x14ac:dyDescent="0.2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7918</v>
      </c>
      <c r="F14835" s="7"/>
      <c r="G14835" s="7"/>
      <c r="H14835" s="7">
        <f>IF('Раздел 3.4'!S49&gt;=SUM('Раздел 3.4'!S50:S52),0,1)</f>
        <v>0</v>
      </c>
    </row>
    <row r="14836" spans="1:8" x14ac:dyDescent="0.2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7919</v>
      </c>
      <c r="F14836" s="7"/>
      <c r="G14836" s="7"/>
      <c r="H14836" s="7">
        <f>IF('Раздел 3.4'!T49&gt;=SUM('Раздел 3.4'!T50:T52),0,1)</f>
        <v>0</v>
      </c>
    </row>
    <row r="14837" spans="1:8" x14ac:dyDescent="0.2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7920</v>
      </c>
      <c r="F14837" s="7"/>
      <c r="G14837" s="7"/>
      <c r="H14837" s="7">
        <f>IF('Раздел 3.4'!U49&gt;=SUM('Раздел 3.4'!U50:U52),0,1)</f>
        <v>0</v>
      </c>
    </row>
    <row r="14838" spans="1:8" x14ac:dyDescent="0.2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7921</v>
      </c>
      <c r="F14838" s="7"/>
      <c r="G14838" s="7"/>
      <c r="H14838" s="7">
        <f>IF('Раздел 3.4'!V49&gt;=SUM('Раздел 3.4'!V50:V52),0,1)</f>
        <v>0</v>
      </c>
    </row>
    <row r="14839" spans="1:8" x14ac:dyDescent="0.2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7922</v>
      </c>
      <c r="F14839" s="7"/>
      <c r="G14839" s="7"/>
      <c r="H14839" s="7">
        <f>IF('Раздел 3.4'!W49&gt;=SUM('Раздел 3.4'!W50:W52),0,1)</f>
        <v>0</v>
      </c>
    </row>
    <row r="14840" spans="1:8" x14ac:dyDescent="0.2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7923</v>
      </c>
      <c r="F14840" s="7"/>
      <c r="G14840" s="7"/>
      <c r="H14840" s="7">
        <f>IF('Раздел 3.4'!X49&gt;=SUM('Раздел 3.4'!X50:X52),0,1)</f>
        <v>0</v>
      </c>
    </row>
    <row r="14841" spans="1:8" x14ac:dyDescent="0.2">
      <c r="A14841" s="6">
        <f t="shared" si="221"/>
        <v>609562</v>
      </c>
      <c r="B14841" s="6">
        <v>73</v>
      </c>
      <c r="C14841" s="109">
        <v>6</v>
      </c>
      <c r="D14841" s="109">
        <v>60</v>
      </c>
      <c r="E14841" s="109" t="s">
        <v>7924</v>
      </c>
      <c r="F14841" s="109"/>
      <c r="G14841" s="109"/>
      <c r="H14841" s="109">
        <f>IF('Раздел 3.4'!Z49&gt;=SUM('Раздел 3.4'!Z50:Z52),0,1)</f>
        <v>0</v>
      </c>
    </row>
    <row r="14842" spans="1:8" x14ac:dyDescent="0.2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7925</v>
      </c>
      <c r="F14842" s="7"/>
      <c r="G14842" s="7"/>
      <c r="H14842" s="7">
        <f>IF('Раздел 3.4'!P61&gt;=SUM('Раздел 3.4'!P62:P64),0,1)</f>
        <v>0</v>
      </c>
    </row>
    <row r="14843" spans="1:8" x14ac:dyDescent="0.2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8750</v>
      </c>
      <c r="F14843" s="7"/>
      <c r="G14843" s="7"/>
      <c r="H14843" s="7">
        <f>IF('Раздел 3.4'!Q61&gt;=SUM('Раздел 3.4'!Q62:Q64),0,1)</f>
        <v>0</v>
      </c>
    </row>
    <row r="14844" spans="1:8" x14ac:dyDescent="0.2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8751</v>
      </c>
      <c r="F14844" s="7"/>
      <c r="G14844" s="7"/>
      <c r="H14844" s="7">
        <f>IF('Раздел 3.4'!R61&gt;=SUM('Раздел 3.4'!R62:R64),0,1)</f>
        <v>0</v>
      </c>
    </row>
    <row r="14845" spans="1:8" x14ac:dyDescent="0.2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8752</v>
      </c>
      <c r="F14845" s="7"/>
      <c r="G14845" s="7"/>
      <c r="H14845" s="7">
        <f>IF('Раздел 3.4'!S61&gt;=SUM('Раздел 3.4'!S62:S64),0,1)</f>
        <v>0</v>
      </c>
    </row>
    <row r="14846" spans="1:8" x14ac:dyDescent="0.2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8753</v>
      </c>
      <c r="F14846" s="7"/>
      <c r="G14846" s="7"/>
      <c r="H14846" s="7">
        <f>IF('Раздел 3.4'!T61&gt;=SUM('Раздел 3.4'!T62:T64),0,1)</f>
        <v>0</v>
      </c>
    </row>
    <row r="14847" spans="1:8" x14ac:dyDescent="0.2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8754</v>
      </c>
      <c r="F14847" s="7"/>
      <c r="G14847" s="7"/>
      <c r="H14847" s="7">
        <f>IF('Раздел 3.4'!U61&gt;=SUM('Раздел 3.4'!U62:U64),0,1)</f>
        <v>0</v>
      </c>
    </row>
    <row r="14848" spans="1:8" x14ac:dyDescent="0.2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8755</v>
      </c>
      <c r="F14848" s="7"/>
      <c r="G14848" s="7"/>
      <c r="H14848" s="7">
        <f>IF('Раздел 3.4'!V61&gt;=SUM('Раздел 3.4'!V62:V64),0,1)</f>
        <v>0</v>
      </c>
    </row>
    <row r="14849" spans="1:8" x14ac:dyDescent="0.2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8756</v>
      </c>
      <c r="F14849" s="7"/>
      <c r="G14849" s="7"/>
      <c r="H14849" s="7">
        <f>IF('Раздел 3.4'!W61&gt;=SUM('Раздел 3.4'!W62:W64),0,1)</f>
        <v>0</v>
      </c>
    </row>
    <row r="14850" spans="1:8" x14ac:dyDescent="0.2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8757</v>
      </c>
      <c r="F14850" s="7"/>
      <c r="G14850" s="7"/>
      <c r="H14850" s="7">
        <f>IF('Раздел 3.4'!X61&gt;=SUM('Раздел 3.4'!X62:X64),0,1)</f>
        <v>0</v>
      </c>
    </row>
    <row r="14851" spans="1:8" x14ac:dyDescent="0.2">
      <c r="A14851" s="6">
        <f t="shared" si="221"/>
        <v>609562</v>
      </c>
      <c r="B14851" s="6">
        <v>73</v>
      </c>
      <c r="C14851" s="109">
        <v>7</v>
      </c>
      <c r="D14851" s="109">
        <v>70</v>
      </c>
      <c r="E14851" s="109" t="s">
        <v>7931</v>
      </c>
      <c r="F14851" s="109"/>
      <c r="G14851" s="109"/>
      <c r="H14851" s="109">
        <f>IF('Раздел 3.4'!Z61&gt;=SUM('Раздел 3.4'!Z62:Z64),0,1)</f>
        <v>0</v>
      </c>
    </row>
    <row r="14852" spans="1:8" x14ac:dyDescent="0.2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7932</v>
      </c>
      <c r="F14852" s="7"/>
      <c r="G14852" s="7"/>
      <c r="H14852" s="7">
        <f>IF('Раздел 3.4'!P26&gt;='Раздел 3.4'!P65,0,1)</f>
        <v>0</v>
      </c>
    </row>
    <row r="14853" spans="1:8" x14ac:dyDescent="0.2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7933</v>
      </c>
      <c r="F14853" s="7"/>
      <c r="G14853" s="7"/>
      <c r="H14853" s="7">
        <f>IF('Раздел 3.4'!Q26&gt;='Раздел 3.4'!Q65,0,1)</f>
        <v>0</v>
      </c>
    </row>
    <row r="14854" spans="1:8" x14ac:dyDescent="0.2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7934</v>
      </c>
      <c r="F14854" s="7"/>
      <c r="G14854" s="7"/>
      <c r="H14854" s="7">
        <f>IF('Раздел 3.4'!R26&gt;='Раздел 3.4'!R65,0,1)</f>
        <v>0</v>
      </c>
    </row>
    <row r="14855" spans="1:8" x14ac:dyDescent="0.2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7935</v>
      </c>
      <c r="F14855" s="7"/>
      <c r="G14855" s="7"/>
      <c r="H14855" s="7">
        <f>IF('Раздел 3.4'!S26&gt;='Раздел 3.4'!S65,0,1)</f>
        <v>0</v>
      </c>
    </row>
    <row r="14856" spans="1:8" x14ac:dyDescent="0.2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7936</v>
      </c>
      <c r="F14856" s="7"/>
      <c r="G14856" s="7"/>
      <c r="H14856" s="7">
        <f>IF('Раздел 3.4'!T26&gt;='Раздел 3.4'!T65,0,1)</f>
        <v>0</v>
      </c>
    </row>
    <row r="14857" spans="1:8" x14ac:dyDescent="0.2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7937</v>
      </c>
      <c r="F14857" s="7"/>
      <c r="G14857" s="7"/>
      <c r="H14857" s="7">
        <f>IF('Раздел 3.4'!U26&gt;='Раздел 3.4'!U65,0,1)</f>
        <v>0</v>
      </c>
    </row>
    <row r="14858" spans="1:8" x14ac:dyDescent="0.2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7938</v>
      </c>
      <c r="F14858" s="7"/>
      <c r="G14858" s="7"/>
      <c r="H14858" s="7">
        <f>IF('Раздел 3.4'!V26&gt;='Раздел 3.4'!V65,0,1)</f>
        <v>0</v>
      </c>
    </row>
    <row r="14859" spans="1:8" x14ac:dyDescent="0.2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7939</v>
      </c>
      <c r="F14859" s="7"/>
      <c r="G14859" s="7"/>
      <c r="H14859" s="7">
        <f>IF('Раздел 3.4'!W26&gt;='Раздел 3.4'!W65,0,1)</f>
        <v>0</v>
      </c>
    </row>
    <row r="14860" spans="1:8" x14ac:dyDescent="0.2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7940</v>
      </c>
      <c r="F14860" s="7"/>
      <c r="G14860" s="7"/>
      <c r="H14860" s="7">
        <f>IF('Раздел 3.4'!X26&gt;='Раздел 3.4'!X65,0,1)</f>
        <v>0</v>
      </c>
    </row>
    <row r="14861" spans="1:8" x14ac:dyDescent="0.2">
      <c r="A14861" s="6">
        <f t="shared" si="221"/>
        <v>609562</v>
      </c>
      <c r="B14861" s="6">
        <v>73</v>
      </c>
      <c r="C14861" s="109">
        <v>8</v>
      </c>
      <c r="D14861" s="109">
        <v>80</v>
      </c>
      <c r="E14861" s="109" t="s">
        <v>7941</v>
      </c>
      <c r="F14861" s="109"/>
      <c r="G14861" s="109"/>
      <c r="H14861" s="109">
        <f>IF('Раздел 3.4'!Z26&gt;='Раздел 3.4'!Z65,0,1)</f>
        <v>0</v>
      </c>
    </row>
    <row r="14862" spans="1:8" x14ac:dyDescent="0.2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7945</v>
      </c>
      <c r="F14862" s="7"/>
      <c r="G14862" s="7"/>
      <c r="H14862" s="7">
        <f>IF('Раздел 3.4'!P26&gt;='Раздел 3.4'!P67,0,1)</f>
        <v>0</v>
      </c>
    </row>
    <row r="14863" spans="1:8" x14ac:dyDescent="0.2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7946</v>
      </c>
      <c r="F14863" s="7"/>
      <c r="G14863" s="7"/>
      <c r="H14863" s="7">
        <f>IF('Раздел 3.4'!Q26&gt;='Раздел 3.4'!Q67,0,1)</f>
        <v>0</v>
      </c>
    </row>
    <row r="14864" spans="1:8" x14ac:dyDescent="0.2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7947</v>
      </c>
      <c r="F14864" s="7"/>
      <c r="G14864" s="7"/>
      <c r="H14864" s="7">
        <f>IF('Раздел 3.4'!R26&gt;='Раздел 3.4'!R67,0,1)</f>
        <v>0</v>
      </c>
    </row>
    <row r="14865" spans="1:8" x14ac:dyDescent="0.2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7107</v>
      </c>
      <c r="F14865" s="7"/>
      <c r="G14865" s="7"/>
      <c r="H14865" s="7">
        <f>IF('Раздел 3.4'!S26&gt;='Раздел 3.4'!S67,0,1)</f>
        <v>0</v>
      </c>
    </row>
    <row r="14866" spans="1:8" x14ac:dyDescent="0.2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7108</v>
      </c>
      <c r="F14866" s="7"/>
      <c r="G14866" s="7"/>
      <c r="H14866" s="7">
        <f>IF('Раздел 3.4'!T26&gt;='Раздел 3.4'!T67,0,1)</f>
        <v>0</v>
      </c>
    </row>
    <row r="14867" spans="1:8" x14ac:dyDescent="0.2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7109</v>
      </c>
      <c r="F14867" s="7"/>
      <c r="G14867" s="7"/>
      <c r="H14867" s="7">
        <f>IF('Раздел 3.4'!U26&gt;='Раздел 3.4'!U67,0,1)</f>
        <v>0</v>
      </c>
    </row>
    <row r="14868" spans="1:8" x14ac:dyDescent="0.2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7110</v>
      </c>
      <c r="F14868" s="7"/>
      <c r="G14868" s="7"/>
      <c r="H14868" s="7">
        <f>IF('Раздел 3.4'!V26&gt;='Раздел 3.4'!V67,0,1)</f>
        <v>0</v>
      </c>
    </row>
    <row r="14869" spans="1:8" x14ac:dyDescent="0.2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7111</v>
      </c>
      <c r="F14869" s="7"/>
      <c r="G14869" s="7"/>
      <c r="H14869" s="7">
        <f>IF('Раздел 3.4'!W26&gt;='Раздел 3.4'!W67,0,1)</f>
        <v>0</v>
      </c>
    </row>
    <row r="14870" spans="1:8" x14ac:dyDescent="0.2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7112</v>
      </c>
      <c r="F14870" s="7"/>
      <c r="G14870" s="7"/>
      <c r="H14870" s="7">
        <f>IF('Раздел 3.4'!X26&gt;='Раздел 3.4'!X67,0,1)</f>
        <v>0</v>
      </c>
    </row>
    <row r="14871" spans="1:8" x14ac:dyDescent="0.2">
      <c r="A14871" s="6">
        <f t="shared" si="221"/>
        <v>609562</v>
      </c>
      <c r="B14871" s="6">
        <v>73</v>
      </c>
      <c r="C14871" s="109">
        <v>9</v>
      </c>
      <c r="D14871" s="109">
        <v>90</v>
      </c>
      <c r="E14871" s="109" t="s">
        <v>7113</v>
      </c>
      <c r="F14871" s="109"/>
      <c r="G14871" s="109"/>
      <c r="H14871" s="109">
        <f>IF('Раздел 3.4'!Z26&gt;='Раздел 3.4'!Z67,0,1)</f>
        <v>0</v>
      </c>
    </row>
    <row r="14872" spans="1:8" x14ac:dyDescent="0.2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7114</v>
      </c>
      <c r="F14872" s="7"/>
      <c r="G14872" s="7"/>
      <c r="H14872" s="7">
        <f>IF('Раздел 3.4'!P65&gt;='Раздел 3.4'!P66,0,1)</f>
        <v>0</v>
      </c>
    </row>
    <row r="14873" spans="1:8" x14ac:dyDescent="0.2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7115</v>
      </c>
      <c r="F14873" s="7"/>
      <c r="G14873" s="7"/>
      <c r="H14873" s="7">
        <f>IF('Раздел 3.4'!Q65&gt;='Раздел 3.4'!Q66,0,1)</f>
        <v>0</v>
      </c>
    </row>
    <row r="14874" spans="1:8" x14ac:dyDescent="0.2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7116</v>
      </c>
      <c r="F14874" s="7"/>
      <c r="G14874" s="7"/>
      <c r="H14874" s="7">
        <f>IF('Раздел 3.4'!R65&gt;='Раздел 3.4'!R66,0,1)</f>
        <v>0</v>
      </c>
    </row>
    <row r="14875" spans="1:8" x14ac:dyDescent="0.2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7117</v>
      </c>
      <c r="F14875" s="7"/>
      <c r="G14875" s="7"/>
      <c r="H14875" s="7">
        <f>IF('Раздел 3.4'!S65&gt;='Раздел 3.4'!S66,0,1)</f>
        <v>0</v>
      </c>
    </row>
    <row r="14876" spans="1:8" x14ac:dyDescent="0.2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7118</v>
      </c>
      <c r="F14876" s="7"/>
      <c r="G14876" s="7"/>
      <c r="H14876" s="7">
        <f>IF('Раздел 3.4'!T65&gt;='Раздел 3.4'!T66,0,1)</f>
        <v>0</v>
      </c>
    </row>
    <row r="14877" spans="1:8" x14ac:dyDescent="0.2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7119</v>
      </c>
      <c r="F14877" s="7"/>
      <c r="G14877" s="7"/>
      <c r="H14877" s="7">
        <f>IF('Раздел 3.4'!U65&gt;='Раздел 3.4'!U66,0,1)</f>
        <v>0</v>
      </c>
    </row>
    <row r="14878" spans="1:8" x14ac:dyDescent="0.2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5451</v>
      </c>
      <c r="F14878" s="7"/>
      <c r="G14878" s="7"/>
      <c r="H14878" s="7">
        <f>IF('Раздел 3.4'!V65&gt;='Раздел 3.4'!V66,0,1)</f>
        <v>0</v>
      </c>
    </row>
    <row r="14879" spans="1:8" x14ac:dyDescent="0.2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5452</v>
      </c>
      <c r="F14879" s="7"/>
      <c r="G14879" s="7"/>
      <c r="H14879" s="7">
        <f>IF('Раздел 3.4'!W65&gt;='Раздел 3.4'!W66,0,1)</f>
        <v>0</v>
      </c>
    </row>
    <row r="14880" spans="1:8" x14ac:dyDescent="0.2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5453</v>
      </c>
      <c r="F14880" s="7"/>
      <c r="G14880" s="7"/>
      <c r="H14880" s="7">
        <f>IF('Раздел 3.4'!X65&gt;='Раздел 3.4'!X66,0,1)</f>
        <v>0</v>
      </c>
    </row>
    <row r="14881" spans="1:8" x14ac:dyDescent="0.2">
      <c r="A14881" s="6">
        <f t="shared" si="222"/>
        <v>609562</v>
      </c>
      <c r="B14881" s="6">
        <v>73</v>
      </c>
      <c r="C14881" s="109">
        <v>10</v>
      </c>
      <c r="D14881" s="109">
        <v>100</v>
      </c>
      <c r="E14881" s="109" t="s">
        <v>5454</v>
      </c>
      <c r="F14881" s="109"/>
      <c r="G14881" s="109"/>
      <c r="H14881" s="109">
        <f>IF('Раздел 3.4'!Z65&gt;='Раздел 3.4'!Z66,0,1)</f>
        <v>0</v>
      </c>
    </row>
    <row r="14882" spans="1:8" x14ac:dyDescent="0.2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5455</v>
      </c>
      <c r="F14882" s="7"/>
      <c r="G14882" s="7"/>
      <c r="H14882" s="7">
        <f>IF('Раздел 3.4'!P67&gt;='Раздел 3.4'!P68,0,1)</f>
        <v>0</v>
      </c>
    </row>
    <row r="14883" spans="1:8" x14ac:dyDescent="0.2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5456</v>
      </c>
      <c r="F14883" s="7"/>
      <c r="G14883" s="7"/>
      <c r="H14883" s="7">
        <f>IF('Раздел 3.4'!Q67&gt;='Раздел 3.4'!Q68,0,1)</f>
        <v>0</v>
      </c>
    </row>
    <row r="14884" spans="1:8" x14ac:dyDescent="0.2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5457</v>
      </c>
      <c r="F14884" s="7"/>
      <c r="G14884" s="7"/>
      <c r="H14884" s="7">
        <f>IF('Раздел 3.4'!R67&gt;='Раздел 3.4'!R68,0,1)</f>
        <v>0</v>
      </c>
    </row>
    <row r="14885" spans="1:8" x14ac:dyDescent="0.2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5458</v>
      </c>
      <c r="F14885" s="7"/>
      <c r="G14885" s="7"/>
      <c r="H14885" s="7">
        <f>IF('Раздел 3.4'!S67&gt;='Раздел 3.4'!S68,0,1)</f>
        <v>0</v>
      </c>
    </row>
    <row r="14886" spans="1:8" x14ac:dyDescent="0.2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5459</v>
      </c>
      <c r="F14886" s="7"/>
      <c r="G14886" s="7"/>
      <c r="H14886" s="7">
        <f>IF('Раздел 3.4'!T67&gt;='Раздел 3.4'!T68,0,1)</f>
        <v>0</v>
      </c>
    </row>
    <row r="14887" spans="1:8" x14ac:dyDescent="0.2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5460</v>
      </c>
      <c r="F14887" s="7"/>
      <c r="G14887" s="7"/>
      <c r="H14887" s="7">
        <f>IF('Раздел 3.4'!U67&gt;='Раздел 3.4'!U68,0,1)</f>
        <v>0</v>
      </c>
    </row>
    <row r="14888" spans="1:8" x14ac:dyDescent="0.2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5461</v>
      </c>
      <c r="F14888" s="7"/>
      <c r="G14888" s="7"/>
      <c r="H14888" s="7">
        <f>IF('Раздел 3.4'!V67&gt;='Раздел 3.4'!V68,0,1)</f>
        <v>0</v>
      </c>
    </row>
    <row r="14889" spans="1:8" x14ac:dyDescent="0.2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5462</v>
      </c>
      <c r="F14889" s="7"/>
      <c r="G14889" s="7"/>
      <c r="H14889" s="7">
        <f>IF('Раздел 3.4'!W67&gt;='Раздел 3.4'!W68,0,1)</f>
        <v>0</v>
      </c>
    </row>
    <row r="14890" spans="1:8" x14ac:dyDescent="0.2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5463</v>
      </c>
      <c r="F14890" s="7"/>
      <c r="G14890" s="7"/>
      <c r="H14890" s="7">
        <f>IF('Раздел 3.4'!X67&gt;='Раздел 3.4'!X68,0,1)</f>
        <v>0</v>
      </c>
    </row>
    <row r="14891" spans="1:8" x14ac:dyDescent="0.2">
      <c r="A14891" s="6">
        <f t="shared" si="222"/>
        <v>609562</v>
      </c>
      <c r="B14891" s="6">
        <v>73</v>
      </c>
      <c r="C14891" s="109">
        <v>11</v>
      </c>
      <c r="D14891" s="109">
        <v>110</v>
      </c>
      <c r="E14891" s="109" t="s">
        <v>5464</v>
      </c>
      <c r="F14891" s="109"/>
      <c r="G14891" s="109"/>
      <c r="H14891" s="109">
        <f>IF('Раздел 3.4'!Z67&gt;='Раздел 3.4'!Z68,0,1)</f>
        <v>0</v>
      </c>
    </row>
    <row r="14892" spans="1:8" x14ac:dyDescent="0.2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20187</v>
      </c>
      <c r="H14892" s="6">
        <f>IF('Раздел 3.4'!Q21&gt;='Раздел 3.4'!R21,0,1)</f>
        <v>0</v>
      </c>
    </row>
    <row r="14893" spans="1:8" x14ac:dyDescent="0.2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20188</v>
      </c>
      <c r="H14893" s="6">
        <f>IF('Раздел 3.4'!Q22&gt;='Раздел 3.4'!R22,0,1)</f>
        <v>0</v>
      </c>
    </row>
    <row r="14894" spans="1:8" x14ac:dyDescent="0.2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20189</v>
      </c>
      <c r="H14894" s="6">
        <f>IF('Раздел 3.4'!Q23&gt;='Раздел 3.4'!R23,0,1)</f>
        <v>0</v>
      </c>
    </row>
    <row r="14895" spans="1:8" x14ac:dyDescent="0.2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20190</v>
      </c>
      <c r="H14895" s="6">
        <f>IF('Раздел 3.4'!Q24&gt;='Раздел 3.4'!R24,0,1)</f>
        <v>0</v>
      </c>
    </row>
    <row r="14896" spans="1:8" x14ac:dyDescent="0.2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20191</v>
      </c>
      <c r="H14896" s="6">
        <f>IF('Раздел 3.4'!Q25&gt;='Раздел 3.4'!R25,0,1)</f>
        <v>0</v>
      </c>
    </row>
    <row r="14897" spans="1:8" x14ac:dyDescent="0.2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20192</v>
      </c>
      <c r="H14897" s="6">
        <f>IF('Раздел 3.4'!Q26&gt;='Раздел 3.4'!R26,0,1)</f>
        <v>0</v>
      </c>
    </row>
    <row r="14898" spans="1:8" x14ac:dyDescent="0.2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20951</v>
      </c>
      <c r="H14898" s="6">
        <f>IF('Раздел 3.4'!Q27&gt;='Раздел 3.4'!R27,0,1)</f>
        <v>0</v>
      </c>
    </row>
    <row r="14899" spans="1:8" x14ac:dyDescent="0.2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20952</v>
      </c>
      <c r="H14899" s="6">
        <f>IF('Раздел 3.4'!Q28&gt;='Раздел 3.4'!R28,0,1)</f>
        <v>0</v>
      </c>
    </row>
    <row r="14900" spans="1:8" x14ac:dyDescent="0.2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20953</v>
      </c>
      <c r="H14900" s="6">
        <f>IF('Раздел 3.4'!Q29&gt;='Раздел 3.4'!R29,0,1)</f>
        <v>0</v>
      </c>
    </row>
    <row r="14901" spans="1:8" x14ac:dyDescent="0.2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20954</v>
      </c>
      <c r="H14901" s="6">
        <f>IF('Раздел 3.4'!Q30&gt;='Раздел 3.4'!R30,0,1)</f>
        <v>0</v>
      </c>
    </row>
    <row r="14902" spans="1:8" x14ac:dyDescent="0.2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20955</v>
      </c>
      <c r="H14902" s="6">
        <f>IF('Раздел 3.4'!Q31&gt;='Раздел 3.4'!R31,0,1)</f>
        <v>0</v>
      </c>
    </row>
    <row r="14903" spans="1:8" x14ac:dyDescent="0.2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20956</v>
      </c>
      <c r="H14903" s="6">
        <f>IF('Раздел 3.4'!Q32&gt;='Раздел 3.4'!R32,0,1)</f>
        <v>0</v>
      </c>
    </row>
    <row r="14904" spans="1:8" x14ac:dyDescent="0.2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20957</v>
      </c>
      <c r="H14904" s="6">
        <f>IF('Раздел 3.4'!Q33&gt;='Раздел 3.4'!R33,0,1)</f>
        <v>0</v>
      </c>
    </row>
    <row r="14905" spans="1:8" x14ac:dyDescent="0.2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20739</v>
      </c>
      <c r="H14905" s="6">
        <f>IF('Раздел 3.4'!Q34&gt;='Раздел 3.4'!R34,0,1)</f>
        <v>0</v>
      </c>
    </row>
    <row r="14906" spans="1:8" x14ac:dyDescent="0.2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20740</v>
      </c>
      <c r="H14906" s="6">
        <f>IF('Раздел 3.4'!Q35&gt;='Раздел 3.4'!R35,0,1)</f>
        <v>0</v>
      </c>
    </row>
    <row r="14907" spans="1:8" x14ac:dyDescent="0.2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20741</v>
      </c>
      <c r="H14907" s="6">
        <f>IF('Раздел 3.4'!Q36&gt;='Раздел 3.4'!R36,0,1)</f>
        <v>0</v>
      </c>
    </row>
    <row r="14908" spans="1:8" x14ac:dyDescent="0.2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20742</v>
      </c>
      <c r="H14908" s="6">
        <f>IF('Раздел 3.4'!Q37&gt;='Раздел 3.4'!R37,0,1)</f>
        <v>0</v>
      </c>
    </row>
    <row r="14909" spans="1:8" x14ac:dyDescent="0.2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20743</v>
      </c>
      <c r="H14909" s="6">
        <f>IF('Раздел 3.4'!Q38&gt;='Раздел 3.4'!R38,0,1)</f>
        <v>0</v>
      </c>
    </row>
    <row r="14910" spans="1:8" x14ac:dyDescent="0.2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21510</v>
      </c>
      <c r="H14910" s="6">
        <f>IF('Раздел 3.4'!Q39&gt;='Раздел 3.4'!R39,0,1)</f>
        <v>0</v>
      </c>
    </row>
    <row r="14911" spans="1:8" x14ac:dyDescent="0.2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21511</v>
      </c>
      <c r="H14911" s="6">
        <f>IF('Раздел 3.4'!Q40&gt;='Раздел 3.4'!R40,0,1)</f>
        <v>0</v>
      </c>
    </row>
    <row r="14912" spans="1:8" x14ac:dyDescent="0.2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21512</v>
      </c>
      <c r="H14912" s="6">
        <f>IF('Раздел 3.4'!Q41&gt;='Раздел 3.4'!R41,0,1)</f>
        <v>0</v>
      </c>
    </row>
    <row r="14913" spans="1:8" x14ac:dyDescent="0.2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21513</v>
      </c>
      <c r="H14913" s="6">
        <f>IF('Раздел 3.4'!Q42&gt;='Раздел 3.4'!R42,0,1)</f>
        <v>0</v>
      </c>
    </row>
    <row r="14914" spans="1:8" x14ac:dyDescent="0.2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21514</v>
      </c>
      <c r="H14914" s="6">
        <f>IF('Раздел 3.4'!Q43&gt;='Раздел 3.4'!R43,0,1)</f>
        <v>0</v>
      </c>
    </row>
    <row r="14915" spans="1:8" x14ac:dyDescent="0.2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21515</v>
      </c>
      <c r="H14915" s="6">
        <f>IF('Раздел 3.4'!Q44&gt;='Раздел 3.4'!R44,0,1)</f>
        <v>0</v>
      </c>
    </row>
    <row r="14916" spans="1:8" x14ac:dyDescent="0.2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21516</v>
      </c>
      <c r="H14916" s="6">
        <f>IF('Раздел 3.4'!Q45&gt;='Раздел 3.4'!R45,0,1)</f>
        <v>0</v>
      </c>
    </row>
    <row r="14917" spans="1:8" x14ac:dyDescent="0.2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21517</v>
      </c>
      <c r="H14917" s="6">
        <f>IF('Раздел 3.4'!Q46&gt;='Раздел 3.4'!R46,0,1)</f>
        <v>0</v>
      </c>
    </row>
    <row r="14918" spans="1:8" x14ac:dyDescent="0.2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21518</v>
      </c>
      <c r="H14918" s="6">
        <f>IF('Раздел 3.4'!Q47&gt;='Раздел 3.4'!R47,0,1)</f>
        <v>0</v>
      </c>
    </row>
    <row r="14919" spans="1:8" x14ac:dyDescent="0.2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21519</v>
      </c>
      <c r="H14919" s="6">
        <f>IF('Раздел 3.4'!Q48&gt;='Раздел 3.4'!R48,0,1)</f>
        <v>0</v>
      </c>
    </row>
    <row r="14920" spans="1:8" x14ac:dyDescent="0.2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21520</v>
      </c>
      <c r="H14920" s="6">
        <f>IF('Раздел 3.4'!Q49&gt;='Раздел 3.4'!R49,0,1)</f>
        <v>0</v>
      </c>
    </row>
    <row r="14921" spans="1:8" x14ac:dyDescent="0.2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21521</v>
      </c>
      <c r="H14921" s="6">
        <f>IF('Раздел 3.4'!Q50&gt;='Раздел 3.4'!R50,0,1)</f>
        <v>0</v>
      </c>
    </row>
    <row r="14922" spans="1:8" x14ac:dyDescent="0.2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21522</v>
      </c>
      <c r="H14922" s="6">
        <f>IF('Раздел 3.4'!Q51&gt;='Раздел 3.4'!R51,0,1)</f>
        <v>0</v>
      </c>
    </row>
    <row r="14923" spans="1:8" x14ac:dyDescent="0.2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21523</v>
      </c>
      <c r="H14923" s="6">
        <f>IF('Раздел 3.4'!Q52&gt;='Раздел 3.4'!R52,0,1)</f>
        <v>0</v>
      </c>
    </row>
    <row r="14924" spans="1:8" x14ac:dyDescent="0.2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21524</v>
      </c>
      <c r="H14924" s="6">
        <f>IF('Раздел 3.4'!Q53&gt;='Раздел 3.4'!R53,0,1)</f>
        <v>0</v>
      </c>
    </row>
    <row r="14925" spans="1:8" x14ac:dyDescent="0.2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21525</v>
      </c>
      <c r="H14925" s="6">
        <f>IF('Раздел 3.4'!Q54&gt;='Раздел 3.4'!R54,0,1)</f>
        <v>0</v>
      </c>
    </row>
    <row r="14926" spans="1:8" x14ac:dyDescent="0.2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21526</v>
      </c>
      <c r="H14926" s="6">
        <f>IF('Раздел 3.4'!Q55&gt;='Раздел 3.4'!R55,0,1)</f>
        <v>0</v>
      </c>
    </row>
    <row r="14927" spans="1:8" x14ac:dyDescent="0.2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21527</v>
      </c>
      <c r="H14927" s="6">
        <f>IF('Раздел 3.4'!Q56&gt;='Раздел 3.4'!R56,0,1)</f>
        <v>0</v>
      </c>
    </row>
    <row r="14928" spans="1:8" x14ac:dyDescent="0.2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21528</v>
      </c>
      <c r="H14928" s="6">
        <f>IF('Раздел 3.4'!Q57&gt;='Раздел 3.4'!R57,0,1)</f>
        <v>0</v>
      </c>
    </row>
    <row r="14929" spans="1:8" x14ac:dyDescent="0.2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21529</v>
      </c>
      <c r="H14929" s="6">
        <f>IF('Раздел 3.4'!Q58&gt;='Раздел 3.4'!R58,0,1)</f>
        <v>0</v>
      </c>
    </row>
    <row r="14930" spans="1:8" x14ac:dyDescent="0.2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21736</v>
      </c>
      <c r="H14930" s="6">
        <f>IF('Раздел 3.4'!Q59&gt;='Раздел 3.4'!R59,0,1)</f>
        <v>0</v>
      </c>
    </row>
    <row r="14931" spans="1:8" x14ac:dyDescent="0.2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21737</v>
      </c>
      <c r="H14931" s="6">
        <f>IF('Раздел 3.4'!Q60&gt;='Раздел 3.4'!R60,0,1)</f>
        <v>0</v>
      </c>
    </row>
    <row r="14932" spans="1:8" x14ac:dyDescent="0.2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21738</v>
      </c>
      <c r="H14932" s="6">
        <f>IF('Раздел 3.4'!Q61&gt;='Раздел 3.4'!R61,0,1)</f>
        <v>0</v>
      </c>
    </row>
    <row r="14933" spans="1:8" x14ac:dyDescent="0.2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21739</v>
      </c>
      <c r="H14933" s="6">
        <f>IF('Раздел 3.4'!Q62&gt;='Раздел 3.4'!R62,0,1)</f>
        <v>0</v>
      </c>
    </row>
    <row r="14934" spans="1:8" x14ac:dyDescent="0.2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21740</v>
      </c>
      <c r="H14934" s="6">
        <f>IF('Раздел 3.4'!Q63&gt;='Раздел 3.4'!R63,0,1)</f>
        <v>0</v>
      </c>
    </row>
    <row r="14935" spans="1:8" x14ac:dyDescent="0.2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21322</v>
      </c>
      <c r="H14935" s="6">
        <f>IF('Раздел 3.4'!Q64&gt;='Раздел 3.4'!R64,0,1)</f>
        <v>0</v>
      </c>
    </row>
    <row r="14936" spans="1:8" x14ac:dyDescent="0.2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21323</v>
      </c>
      <c r="H14936" s="6">
        <f>IF('Раздел 3.4'!Q65&gt;='Раздел 3.4'!R65,0,1)</f>
        <v>0</v>
      </c>
    </row>
    <row r="14937" spans="1:8" x14ac:dyDescent="0.2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21324</v>
      </c>
      <c r="H14937" s="6">
        <f>IF('Раздел 3.4'!Q66&gt;='Раздел 3.4'!R66,0,1)</f>
        <v>0</v>
      </c>
    </row>
    <row r="14938" spans="1:8" x14ac:dyDescent="0.2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21325</v>
      </c>
      <c r="H14938" s="6">
        <f>IF('Раздел 3.4'!Q67&gt;='Раздел 3.4'!R67,0,1)</f>
        <v>0</v>
      </c>
    </row>
    <row r="14939" spans="1:8" x14ac:dyDescent="0.2">
      <c r="A14939" s="6">
        <f t="shared" si="223"/>
        <v>609562</v>
      </c>
      <c r="B14939" s="6">
        <v>73</v>
      </c>
      <c r="C14939" s="109">
        <v>12</v>
      </c>
      <c r="D14939" s="109">
        <v>158</v>
      </c>
      <c r="E14939" s="109" t="s">
        <v>21326</v>
      </c>
      <c r="F14939" s="109"/>
      <c r="G14939" s="109"/>
      <c r="H14939" s="109">
        <f>IF('Раздел 3.4'!Q68&gt;='Раздел 3.4'!R68,0,1)</f>
        <v>0</v>
      </c>
    </row>
    <row r="14940" spans="1:8" x14ac:dyDescent="0.2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21327</v>
      </c>
      <c r="H14940" s="6">
        <f>IF('Раздел 3.4'!W21&gt;='Раздел 3.4'!X21,0,1)</f>
        <v>0</v>
      </c>
    </row>
    <row r="14941" spans="1:8" x14ac:dyDescent="0.2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21328</v>
      </c>
      <c r="H14941" s="6">
        <f>IF('Раздел 3.4'!W22&gt;='Раздел 3.4'!X22,0,1)</f>
        <v>0</v>
      </c>
    </row>
    <row r="14942" spans="1:8" x14ac:dyDescent="0.2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21329</v>
      </c>
      <c r="H14942" s="6">
        <f>IF('Раздел 3.4'!W23&gt;='Раздел 3.4'!X23,0,1)</f>
        <v>0</v>
      </c>
    </row>
    <row r="14943" spans="1:8" x14ac:dyDescent="0.2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21330</v>
      </c>
      <c r="H14943" s="6">
        <f>IF('Раздел 3.4'!W24&gt;='Раздел 3.4'!X24,0,1)</f>
        <v>0</v>
      </c>
    </row>
    <row r="14944" spans="1:8" x14ac:dyDescent="0.2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21331</v>
      </c>
      <c r="H14944" s="6">
        <f>IF('Раздел 3.4'!W25&gt;='Раздел 3.4'!X25,0,1)</f>
        <v>0</v>
      </c>
    </row>
    <row r="14945" spans="1:8" x14ac:dyDescent="0.2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21332</v>
      </c>
      <c r="H14945" s="6">
        <f>IF('Раздел 3.4'!W26&gt;='Раздел 3.4'!X26,0,1)</f>
        <v>0</v>
      </c>
    </row>
    <row r="14946" spans="1:8" x14ac:dyDescent="0.2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20566</v>
      </c>
      <c r="H14946" s="6">
        <f>IF('Раздел 3.4'!W27&gt;='Раздел 3.4'!X27,0,1)</f>
        <v>0</v>
      </c>
    </row>
    <row r="14947" spans="1:8" x14ac:dyDescent="0.2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20567</v>
      </c>
      <c r="H14947" s="6">
        <f>IF('Раздел 3.4'!W28&gt;='Раздел 3.4'!X28,0,1)</f>
        <v>0</v>
      </c>
    </row>
    <row r="14948" spans="1:8" x14ac:dyDescent="0.2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20568</v>
      </c>
      <c r="H14948" s="6">
        <f>IF('Раздел 3.4'!W29&gt;='Раздел 3.4'!X29,0,1)</f>
        <v>0</v>
      </c>
    </row>
    <row r="14949" spans="1:8" x14ac:dyDescent="0.2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20569</v>
      </c>
      <c r="H14949" s="6">
        <f>IF('Раздел 3.4'!W30&gt;='Раздел 3.4'!X30,0,1)</f>
        <v>0</v>
      </c>
    </row>
    <row r="14950" spans="1:8" x14ac:dyDescent="0.2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20570</v>
      </c>
      <c r="H14950" s="6">
        <f>IF('Раздел 3.4'!W31&gt;='Раздел 3.4'!X31,0,1)</f>
        <v>0</v>
      </c>
    </row>
    <row r="14951" spans="1:8" x14ac:dyDescent="0.2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20571</v>
      </c>
      <c r="H14951" s="6">
        <f>IF('Раздел 3.4'!W32&gt;='Раздел 3.4'!X32,0,1)</f>
        <v>0</v>
      </c>
    </row>
    <row r="14952" spans="1:8" x14ac:dyDescent="0.2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20572</v>
      </c>
      <c r="H14952" s="6">
        <f>IF('Раздел 3.4'!W33&gt;='Раздел 3.4'!X33,0,1)</f>
        <v>0</v>
      </c>
    </row>
    <row r="14953" spans="1:8" x14ac:dyDescent="0.2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20573</v>
      </c>
      <c r="H14953" s="6">
        <f>IF('Раздел 3.4'!W34&gt;='Раздел 3.4'!X34,0,1)</f>
        <v>0</v>
      </c>
    </row>
    <row r="14954" spans="1:8" x14ac:dyDescent="0.2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20574</v>
      </c>
      <c r="H14954" s="6">
        <f>IF('Раздел 3.4'!W35&gt;='Раздел 3.4'!X35,0,1)</f>
        <v>0</v>
      </c>
    </row>
    <row r="14955" spans="1:8" x14ac:dyDescent="0.2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20575</v>
      </c>
      <c r="H14955" s="6">
        <f>IF('Раздел 3.4'!W36&gt;='Раздел 3.4'!X36,0,1)</f>
        <v>0</v>
      </c>
    </row>
    <row r="14956" spans="1:8" x14ac:dyDescent="0.2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20576</v>
      </c>
      <c r="H14956" s="6">
        <f>IF('Раздел 3.4'!W37&gt;='Раздел 3.4'!X37,0,1)</f>
        <v>0</v>
      </c>
    </row>
    <row r="14957" spans="1:8" x14ac:dyDescent="0.2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20577</v>
      </c>
      <c r="H14957" s="6">
        <f>IF('Раздел 3.4'!W38&gt;='Раздел 3.4'!X38,0,1)</f>
        <v>0</v>
      </c>
    </row>
    <row r="14958" spans="1:8" x14ac:dyDescent="0.2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20578</v>
      </c>
      <c r="H14958" s="6">
        <f>IF('Раздел 3.4'!W39&gt;='Раздел 3.4'!X39,0,1)</f>
        <v>0</v>
      </c>
    </row>
    <row r="14959" spans="1:8" x14ac:dyDescent="0.2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21337</v>
      </c>
      <c r="H14959" s="6">
        <f>IF('Раздел 3.4'!W40&gt;='Раздел 3.4'!X40,0,1)</f>
        <v>0</v>
      </c>
    </row>
    <row r="14960" spans="1:8" x14ac:dyDescent="0.2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21338</v>
      </c>
      <c r="H14960" s="6">
        <f>IF('Раздел 3.4'!W41&gt;='Раздел 3.4'!X41,0,1)</f>
        <v>0</v>
      </c>
    </row>
    <row r="14961" spans="1:8" x14ac:dyDescent="0.2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21339</v>
      </c>
      <c r="H14961" s="6">
        <f>IF('Раздел 3.4'!W42&gt;='Раздел 3.4'!X42,0,1)</f>
        <v>0</v>
      </c>
    </row>
    <row r="14962" spans="1:8" x14ac:dyDescent="0.2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21287</v>
      </c>
      <c r="H14962" s="6">
        <f>IF('Раздел 3.4'!W43&gt;='Раздел 3.4'!X43,0,1)</f>
        <v>0</v>
      </c>
    </row>
    <row r="14963" spans="1:8" x14ac:dyDescent="0.2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21288</v>
      </c>
      <c r="H14963" s="6">
        <f>IF('Раздел 3.4'!W44&gt;='Раздел 3.4'!X44,0,1)</f>
        <v>0</v>
      </c>
    </row>
    <row r="14964" spans="1:8" x14ac:dyDescent="0.2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21289</v>
      </c>
      <c r="H14964" s="6">
        <f>IF('Раздел 3.4'!W45&gt;='Раздел 3.4'!X45,0,1)</f>
        <v>0</v>
      </c>
    </row>
    <row r="14965" spans="1:8" x14ac:dyDescent="0.2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20304</v>
      </c>
      <c r="H14965" s="6">
        <f>IF('Раздел 3.4'!W46&gt;='Раздел 3.4'!X46,0,1)</f>
        <v>0</v>
      </c>
    </row>
    <row r="14966" spans="1:8" x14ac:dyDescent="0.2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20305</v>
      </c>
      <c r="H14966" s="6">
        <f>IF('Раздел 3.4'!W47&gt;='Раздел 3.4'!X47,0,1)</f>
        <v>0</v>
      </c>
    </row>
    <row r="14967" spans="1:8" x14ac:dyDescent="0.2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20306</v>
      </c>
      <c r="H14967" s="6">
        <f>IF('Раздел 3.4'!W48&gt;='Раздел 3.4'!X48,0,1)</f>
        <v>0</v>
      </c>
    </row>
    <row r="14968" spans="1:8" x14ac:dyDescent="0.2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20307</v>
      </c>
      <c r="H14968" s="6">
        <f>IF('Раздел 3.4'!W49&gt;='Раздел 3.4'!X49,0,1)</f>
        <v>0</v>
      </c>
    </row>
    <row r="14969" spans="1:8" x14ac:dyDescent="0.2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20308</v>
      </c>
      <c r="H14969" s="6">
        <f>IF('Раздел 3.4'!W50&gt;='Раздел 3.4'!X50,0,1)</f>
        <v>0</v>
      </c>
    </row>
    <row r="14970" spans="1:8" x14ac:dyDescent="0.2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20309</v>
      </c>
      <c r="H14970" s="6">
        <f>IF('Раздел 3.4'!W51&gt;='Раздел 3.4'!X51,0,1)</f>
        <v>0</v>
      </c>
    </row>
    <row r="14971" spans="1:8" x14ac:dyDescent="0.2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20310</v>
      </c>
      <c r="H14971" s="6">
        <f>IF('Раздел 3.4'!W52&gt;='Раздел 3.4'!X52,0,1)</f>
        <v>0</v>
      </c>
    </row>
    <row r="14972" spans="1:8" x14ac:dyDescent="0.2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20311</v>
      </c>
      <c r="H14972" s="6">
        <f>IF('Раздел 3.4'!W53&gt;='Раздел 3.4'!X53,0,1)</f>
        <v>0</v>
      </c>
    </row>
    <row r="14973" spans="1:8" x14ac:dyDescent="0.2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20312</v>
      </c>
      <c r="H14973" s="6">
        <f>IF('Раздел 3.4'!W54&gt;='Раздел 3.4'!X54,0,1)</f>
        <v>0</v>
      </c>
    </row>
    <row r="14974" spans="1:8" x14ac:dyDescent="0.2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20313</v>
      </c>
      <c r="H14974" s="6">
        <f>IF('Раздел 3.4'!W55&gt;='Раздел 3.4'!X55,0,1)</f>
        <v>0</v>
      </c>
    </row>
    <row r="14975" spans="1:8" x14ac:dyDescent="0.2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20314</v>
      </c>
      <c r="H14975" s="6">
        <f>IF('Раздел 3.4'!W56&gt;='Раздел 3.4'!X56,0,1)</f>
        <v>0</v>
      </c>
    </row>
    <row r="14976" spans="1:8" x14ac:dyDescent="0.2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20315</v>
      </c>
      <c r="H14976" s="6">
        <f>IF('Раздел 3.4'!W57&gt;='Раздел 3.4'!X57,0,1)</f>
        <v>0</v>
      </c>
    </row>
    <row r="14977" spans="1:8" x14ac:dyDescent="0.2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20316</v>
      </c>
      <c r="H14977" s="6">
        <f>IF('Раздел 3.4'!W58&gt;='Раздел 3.4'!X58,0,1)</f>
        <v>0</v>
      </c>
    </row>
    <row r="14978" spans="1:8" x14ac:dyDescent="0.2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19572</v>
      </c>
      <c r="H14978" s="6">
        <f>IF('Раздел 3.4'!W59&gt;='Раздел 3.4'!X59,0,1)</f>
        <v>0</v>
      </c>
    </row>
    <row r="14979" spans="1:8" x14ac:dyDescent="0.2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19573</v>
      </c>
      <c r="H14979" s="6">
        <f>IF('Раздел 3.4'!W60&gt;='Раздел 3.4'!X60,0,1)</f>
        <v>0</v>
      </c>
    </row>
    <row r="14980" spans="1:8" x14ac:dyDescent="0.2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19574</v>
      </c>
      <c r="H14980" s="6">
        <f>IF('Раздел 3.4'!W61&gt;='Раздел 3.4'!X61,0,1)</f>
        <v>0</v>
      </c>
    </row>
    <row r="14981" spans="1:8" x14ac:dyDescent="0.2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19575</v>
      </c>
      <c r="H14981" s="6">
        <f>IF('Раздел 3.4'!W62&gt;='Раздел 3.4'!X62,0,1)</f>
        <v>0</v>
      </c>
    </row>
    <row r="14982" spans="1:8" x14ac:dyDescent="0.2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19576</v>
      </c>
      <c r="H14982" s="6">
        <f>IF('Раздел 3.4'!W63&gt;='Раздел 3.4'!X63,0,1)</f>
        <v>0</v>
      </c>
    </row>
    <row r="14983" spans="1:8" x14ac:dyDescent="0.2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20321</v>
      </c>
      <c r="H14983" s="6">
        <f>IF('Раздел 3.4'!W64&gt;='Раздел 3.4'!X64,0,1)</f>
        <v>0</v>
      </c>
    </row>
    <row r="14984" spans="1:8" x14ac:dyDescent="0.2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20322</v>
      </c>
      <c r="H14984" s="6">
        <f>IF('Раздел 3.4'!W65&gt;='Раздел 3.4'!X65,0,1)</f>
        <v>0</v>
      </c>
    </row>
    <row r="14985" spans="1:8" x14ac:dyDescent="0.2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20323</v>
      </c>
      <c r="H14985" s="6">
        <f>IF('Раздел 3.4'!W66&gt;='Раздел 3.4'!X66,0,1)</f>
        <v>0</v>
      </c>
    </row>
    <row r="14986" spans="1:8" x14ac:dyDescent="0.2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20324</v>
      </c>
      <c r="H14986" s="6">
        <f>IF('Раздел 3.4'!W67&gt;='Раздел 3.4'!X67,0,1)</f>
        <v>0</v>
      </c>
    </row>
    <row r="14987" spans="1:8" x14ac:dyDescent="0.2">
      <c r="A14987" s="6">
        <f t="shared" si="223"/>
        <v>609562</v>
      </c>
      <c r="B14987" s="6">
        <v>73</v>
      </c>
      <c r="C14987" s="109">
        <v>13</v>
      </c>
      <c r="D14987" s="109">
        <v>206</v>
      </c>
      <c r="E14987" s="109" t="s">
        <v>20325</v>
      </c>
      <c r="F14987" s="109"/>
      <c r="G14987" s="109"/>
      <c r="H14987" s="109">
        <f>IF('Раздел 3.4'!W68&gt;='Раздел 3.4'!X68,0,1)</f>
        <v>0</v>
      </c>
    </row>
    <row r="14988" spans="1:8" x14ac:dyDescent="0.2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20326</v>
      </c>
      <c r="H14988" s="6">
        <f>IF('Раздел 3.4'!T21&gt;=SUM('Раздел 3.4'!U21:V21),0,1)</f>
        <v>0</v>
      </c>
    </row>
    <row r="14989" spans="1:8" x14ac:dyDescent="0.2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20327</v>
      </c>
      <c r="H14989" s="6">
        <f>IF('Раздел 3.4'!T22&gt;=SUM('Раздел 3.4'!U22:V22),0,1)</f>
        <v>0</v>
      </c>
    </row>
    <row r="14990" spans="1:8" x14ac:dyDescent="0.2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20328</v>
      </c>
      <c r="H14990" s="6">
        <f>IF('Раздел 3.4'!T23&gt;=SUM('Раздел 3.4'!U23:V23),0,1)</f>
        <v>0</v>
      </c>
    </row>
    <row r="14991" spans="1:8" x14ac:dyDescent="0.2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20329</v>
      </c>
      <c r="H14991" s="6">
        <f>IF('Раздел 3.4'!T24&gt;=SUM('Раздел 3.4'!U24:V24),0,1)</f>
        <v>0</v>
      </c>
    </row>
    <row r="14992" spans="1:8" x14ac:dyDescent="0.2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20330</v>
      </c>
      <c r="H14992" s="6">
        <f>IF('Раздел 3.4'!T25&gt;=SUM('Раздел 3.4'!U25:V25),0,1)</f>
        <v>0</v>
      </c>
    </row>
    <row r="14993" spans="1:8" x14ac:dyDescent="0.2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20331</v>
      </c>
      <c r="H14993" s="6">
        <f>IF('Раздел 3.4'!T26&gt;=SUM('Раздел 3.4'!U26:V26),0,1)</f>
        <v>0</v>
      </c>
    </row>
    <row r="14994" spans="1:8" x14ac:dyDescent="0.2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20332</v>
      </c>
      <c r="H14994" s="6">
        <f>IF('Раздел 3.4'!T27&gt;=SUM('Раздел 3.4'!U27:V27),0,1)</f>
        <v>0</v>
      </c>
    </row>
    <row r="14995" spans="1:8" x14ac:dyDescent="0.2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20333</v>
      </c>
      <c r="H14995" s="6">
        <f>IF('Раздел 3.4'!T28&gt;=SUM('Раздел 3.4'!U28:V28),0,1)</f>
        <v>0</v>
      </c>
    </row>
    <row r="14996" spans="1:8" x14ac:dyDescent="0.2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20334</v>
      </c>
      <c r="H14996" s="6">
        <f>IF('Раздел 3.4'!T29&gt;=SUM('Раздел 3.4'!U29:V29),0,1)</f>
        <v>0</v>
      </c>
    </row>
    <row r="14997" spans="1:8" x14ac:dyDescent="0.2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20335</v>
      </c>
      <c r="H14997" s="6">
        <f>IF('Раздел 3.4'!T30&gt;=SUM('Раздел 3.4'!U30:V30),0,1)</f>
        <v>0</v>
      </c>
    </row>
    <row r="14998" spans="1:8" x14ac:dyDescent="0.2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20336</v>
      </c>
      <c r="H14998" s="6">
        <f>IF('Раздел 3.4'!T31&gt;=SUM('Раздел 3.4'!U31:V31),0,1)</f>
        <v>0</v>
      </c>
    </row>
    <row r="14999" spans="1:8" x14ac:dyDescent="0.2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20337</v>
      </c>
      <c r="H14999" s="6">
        <f>IF('Раздел 3.4'!T32&gt;=SUM('Раздел 3.4'!U32:V32),0,1)</f>
        <v>0</v>
      </c>
    </row>
    <row r="15000" spans="1:8" x14ac:dyDescent="0.2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20338</v>
      </c>
      <c r="H15000" s="6">
        <f>IF('Раздел 3.4'!T33&gt;=SUM('Раздел 3.4'!U33:V33),0,1)</f>
        <v>0</v>
      </c>
    </row>
    <row r="15001" spans="1:8" x14ac:dyDescent="0.2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20339</v>
      </c>
      <c r="H15001" s="6">
        <f>IF('Раздел 3.4'!T34&gt;=SUM('Раздел 3.4'!U34:V34),0,1)</f>
        <v>0</v>
      </c>
    </row>
    <row r="15002" spans="1:8" x14ac:dyDescent="0.2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20340</v>
      </c>
      <c r="H15002" s="6">
        <f>IF('Раздел 3.4'!T35&gt;=SUM('Раздел 3.4'!U35:V35),0,1)</f>
        <v>0</v>
      </c>
    </row>
    <row r="15003" spans="1:8" x14ac:dyDescent="0.2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20341</v>
      </c>
      <c r="H15003" s="6">
        <f>IF('Раздел 3.4'!T36&gt;=SUM('Раздел 3.4'!U36:V36),0,1)</f>
        <v>0</v>
      </c>
    </row>
    <row r="15004" spans="1:8" x14ac:dyDescent="0.2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20342</v>
      </c>
      <c r="H15004" s="6">
        <f>IF('Раздел 3.4'!T37&gt;=SUM('Раздел 3.4'!U37:V37),0,1)</f>
        <v>0</v>
      </c>
    </row>
    <row r="15005" spans="1:8" x14ac:dyDescent="0.2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20343</v>
      </c>
      <c r="H15005" s="6">
        <f>IF('Раздел 3.4'!T38&gt;=SUM('Раздел 3.4'!U38:V38),0,1)</f>
        <v>0</v>
      </c>
    </row>
    <row r="15006" spans="1:8" x14ac:dyDescent="0.2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20344</v>
      </c>
      <c r="H15006" s="6">
        <f>IF('Раздел 3.4'!T39&gt;=SUM('Раздел 3.4'!U39:V39),0,1)</f>
        <v>0</v>
      </c>
    </row>
    <row r="15007" spans="1:8" x14ac:dyDescent="0.2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20345</v>
      </c>
      <c r="H15007" s="6">
        <f>IF('Раздел 3.4'!T40&gt;=SUM('Раздел 3.4'!U40:V40),0,1)</f>
        <v>0</v>
      </c>
    </row>
    <row r="15008" spans="1:8" x14ac:dyDescent="0.2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20346</v>
      </c>
      <c r="H15008" s="6">
        <f>IF('Раздел 3.4'!T41&gt;=SUM('Раздел 3.4'!U41:V41),0,1)</f>
        <v>0</v>
      </c>
    </row>
    <row r="15009" spans="1:8" x14ac:dyDescent="0.2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20347</v>
      </c>
      <c r="H15009" s="6">
        <f>IF('Раздел 3.4'!T42&gt;=SUM('Раздел 3.4'!U42:V42),0,1)</f>
        <v>0</v>
      </c>
    </row>
    <row r="15010" spans="1:8" x14ac:dyDescent="0.2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19598</v>
      </c>
      <c r="H15010" s="6">
        <f>IF('Раздел 3.4'!T43&gt;=SUM('Раздел 3.4'!U43:V43),0,1)</f>
        <v>0</v>
      </c>
    </row>
    <row r="15011" spans="1:8" x14ac:dyDescent="0.2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20359</v>
      </c>
      <c r="H15011" s="6">
        <f>IF('Раздел 3.4'!T44&gt;=SUM('Раздел 3.4'!U44:V44),0,1)</f>
        <v>0</v>
      </c>
    </row>
    <row r="15012" spans="1:8" x14ac:dyDescent="0.2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20360</v>
      </c>
      <c r="H15012" s="6">
        <f>IF('Раздел 3.4'!T45&gt;=SUM('Раздел 3.4'!U45:V45),0,1)</f>
        <v>0</v>
      </c>
    </row>
    <row r="15013" spans="1:8" x14ac:dyDescent="0.2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20361</v>
      </c>
      <c r="H15013" s="6">
        <f>IF('Раздел 3.4'!T46&gt;=SUM('Раздел 3.4'!U46:V46),0,1)</f>
        <v>0</v>
      </c>
    </row>
    <row r="15014" spans="1:8" x14ac:dyDescent="0.2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20362</v>
      </c>
      <c r="H15014" s="6">
        <f>IF('Раздел 3.4'!T47&gt;=SUM('Раздел 3.4'!U47:V47),0,1)</f>
        <v>0</v>
      </c>
    </row>
    <row r="15015" spans="1:8" x14ac:dyDescent="0.2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20363</v>
      </c>
      <c r="H15015" s="6">
        <f>IF('Раздел 3.4'!T48&gt;=SUM('Раздел 3.4'!U48:V48),0,1)</f>
        <v>0</v>
      </c>
    </row>
    <row r="15016" spans="1:8" x14ac:dyDescent="0.2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20364</v>
      </c>
      <c r="H15016" s="6">
        <f>IF('Раздел 3.4'!T49&gt;=SUM('Раздел 3.4'!U49:V49),0,1)</f>
        <v>0</v>
      </c>
    </row>
    <row r="15017" spans="1:8" x14ac:dyDescent="0.2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20365</v>
      </c>
      <c r="H15017" s="6">
        <f>IF('Раздел 3.4'!T50&gt;=SUM('Раздел 3.4'!U50:V50),0,1)</f>
        <v>0</v>
      </c>
    </row>
    <row r="15018" spans="1:8" x14ac:dyDescent="0.2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20366</v>
      </c>
      <c r="H15018" s="6">
        <f>IF('Раздел 3.4'!T51&gt;=SUM('Раздел 3.4'!U51:V51),0,1)</f>
        <v>0</v>
      </c>
    </row>
    <row r="15019" spans="1:8" x14ac:dyDescent="0.2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20367</v>
      </c>
      <c r="H15019" s="6">
        <f>IF('Раздел 3.4'!T52&gt;=SUM('Раздел 3.4'!U52:V52),0,1)</f>
        <v>0</v>
      </c>
    </row>
    <row r="15020" spans="1:8" x14ac:dyDescent="0.2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20368</v>
      </c>
      <c r="H15020" s="6">
        <f>IF('Раздел 3.4'!T53&gt;=SUM('Раздел 3.4'!U53:V53),0,1)</f>
        <v>0</v>
      </c>
    </row>
    <row r="15021" spans="1:8" x14ac:dyDescent="0.2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20369</v>
      </c>
      <c r="H15021" s="6">
        <f>IF('Раздел 3.4'!T54&gt;=SUM('Раздел 3.4'!U54:V54),0,1)</f>
        <v>0</v>
      </c>
    </row>
    <row r="15022" spans="1:8" x14ac:dyDescent="0.2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20370</v>
      </c>
      <c r="H15022" s="6">
        <f>IF('Раздел 3.4'!T55&gt;=SUM('Раздел 3.4'!U55:V55),0,1)</f>
        <v>0</v>
      </c>
    </row>
    <row r="15023" spans="1:8" x14ac:dyDescent="0.2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20371</v>
      </c>
      <c r="H15023" s="6">
        <f>IF('Раздел 3.4'!T56&gt;=SUM('Раздел 3.4'!U56:V56),0,1)</f>
        <v>0</v>
      </c>
    </row>
    <row r="15024" spans="1:8" x14ac:dyDescent="0.2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20372</v>
      </c>
      <c r="H15024" s="6">
        <f>IF('Раздел 3.4'!T57&gt;=SUM('Раздел 3.4'!U57:V57),0,1)</f>
        <v>0</v>
      </c>
    </row>
    <row r="15025" spans="1:8" x14ac:dyDescent="0.2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20373</v>
      </c>
      <c r="H15025" s="6">
        <f>IF('Раздел 3.4'!T58&gt;=SUM('Раздел 3.4'!U58:V58),0,1)</f>
        <v>0</v>
      </c>
    </row>
    <row r="15026" spans="1:8" x14ac:dyDescent="0.2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20374</v>
      </c>
      <c r="H15026" s="6">
        <f>IF('Раздел 3.4'!T59&gt;=SUM('Раздел 3.4'!U59:V59),0,1)</f>
        <v>0</v>
      </c>
    </row>
    <row r="15027" spans="1:8" x14ac:dyDescent="0.2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20375</v>
      </c>
      <c r="H15027" s="6">
        <f>IF('Раздел 3.4'!T60&gt;=SUM('Раздел 3.4'!U60:V60),0,1)</f>
        <v>0</v>
      </c>
    </row>
    <row r="15028" spans="1:8" x14ac:dyDescent="0.2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20376</v>
      </c>
      <c r="H15028" s="6">
        <f>IF('Раздел 3.4'!T61&gt;=SUM('Раздел 3.4'!U61:V61),0,1)</f>
        <v>0</v>
      </c>
    </row>
    <row r="15029" spans="1:8" x14ac:dyDescent="0.2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20377</v>
      </c>
      <c r="H15029" s="6">
        <f>IF('Раздел 3.4'!T62&gt;=SUM('Раздел 3.4'!U62:V62),0,1)</f>
        <v>0</v>
      </c>
    </row>
    <row r="15030" spans="1:8" x14ac:dyDescent="0.2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20378</v>
      </c>
      <c r="H15030" s="6">
        <f>IF('Раздел 3.4'!T63&gt;=SUM('Раздел 3.4'!U63:V63),0,1)</f>
        <v>0</v>
      </c>
    </row>
    <row r="15031" spans="1:8" x14ac:dyDescent="0.2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20379</v>
      </c>
      <c r="H15031" s="6">
        <f>IF('Раздел 3.4'!T64&gt;=SUM('Раздел 3.4'!U64:V64),0,1)</f>
        <v>0</v>
      </c>
    </row>
    <row r="15032" spans="1:8" x14ac:dyDescent="0.2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20380</v>
      </c>
      <c r="H15032" s="6">
        <f>IF('Раздел 3.4'!T65&gt;=SUM('Раздел 3.4'!U65:V65),0,1)</f>
        <v>0</v>
      </c>
    </row>
    <row r="15033" spans="1:8" x14ac:dyDescent="0.2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20381</v>
      </c>
      <c r="H15033" s="6">
        <f>IF('Раздел 3.4'!T66&gt;=SUM('Раздел 3.4'!U66:V66),0,1)</f>
        <v>0</v>
      </c>
    </row>
    <row r="15034" spans="1:8" x14ac:dyDescent="0.2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20382</v>
      </c>
      <c r="H15034" s="6">
        <f>IF('Раздел 3.4'!T67&gt;=SUM('Раздел 3.4'!U67:V67),0,1)</f>
        <v>0</v>
      </c>
    </row>
    <row r="15035" spans="1:8" x14ac:dyDescent="0.2">
      <c r="A15035" s="6">
        <f t="shared" si="224"/>
        <v>609562</v>
      </c>
      <c r="B15035" s="7">
        <v>73</v>
      </c>
      <c r="C15035" s="109">
        <v>14</v>
      </c>
      <c r="D15035" s="109">
        <v>254</v>
      </c>
      <c r="E15035" s="109" t="s">
        <v>20383</v>
      </c>
      <c r="F15035" s="109"/>
      <c r="G15035" s="109"/>
      <c r="H15035" s="109">
        <f>IF('Раздел 3.4'!T68&gt;=SUM('Раздел 3.4'!U68:V68),0,1)</f>
        <v>0</v>
      </c>
    </row>
    <row r="15036" spans="1:8" x14ac:dyDescent="0.2">
      <c r="A15036" s="6">
        <f t="shared" si="224"/>
        <v>609562</v>
      </c>
      <c r="B15036" s="109">
        <v>73</v>
      </c>
      <c r="C15036" s="111">
        <v>15</v>
      </c>
      <c r="D15036" s="111">
        <v>207</v>
      </c>
      <c r="E15036" s="111" t="s">
        <v>21139</v>
      </c>
      <c r="F15036" s="111"/>
      <c r="G15036" s="111"/>
      <c r="H15036" s="111">
        <f>IF('Раздел 3.4'!Z21=(SUM('Раздел 3.4'!S21:T21)-'Раздел 3.4'!W21),0,1)</f>
        <v>1</v>
      </c>
    </row>
    <row r="15037" spans="1:8" x14ac:dyDescent="0.2">
      <c r="A15037" s="107">
        <f t="shared" si="224"/>
        <v>609562</v>
      </c>
      <c r="B15037" s="107">
        <v>74</v>
      </c>
      <c r="C15037" s="107">
        <v>0</v>
      </c>
      <c r="D15037" s="107">
        <v>0</v>
      </c>
      <c r="E15037" s="107" t="str">
        <f>CONCATENATE("Количество ошибок в разделе 3.5: ",H15037)</f>
        <v>Количество ошибок в разделе 3.5: 0</v>
      </c>
      <c r="F15037" s="107"/>
      <c r="G15037" s="107"/>
      <c r="H15037" s="107">
        <f>SUM(H15038:H15796)</f>
        <v>0</v>
      </c>
    </row>
    <row r="15038" spans="1:8" x14ac:dyDescent="0.2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6148</v>
      </c>
      <c r="H15038" s="6">
        <f>IF('Раздел 3.5'!P21=SUM('Раздел 3.5'!P22,'Раздел 3.5'!P26,'Раздел 3.5'!P60:P61),0,1)</f>
        <v>0</v>
      </c>
    </row>
    <row r="15039" spans="1:8" x14ac:dyDescent="0.2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6149</v>
      </c>
      <c r="H15039" s="6">
        <f>IF('Раздел 3.5'!Q21=SUM('Раздел 3.5'!Q22,'Раздел 3.5'!Q26,'Раздел 3.5'!Q60:Q61),0,1)</f>
        <v>0</v>
      </c>
    </row>
    <row r="15040" spans="1:8" x14ac:dyDescent="0.2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6150</v>
      </c>
      <c r="H15040" s="6">
        <f>IF('Раздел 3.5'!R21=SUM('Раздел 3.5'!R22,'Раздел 3.5'!R26,'Раздел 3.5'!R60:R61),0,1)</f>
        <v>0</v>
      </c>
    </row>
    <row r="15041" spans="1:15" x14ac:dyDescent="0.2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6151</v>
      </c>
      <c r="H15041" s="6">
        <f>IF('Раздел 3.5'!S21=SUM('Раздел 3.5'!S22,'Раздел 3.5'!S26,'Раздел 3.5'!S60:S61),0,1)</f>
        <v>0</v>
      </c>
    </row>
    <row r="15042" spans="1:15" x14ac:dyDescent="0.2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6152</v>
      </c>
      <c r="H15042" s="6">
        <f>IF('Раздел 3.5'!T21=SUM('Раздел 3.5'!T22,'Раздел 3.5'!T26,'Раздел 3.5'!T60:T61),0,1)</f>
        <v>0</v>
      </c>
    </row>
    <row r="15043" spans="1:15" x14ac:dyDescent="0.2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6153</v>
      </c>
      <c r="H15043" s="6">
        <f>IF('Раздел 3.5'!U21=SUM('Раздел 3.5'!U22,'Раздел 3.5'!U26,'Раздел 3.5'!U60:U61),0,1)</f>
        <v>0</v>
      </c>
    </row>
    <row r="15044" spans="1:15" x14ac:dyDescent="0.2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6154</v>
      </c>
      <c r="H15044" s="6">
        <f>IF('Раздел 3.5'!V21=SUM('Раздел 3.5'!V22,'Раздел 3.5'!V26,'Раздел 3.5'!V60:V61),0,1)</f>
        <v>0</v>
      </c>
    </row>
    <row r="15045" spans="1:15" x14ac:dyDescent="0.2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6155</v>
      </c>
      <c r="H15045" s="6">
        <f>IF('Раздел 3.5'!W21=SUM('Раздел 3.5'!W22,'Раздел 3.5'!W26,'Раздел 3.5'!W60:W61),0,1)</f>
        <v>0</v>
      </c>
    </row>
    <row r="15046" spans="1:15" x14ac:dyDescent="0.2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6156</v>
      </c>
      <c r="H15046" s="6">
        <f>IF('Раздел 3.5'!X21=SUM('Раздел 3.5'!X22,'Раздел 3.5'!X26,'Раздел 3.5'!X60:X61),0,1)</f>
        <v>0</v>
      </c>
    </row>
    <row r="15047" spans="1:15" x14ac:dyDescent="0.2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6157</v>
      </c>
      <c r="H15047" s="6">
        <f>IF('Раздел 3.5'!Y21=SUM('Раздел 3.5'!Y22,'Раздел 3.5'!Y26,'Раздел 3.5'!Y60:Y61),0,1)</f>
        <v>0</v>
      </c>
    </row>
    <row r="15048" spans="1:15" x14ac:dyDescent="0.2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4079</v>
      </c>
      <c r="H15048" s="6">
        <f>IF('Раздел 3.5'!Z21=SUM('Раздел 3.5'!Z22,'Раздел 3.5'!Z26,'Раздел 3.5'!Z60:Z61),0,1)</f>
        <v>0</v>
      </c>
    </row>
    <row r="15049" spans="1:15" x14ac:dyDescent="0.2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4080</v>
      </c>
      <c r="H15049" s="6">
        <f>IF('Раздел 3.5'!AA21=SUM('Раздел 3.5'!AA22,'Раздел 3.5'!AA26,'Раздел 3.5'!AA60:AA61),0,1)</f>
        <v>0</v>
      </c>
    </row>
    <row r="15050" spans="1:15" x14ac:dyDescent="0.2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4081</v>
      </c>
      <c r="H15050" s="7">
        <f>IF('Раздел 3.5'!AB21=SUM('Раздел 3.5'!AB22,'Раздел 3.5'!AB26,'Раздел 3.5'!AB60:AB61),0,1)</f>
        <v>0</v>
      </c>
    </row>
    <row r="15051" spans="1:15" x14ac:dyDescent="0.2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4082</v>
      </c>
      <c r="H15051" s="7">
        <f>IF('Раздел 3.5'!AC21=SUM('Раздел 3.5'!AC22,'Раздел 3.5'!AC26,'Раздел 3.5'!AC60:AC61),0,1)</f>
        <v>0</v>
      </c>
    </row>
    <row r="15052" spans="1:15" x14ac:dyDescent="0.2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4083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 x14ac:dyDescent="0.2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4084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 x14ac:dyDescent="0.2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4085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 x14ac:dyDescent="0.2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4086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 x14ac:dyDescent="0.2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4087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 x14ac:dyDescent="0.2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4088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 x14ac:dyDescent="0.2">
      <c r="A15058" s="6">
        <f t="shared" si="225"/>
        <v>609562</v>
      </c>
      <c r="B15058" s="6">
        <v>74</v>
      </c>
      <c r="C15058" s="109">
        <v>1</v>
      </c>
      <c r="D15058" s="109">
        <v>21</v>
      </c>
      <c r="E15058" s="109" t="s">
        <v>4089</v>
      </c>
      <c r="F15058" s="109"/>
      <c r="G15058" s="109"/>
      <c r="H15058" s="109">
        <f>IF('Раздел 3.5'!AJ21=SUM('Раздел 3.5'!AJ22,'Раздел 3.5'!AJ26,'Раздел 3.5'!AJ60:AJ61),0,1)</f>
        <v>0</v>
      </c>
      <c r="I15058" s="7"/>
    </row>
    <row r="15059" spans="1:9" x14ac:dyDescent="0.2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4090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 x14ac:dyDescent="0.2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4912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 x14ac:dyDescent="0.2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4914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 x14ac:dyDescent="0.2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4915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 x14ac:dyDescent="0.2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4916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 x14ac:dyDescent="0.2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4917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 x14ac:dyDescent="0.2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4918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 x14ac:dyDescent="0.2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4919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 x14ac:dyDescent="0.2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4920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 x14ac:dyDescent="0.2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4921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 x14ac:dyDescent="0.2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4922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 x14ac:dyDescent="0.2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4923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 x14ac:dyDescent="0.2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4924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 x14ac:dyDescent="0.2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4925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 x14ac:dyDescent="0.2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4926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 x14ac:dyDescent="0.2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5750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 x14ac:dyDescent="0.2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5751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 x14ac:dyDescent="0.2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5752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 x14ac:dyDescent="0.2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5753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 x14ac:dyDescent="0.2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5754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 x14ac:dyDescent="0.2">
      <c r="A15079" s="6">
        <f t="shared" si="225"/>
        <v>609562</v>
      </c>
      <c r="B15079" s="6">
        <v>74</v>
      </c>
      <c r="C15079" s="109">
        <v>2</v>
      </c>
      <c r="D15079" s="109">
        <v>42</v>
      </c>
      <c r="E15079" s="109" t="s">
        <v>6549</v>
      </c>
      <c r="F15079" s="109"/>
      <c r="G15079" s="109"/>
      <c r="H15079" s="109">
        <f>IF('Раздел 3.5'!AJ26=SUM('Раздел 3.5'!AJ27,'Раздел 3.5'!AJ48:AJ49,'Раздел 3.5'!AJ53:AJ59),0,1)</f>
        <v>0</v>
      </c>
      <c r="I15079" s="7"/>
    </row>
    <row r="15080" spans="1:13" x14ac:dyDescent="0.2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6550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 x14ac:dyDescent="0.2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5744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 x14ac:dyDescent="0.2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5745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 x14ac:dyDescent="0.2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5746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 x14ac:dyDescent="0.2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5747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 x14ac:dyDescent="0.2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5748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 x14ac:dyDescent="0.2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5749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 x14ac:dyDescent="0.2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6544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 x14ac:dyDescent="0.2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6545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 x14ac:dyDescent="0.2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6546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 x14ac:dyDescent="0.2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6547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 x14ac:dyDescent="0.2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6548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 x14ac:dyDescent="0.2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7382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 x14ac:dyDescent="0.2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7383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 x14ac:dyDescent="0.2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7384</v>
      </c>
      <c r="F15094" s="7"/>
      <c r="G15094" s="7"/>
      <c r="H15094" s="7">
        <f>IF('Раздел 3.5'!AD27=SUM('Раздел 3.5'!AD28:AD38,'Раздел 3.5'!AD42:AD47),0,1)</f>
        <v>0</v>
      </c>
    </row>
    <row r="15095" spans="1:9" x14ac:dyDescent="0.2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5033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 x14ac:dyDescent="0.2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5034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 x14ac:dyDescent="0.2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5854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 x14ac:dyDescent="0.2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5855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 x14ac:dyDescent="0.2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5856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 x14ac:dyDescent="0.2">
      <c r="A15100" s="6">
        <f t="shared" si="225"/>
        <v>609562</v>
      </c>
      <c r="B15100" s="6">
        <v>74</v>
      </c>
      <c r="C15100" s="109">
        <v>3</v>
      </c>
      <c r="D15100" s="109">
        <v>63</v>
      </c>
      <c r="E15100" s="109" t="s">
        <v>5857</v>
      </c>
      <c r="F15100" s="109"/>
      <c r="G15100" s="109"/>
      <c r="H15100" s="109">
        <f>IF('Раздел 3.5'!AJ27=SUM('Раздел 3.5'!AJ28:AJ38,'Раздел 3.5'!AJ42:AJ47),0,1)</f>
        <v>0</v>
      </c>
      <c r="I15100" s="7"/>
    </row>
    <row r="15101" spans="1:9" x14ac:dyDescent="0.2">
      <c r="A15101" s="6">
        <f t="shared" si="225"/>
        <v>609562</v>
      </c>
      <c r="B15101" s="6">
        <v>74</v>
      </c>
      <c r="C15101" s="115">
        <v>4</v>
      </c>
      <c r="D15101" s="115">
        <v>64</v>
      </c>
      <c r="E15101" s="115" t="s">
        <v>5858</v>
      </c>
      <c r="F15101" s="115"/>
      <c r="G15101" s="115"/>
      <c r="H15101" s="7">
        <f>IF('Раздел 3.5'!P22&gt;=SUM('Раздел 3.5'!P23:P25),0,1)</f>
        <v>0</v>
      </c>
      <c r="I15101" s="7"/>
    </row>
    <row r="15102" spans="1:9" x14ac:dyDescent="0.2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5859</v>
      </c>
      <c r="F15102" s="7"/>
      <c r="G15102" s="7"/>
      <c r="H15102" s="7">
        <f>IF('Раздел 3.5'!Q22&gt;=SUM('Раздел 3.5'!Q23:Q25),0,1)</f>
        <v>0</v>
      </c>
      <c r="I15102" s="7"/>
    </row>
    <row r="15103" spans="1:9" x14ac:dyDescent="0.2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5860</v>
      </c>
      <c r="F15103" s="7"/>
      <c r="G15103" s="7"/>
      <c r="H15103" s="7">
        <f>IF('Раздел 3.5'!R22&gt;=SUM('Раздел 3.5'!R23:R25),0,1)</f>
        <v>0</v>
      </c>
      <c r="I15103" s="7"/>
    </row>
    <row r="15104" spans="1:9" x14ac:dyDescent="0.2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5861</v>
      </c>
      <c r="F15104" s="7"/>
      <c r="G15104" s="7"/>
      <c r="H15104" s="7">
        <f>IF('Раздел 3.5'!S22&gt;=SUM('Раздел 3.5'!S23:S25),0,1)</f>
        <v>0</v>
      </c>
      <c r="I15104" s="7"/>
    </row>
    <row r="15105" spans="1:9" x14ac:dyDescent="0.2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5862</v>
      </c>
      <c r="F15105" s="7"/>
      <c r="G15105" s="7"/>
      <c r="H15105" s="7">
        <f>IF('Раздел 3.5'!T22&gt;=SUM('Раздел 3.5'!T23:T25),0,1)</f>
        <v>0</v>
      </c>
      <c r="I15105" s="7"/>
    </row>
    <row r="15106" spans="1:9" x14ac:dyDescent="0.2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5863</v>
      </c>
      <c r="F15106" s="7"/>
      <c r="G15106" s="7"/>
      <c r="H15106" s="7">
        <f>IF('Раздел 3.5'!U22&gt;=SUM('Раздел 3.5'!U23:U25),0,1)</f>
        <v>0</v>
      </c>
      <c r="I15106" s="7"/>
    </row>
    <row r="15107" spans="1:9" x14ac:dyDescent="0.2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5864</v>
      </c>
      <c r="F15107" s="7"/>
      <c r="G15107" s="7"/>
      <c r="H15107" s="7">
        <f>IF('Раздел 3.5'!V22&gt;=SUM('Раздел 3.5'!V23:V25),0,1)</f>
        <v>0</v>
      </c>
      <c r="I15107" s="7"/>
    </row>
    <row r="15108" spans="1:9" x14ac:dyDescent="0.2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5865</v>
      </c>
      <c r="F15108" s="7"/>
      <c r="G15108" s="7"/>
      <c r="H15108" s="7">
        <f>IF('Раздел 3.5'!W22&gt;=SUM('Раздел 3.5'!W23:W25),0,1)</f>
        <v>0</v>
      </c>
      <c r="I15108" s="7"/>
    </row>
    <row r="15109" spans="1:9" x14ac:dyDescent="0.2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5866</v>
      </c>
      <c r="F15109" s="7"/>
      <c r="G15109" s="7"/>
      <c r="H15109" s="7">
        <f>IF('Раздел 3.5'!X22&gt;=SUM('Раздел 3.5'!X23:X25),0,1)</f>
        <v>0</v>
      </c>
      <c r="I15109" s="7"/>
    </row>
    <row r="15110" spans="1:9" x14ac:dyDescent="0.2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5867</v>
      </c>
      <c r="F15110" s="7"/>
      <c r="G15110" s="7"/>
      <c r="H15110" s="7">
        <f>IF('Раздел 3.5'!Y22&gt;=SUM('Раздел 3.5'!Y23:Y25),0,1)</f>
        <v>0</v>
      </c>
      <c r="I15110" s="7"/>
    </row>
    <row r="15111" spans="1:9" x14ac:dyDescent="0.2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5868</v>
      </c>
      <c r="F15111" s="7"/>
      <c r="G15111" s="7"/>
      <c r="H15111" s="7">
        <f>IF('Раздел 3.5'!Z22&gt;=SUM('Раздел 3.5'!Z23:Z25),0,1)</f>
        <v>0</v>
      </c>
      <c r="I15111" s="7"/>
    </row>
    <row r="15112" spans="1:9" x14ac:dyDescent="0.2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5869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 x14ac:dyDescent="0.2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5870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 x14ac:dyDescent="0.2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5871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 x14ac:dyDescent="0.2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5872</v>
      </c>
      <c r="F15115" s="7"/>
      <c r="G15115" s="7"/>
      <c r="H15115" s="7">
        <f>IF('Раздел 3.5'!AD22&gt;=SUM('Раздел 3.5'!AD23:AD25),0,1)</f>
        <v>0</v>
      </c>
    </row>
    <row r="15116" spans="1:9" x14ac:dyDescent="0.2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5873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 x14ac:dyDescent="0.2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5874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 x14ac:dyDescent="0.2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5876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 x14ac:dyDescent="0.2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6668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 x14ac:dyDescent="0.2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6669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 x14ac:dyDescent="0.2">
      <c r="A15121" s="6">
        <f t="shared" si="225"/>
        <v>609562</v>
      </c>
      <c r="B15121" s="6">
        <v>74</v>
      </c>
      <c r="C15121" s="109">
        <v>4</v>
      </c>
      <c r="D15121" s="109">
        <v>84</v>
      </c>
      <c r="E15121" s="109" t="s">
        <v>6670</v>
      </c>
      <c r="F15121" s="109"/>
      <c r="G15121" s="109"/>
      <c r="H15121" s="109">
        <f>IF('Раздел 3.5'!AJ22&gt;=SUM('Раздел 3.5'!AJ23:AJ25),0,1)</f>
        <v>0</v>
      </c>
      <c r="I15121" s="7"/>
    </row>
    <row r="15122" spans="1:9" x14ac:dyDescent="0.2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5875</v>
      </c>
      <c r="F15122" s="7"/>
      <c r="G15122" s="7"/>
      <c r="H15122" s="7">
        <f>IF('Раздел 3.5'!P38&gt;=SUM('Раздел 3.5'!P39:P41),0,1)</f>
        <v>0</v>
      </c>
      <c r="I15122" s="7"/>
    </row>
    <row r="15123" spans="1:9" x14ac:dyDescent="0.2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6674</v>
      </c>
      <c r="F15123" s="7"/>
      <c r="G15123" s="7"/>
      <c r="H15123" s="7">
        <f>IF('Раздел 3.5'!Q38&gt;=SUM('Раздел 3.5'!Q39:Q41),0,1)</f>
        <v>0</v>
      </c>
      <c r="I15123" s="7"/>
    </row>
    <row r="15124" spans="1:9" x14ac:dyDescent="0.2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6675</v>
      </c>
      <c r="F15124" s="7"/>
      <c r="G15124" s="7"/>
      <c r="H15124" s="7">
        <f>IF('Раздел 3.5'!R38&gt;=SUM('Раздел 3.5'!R39:R41),0,1)</f>
        <v>0</v>
      </c>
      <c r="I15124" s="7"/>
    </row>
    <row r="15125" spans="1:9" x14ac:dyDescent="0.2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6676</v>
      </c>
      <c r="F15125" s="7"/>
      <c r="G15125" s="7"/>
      <c r="H15125" s="7">
        <f>IF('Раздел 3.5'!S38&gt;=SUM('Раздел 3.5'!S39:S41),0,1)</f>
        <v>0</v>
      </c>
      <c r="I15125" s="7"/>
    </row>
    <row r="15126" spans="1:9" x14ac:dyDescent="0.2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6677</v>
      </c>
      <c r="F15126" s="7"/>
      <c r="G15126" s="7"/>
      <c r="H15126" s="7">
        <f>IF('Раздел 3.5'!T38&gt;=SUM('Раздел 3.5'!T39:T41),0,1)</f>
        <v>0</v>
      </c>
      <c r="I15126" s="7"/>
    </row>
    <row r="15127" spans="1:9" x14ac:dyDescent="0.2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6678</v>
      </c>
      <c r="F15127" s="7"/>
      <c r="G15127" s="7"/>
      <c r="H15127" s="7">
        <f>IF('Раздел 3.5'!U38&gt;=SUM('Раздел 3.5'!U39:U41),0,1)</f>
        <v>0</v>
      </c>
      <c r="I15127" s="7"/>
    </row>
    <row r="15128" spans="1:9" x14ac:dyDescent="0.2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8314</v>
      </c>
      <c r="F15128" s="7"/>
      <c r="G15128" s="7"/>
      <c r="H15128" s="7">
        <f>IF('Раздел 3.5'!V38&gt;=SUM('Раздел 3.5'!V39:V41),0,1)</f>
        <v>0</v>
      </c>
      <c r="I15128" s="7"/>
    </row>
    <row r="15129" spans="1:9" x14ac:dyDescent="0.2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8315</v>
      </c>
      <c r="F15129" s="7"/>
      <c r="G15129" s="7"/>
      <c r="H15129" s="7">
        <f>IF('Раздел 3.5'!W38&gt;=SUM('Раздел 3.5'!W39:W41),0,1)</f>
        <v>0</v>
      </c>
      <c r="I15129" s="7"/>
    </row>
    <row r="15130" spans="1:9" x14ac:dyDescent="0.2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7503</v>
      </c>
      <c r="F15130" s="7"/>
      <c r="G15130" s="7"/>
      <c r="H15130" s="7">
        <f>IF('Раздел 3.5'!X38&gt;=SUM('Раздел 3.5'!X39:X41),0,1)</f>
        <v>0</v>
      </c>
      <c r="I15130" s="7"/>
    </row>
    <row r="15131" spans="1:9" x14ac:dyDescent="0.2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7504</v>
      </c>
      <c r="F15131" s="7"/>
      <c r="G15131" s="7"/>
      <c r="H15131" s="7">
        <f>IF('Раздел 3.5'!Y38&gt;=SUM('Раздел 3.5'!Y39:Y41),0,1)</f>
        <v>0</v>
      </c>
      <c r="I15131" s="7"/>
    </row>
    <row r="15132" spans="1:9" x14ac:dyDescent="0.2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7505</v>
      </c>
      <c r="F15132" s="7"/>
      <c r="G15132" s="7"/>
      <c r="H15132" s="7">
        <f>IF('Раздел 3.5'!Z38&gt;=SUM('Раздел 3.5'!Z39:Z41),0,1)</f>
        <v>0</v>
      </c>
      <c r="I15132" s="7"/>
    </row>
    <row r="15133" spans="1:9" x14ac:dyDescent="0.2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4387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 x14ac:dyDescent="0.2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4388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 x14ac:dyDescent="0.2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4389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 x14ac:dyDescent="0.2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4390</v>
      </c>
      <c r="F15136" s="7"/>
      <c r="G15136" s="7"/>
      <c r="H15136" s="7">
        <f>IF('Раздел 3.5'!AD38&gt;=SUM('Раздел 3.5'!AD39:AD41),0,1)</f>
        <v>0</v>
      </c>
    </row>
    <row r="15137" spans="1:9" x14ac:dyDescent="0.2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5926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 x14ac:dyDescent="0.2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5927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 x14ac:dyDescent="0.2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5928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 x14ac:dyDescent="0.2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5929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 x14ac:dyDescent="0.2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6737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 x14ac:dyDescent="0.2">
      <c r="A15142" s="6">
        <f t="shared" si="226"/>
        <v>609562</v>
      </c>
      <c r="B15142" s="6">
        <v>74</v>
      </c>
      <c r="C15142" s="109">
        <v>5</v>
      </c>
      <c r="D15142" s="109">
        <v>105</v>
      </c>
      <c r="E15142" s="109" t="s">
        <v>5932</v>
      </c>
      <c r="F15142" s="109"/>
      <c r="G15142" s="109"/>
      <c r="H15142" s="109">
        <f>IF('Раздел 3.5'!AJ38&gt;=SUM('Раздел 3.5'!AJ39:AJ41),0,1)</f>
        <v>0</v>
      </c>
      <c r="I15142" s="7"/>
    </row>
    <row r="15143" spans="1:9" x14ac:dyDescent="0.2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2792</v>
      </c>
      <c r="F15143" s="7"/>
      <c r="G15143" s="7"/>
      <c r="H15143" s="7">
        <f>IF('Раздел 3.5'!P49&gt;=SUM('Раздел 3.5'!P50:P52),0,1)</f>
        <v>0</v>
      </c>
      <c r="I15143" s="7"/>
    </row>
    <row r="15144" spans="1:9" x14ac:dyDescent="0.2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2793</v>
      </c>
      <c r="F15144" s="7"/>
      <c r="G15144" s="7"/>
      <c r="H15144" s="7">
        <f>IF('Раздел 3.5'!Q49&gt;=SUM('Раздел 3.5'!Q50:Q52),0,1)</f>
        <v>0</v>
      </c>
      <c r="I15144" s="7"/>
    </row>
    <row r="15145" spans="1:9" x14ac:dyDescent="0.2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2794</v>
      </c>
      <c r="F15145" s="7"/>
      <c r="G15145" s="7"/>
      <c r="H15145" s="7">
        <f>IF('Раздел 3.5'!R49&gt;=SUM('Раздел 3.5'!R50:R52),0,1)</f>
        <v>0</v>
      </c>
      <c r="I15145" s="7"/>
    </row>
    <row r="15146" spans="1:9" x14ac:dyDescent="0.2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2795</v>
      </c>
      <c r="F15146" s="7"/>
      <c r="G15146" s="7"/>
      <c r="H15146" s="7">
        <f>IF('Раздел 3.5'!S49&gt;=SUM('Раздел 3.5'!S50:S52),0,1)</f>
        <v>0</v>
      </c>
      <c r="I15146" s="7"/>
    </row>
    <row r="15147" spans="1:9" x14ac:dyDescent="0.2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2796</v>
      </c>
      <c r="F15147" s="7"/>
      <c r="G15147" s="7"/>
      <c r="H15147" s="7">
        <f>IF('Раздел 3.5'!T49&gt;=SUM('Раздел 3.5'!T50:T52),0,1)</f>
        <v>0</v>
      </c>
      <c r="I15147" s="7"/>
    </row>
    <row r="15148" spans="1:9" x14ac:dyDescent="0.2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2797</v>
      </c>
      <c r="F15148" s="7"/>
      <c r="G15148" s="7"/>
      <c r="H15148" s="7">
        <f>IF('Раздел 3.5'!U49&gt;=SUM('Раздел 3.5'!U50:U52),0,1)</f>
        <v>0</v>
      </c>
      <c r="I15148" s="7"/>
    </row>
    <row r="15149" spans="1:9" x14ac:dyDescent="0.2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2798</v>
      </c>
      <c r="F15149" s="7"/>
      <c r="G15149" s="7"/>
      <c r="H15149" s="7">
        <f>IF('Раздел 3.5'!V49&gt;=SUM('Раздел 3.5'!V50:V52),0,1)</f>
        <v>0</v>
      </c>
      <c r="I15149" s="7"/>
    </row>
    <row r="15150" spans="1:9" x14ac:dyDescent="0.2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2799</v>
      </c>
      <c r="F15150" s="7"/>
      <c r="G15150" s="7"/>
      <c r="H15150" s="7">
        <f>IF('Раздел 3.5'!W49&gt;=SUM('Раздел 3.5'!W50:W52),0,1)</f>
        <v>0</v>
      </c>
      <c r="I15150" s="7"/>
    </row>
    <row r="15151" spans="1:9" x14ac:dyDescent="0.2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3602</v>
      </c>
      <c r="F15151" s="7"/>
      <c r="G15151" s="7"/>
      <c r="H15151" s="7">
        <f>IF('Раздел 3.5'!X49&gt;=SUM('Раздел 3.5'!X50:X52),0,1)</f>
        <v>0</v>
      </c>
      <c r="I15151" s="7"/>
    </row>
    <row r="15152" spans="1:9" x14ac:dyDescent="0.2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3603</v>
      </c>
      <c r="F15152" s="7"/>
      <c r="G15152" s="7"/>
      <c r="H15152" s="7">
        <f>IF('Раздел 3.5'!Y49&gt;=SUM('Раздел 3.5'!Y50:Y52),0,1)</f>
        <v>0</v>
      </c>
      <c r="I15152" s="7"/>
    </row>
    <row r="15153" spans="1:9" x14ac:dyDescent="0.2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3604</v>
      </c>
      <c r="F15153" s="7"/>
      <c r="G15153" s="7"/>
      <c r="H15153" s="7">
        <f>IF('Раздел 3.5'!Z49&gt;=SUM('Раздел 3.5'!Z50:Z52),0,1)</f>
        <v>0</v>
      </c>
      <c r="I15153" s="7"/>
    </row>
    <row r="15154" spans="1:9" x14ac:dyDescent="0.2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3605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 x14ac:dyDescent="0.2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3606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 x14ac:dyDescent="0.2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3607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 x14ac:dyDescent="0.2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3608</v>
      </c>
      <c r="F15157" s="7"/>
      <c r="G15157" s="7"/>
      <c r="H15157" s="7">
        <f>IF('Раздел 3.5'!AD49&gt;=SUM('Раздел 3.5'!AD50:AD52),0,1)</f>
        <v>0</v>
      </c>
    </row>
    <row r="15158" spans="1:9" x14ac:dyDescent="0.2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4393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 x14ac:dyDescent="0.2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4394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 x14ac:dyDescent="0.2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4395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 x14ac:dyDescent="0.2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3587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 x14ac:dyDescent="0.2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3588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 x14ac:dyDescent="0.2">
      <c r="A15163" s="6">
        <f t="shared" si="226"/>
        <v>609562</v>
      </c>
      <c r="B15163" s="6">
        <v>74</v>
      </c>
      <c r="C15163" s="109">
        <v>6</v>
      </c>
      <c r="D15163" s="109">
        <v>126</v>
      </c>
      <c r="E15163" s="109" t="s">
        <v>3589</v>
      </c>
      <c r="F15163" s="109"/>
      <c r="G15163" s="109"/>
      <c r="H15163" s="109">
        <f>IF('Раздел 3.5'!AJ49&gt;=SUM('Раздел 3.5'!AJ50:AJ52),0,1)</f>
        <v>0</v>
      </c>
      <c r="I15163" s="7"/>
    </row>
    <row r="15164" spans="1:9" x14ac:dyDescent="0.2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3590</v>
      </c>
      <c r="F15164" s="7"/>
      <c r="G15164" s="7"/>
      <c r="H15164" s="7">
        <f>IF('Раздел 3.5'!P61&gt;=SUM('Раздел 3.5'!P62:P64),0,1)</f>
        <v>0</v>
      </c>
      <c r="I15164" s="7"/>
    </row>
    <row r="15165" spans="1:9" x14ac:dyDescent="0.2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3591</v>
      </c>
      <c r="F15165" s="7"/>
      <c r="G15165" s="7"/>
      <c r="H15165" s="7">
        <f>IF('Раздел 3.5'!Q61&gt;=SUM('Раздел 3.5'!Q62:Q64),0,1)</f>
        <v>0</v>
      </c>
      <c r="I15165" s="7"/>
    </row>
    <row r="15166" spans="1:9" x14ac:dyDescent="0.2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3592</v>
      </c>
      <c r="F15166" s="7"/>
      <c r="G15166" s="7"/>
      <c r="H15166" s="7">
        <f>IF('Раздел 3.5'!R61&gt;=SUM('Раздел 3.5'!R62:R64),0,1)</f>
        <v>0</v>
      </c>
      <c r="I15166" s="7"/>
    </row>
    <row r="15167" spans="1:9" x14ac:dyDescent="0.2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3593</v>
      </c>
      <c r="F15167" s="7"/>
      <c r="G15167" s="7"/>
      <c r="H15167" s="7">
        <f>IF('Раздел 3.5'!S61&gt;=SUM('Раздел 3.5'!S62:S64),0,1)</f>
        <v>0</v>
      </c>
      <c r="I15167" s="7"/>
    </row>
    <row r="15168" spans="1:9" x14ac:dyDescent="0.2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3594</v>
      </c>
      <c r="F15168" s="7"/>
      <c r="G15168" s="7"/>
      <c r="H15168" s="7">
        <f>IF('Раздел 3.5'!T61&gt;=SUM('Раздел 3.5'!T62:T64),0,1)</f>
        <v>0</v>
      </c>
      <c r="I15168" s="7"/>
    </row>
    <row r="15169" spans="1:9" x14ac:dyDescent="0.2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3595</v>
      </c>
      <c r="F15169" s="7"/>
      <c r="G15169" s="7"/>
      <c r="H15169" s="7">
        <f>IF('Раздел 3.5'!U61&gt;=SUM('Раздел 3.5'!U62:U64),0,1)</f>
        <v>0</v>
      </c>
      <c r="I15169" s="7"/>
    </row>
    <row r="15170" spans="1:9" x14ac:dyDescent="0.2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3596</v>
      </c>
      <c r="F15170" s="7"/>
      <c r="G15170" s="7"/>
      <c r="H15170" s="7">
        <f>IF('Раздел 3.5'!V61&gt;=SUM('Раздел 3.5'!V62:V64),0,1)</f>
        <v>0</v>
      </c>
      <c r="I15170" s="7"/>
    </row>
    <row r="15171" spans="1:9" x14ac:dyDescent="0.2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3597</v>
      </c>
      <c r="F15171" s="7"/>
      <c r="G15171" s="7"/>
      <c r="H15171" s="7">
        <f>IF('Раздел 3.5'!W61&gt;=SUM('Раздел 3.5'!W62:W64),0,1)</f>
        <v>0</v>
      </c>
      <c r="I15171" s="7"/>
    </row>
    <row r="15172" spans="1:9" x14ac:dyDescent="0.2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3598</v>
      </c>
      <c r="F15172" s="7"/>
      <c r="G15172" s="7"/>
      <c r="H15172" s="7">
        <f>IF('Раздел 3.5'!X61&gt;=SUM('Раздел 3.5'!X62:X64),0,1)</f>
        <v>0</v>
      </c>
      <c r="I15172" s="7"/>
    </row>
    <row r="15173" spans="1:9" x14ac:dyDescent="0.2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5280</v>
      </c>
      <c r="F15173" s="7"/>
      <c r="G15173" s="7"/>
      <c r="H15173" s="7">
        <f>IF('Раздел 3.5'!Y61&gt;=SUM('Раздел 3.5'!Y62:Y64),0,1)</f>
        <v>0</v>
      </c>
      <c r="I15173" s="7"/>
    </row>
    <row r="15174" spans="1:9" x14ac:dyDescent="0.2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6075</v>
      </c>
      <c r="F15174" s="7"/>
      <c r="G15174" s="7"/>
      <c r="H15174" s="7">
        <f>IF('Раздел 3.5'!Z61&gt;=SUM('Раздел 3.5'!Z62:Z64),0,1)</f>
        <v>0</v>
      </c>
      <c r="I15174" s="7"/>
    </row>
    <row r="15175" spans="1:9" x14ac:dyDescent="0.2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6076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 x14ac:dyDescent="0.2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6704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 x14ac:dyDescent="0.2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6705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 x14ac:dyDescent="0.2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6706</v>
      </c>
      <c r="F15178" s="7"/>
      <c r="G15178" s="7"/>
      <c r="H15178" s="7">
        <f>IF('Раздел 3.5'!AD61&gt;=SUM('Раздел 3.5'!AD62:AD64),0,1)</f>
        <v>0</v>
      </c>
    </row>
    <row r="15179" spans="1:9" x14ac:dyDescent="0.2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6707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 x14ac:dyDescent="0.2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6708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 x14ac:dyDescent="0.2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5919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 x14ac:dyDescent="0.2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5920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 x14ac:dyDescent="0.2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5921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 x14ac:dyDescent="0.2">
      <c r="A15184" s="6">
        <f t="shared" si="226"/>
        <v>609562</v>
      </c>
      <c r="B15184" s="6">
        <v>74</v>
      </c>
      <c r="C15184" s="109">
        <v>7</v>
      </c>
      <c r="D15184" s="109">
        <v>147</v>
      </c>
      <c r="E15184" s="109" t="s">
        <v>5922</v>
      </c>
      <c r="F15184" s="109"/>
      <c r="G15184" s="109"/>
      <c r="H15184" s="109">
        <f>IF('Раздел 3.5'!AJ61&gt;=SUM('Раздел 3.5'!AJ62:AJ64),0,1)</f>
        <v>0</v>
      </c>
      <c r="I15184" s="7"/>
    </row>
    <row r="15185" spans="1:9" x14ac:dyDescent="0.2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5923</v>
      </c>
      <c r="F15185" s="7"/>
      <c r="G15185" s="7"/>
      <c r="H15185" s="7">
        <f>IF('Раздел 3.5'!P26&gt;='Раздел 3.5'!P65,0,1)</f>
        <v>0</v>
      </c>
      <c r="I15185" s="7"/>
    </row>
    <row r="15186" spans="1:9" x14ac:dyDescent="0.2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5924</v>
      </c>
      <c r="F15186" s="7"/>
      <c r="G15186" s="7"/>
      <c r="H15186" s="7">
        <f>IF('Раздел 3.5'!Q26&gt;='Раздел 3.5'!Q65,0,1)</f>
        <v>0</v>
      </c>
      <c r="I15186" s="7"/>
    </row>
    <row r="15187" spans="1:9" x14ac:dyDescent="0.2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5925</v>
      </c>
      <c r="F15187" s="7"/>
      <c r="G15187" s="7"/>
      <c r="H15187" s="7">
        <f>IF('Раздел 3.5'!R26&gt;='Раздел 3.5'!R65,0,1)</f>
        <v>0</v>
      </c>
      <c r="I15187" s="7"/>
    </row>
    <row r="15188" spans="1:9" x14ac:dyDescent="0.2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6696</v>
      </c>
      <c r="F15188" s="7"/>
      <c r="G15188" s="7"/>
      <c r="H15188" s="7">
        <f>IF('Раздел 3.5'!S26&gt;='Раздел 3.5'!S65,0,1)</f>
        <v>0</v>
      </c>
      <c r="I15188" s="7"/>
    </row>
    <row r="15189" spans="1:9" x14ac:dyDescent="0.2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6697</v>
      </c>
      <c r="F15189" s="7"/>
      <c r="G15189" s="7"/>
      <c r="H15189" s="7">
        <f>IF('Раздел 3.5'!T26&gt;='Раздел 3.5'!T65,0,1)</f>
        <v>0</v>
      </c>
      <c r="I15189" s="7"/>
    </row>
    <row r="15190" spans="1:9" x14ac:dyDescent="0.2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6698</v>
      </c>
      <c r="F15190" s="7"/>
      <c r="G15190" s="7"/>
      <c r="H15190" s="7">
        <f>IF('Раздел 3.5'!U26&gt;='Раздел 3.5'!U65,0,1)</f>
        <v>0</v>
      </c>
      <c r="I15190" s="7"/>
    </row>
    <row r="15191" spans="1:9" x14ac:dyDescent="0.2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6699</v>
      </c>
      <c r="F15191" s="7"/>
      <c r="G15191" s="7"/>
      <c r="H15191" s="7">
        <f>IF('Раздел 3.5'!V26&gt;='Раздел 3.5'!V65,0,1)</f>
        <v>0</v>
      </c>
      <c r="I15191" s="7"/>
    </row>
    <row r="15192" spans="1:9" x14ac:dyDescent="0.2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8349</v>
      </c>
      <c r="F15192" s="7"/>
      <c r="G15192" s="7"/>
      <c r="H15192" s="7">
        <f>IF('Раздел 3.5'!W26&gt;='Раздел 3.5'!W65,0,1)</f>
        <v>0</v>
      </c>
      <c r="I15192" s="7"/>
    </row>
    <row r="15193" spans="1:9" x14ac:dyDescent="0.2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7521</v>
      </c>
      <c r="F15193" s="7"/>
      <c r="G15193" s="7"/>
      <c r="H15193" s="7">
        <f>IF('Раздел 3.5'!X26&gt;='Раздел 3.5'!X65,0,1)</f>
        <v>0</v>
      </c>
      <c r="I15193" s="7"/>
    </row>
    <row r="15194" spans="1:9" x14ac:dyDescent="0.2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7522</v>
      </c>
      <c r="F15194" s="7"/>
      <c r="G15194" s="7"/>
      <c r="H15194" s="7">
        <f>IF('Раздел 3.5'!Y26&gt;='Раздел 3.5'!Y65,0,1)</f>
        <v>0</v>
      </c>
      <c r="I15194" s="7"/>
    </row>
    <row r="15195" spans="1:9" x14ac:dyDescent="0.2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7523</v>
      </c>
      <c r="F15195" s="7"/>
      <c r="G15195" s="7"/>
      <c r="H15195" s="7">
        <f>IF('Раздел 3.5'!Z26&gt;='Раздел 3.5'!Z65,0,1)</f>
        <v>0</v>
      </c>
      <c r="I15195" s="7"/>
    </row>
    <row r="15196" spans="1:9" x14ac:dyDescent="0.2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7524</v>
      </c>
      <c r="F15196" s="7"/>
      <c r="G15196" s="7"/>
      <c r="H15196" s="7">
        <f>IF('Раздел 3.5'!AA26&gt;='Раздел 3.5'!AA65,0,1)</f>
        <v>0</v>
      </c>
      <c r="I15196" s="7"/>
    </row>
    <row r="15197" spans="1:9" x14ac:dyDescent="0.2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5933</v>
      </c>
      <c r="F15197" s="7"/>
      <c r="G15197" s="7"/>
      <c r="H15197" s="7">
        <f>IF('Раздел 3.5'!AB26&gt;='Раздел 3.5'!AB65,0,1)</f>
        <v>0</v>
      </c>
      <c r="I15197" s="7"/>
    </row>
    <row r="15198" spans="1:9" x14ac:dyDescent="0.2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5934</v>
      </c>
      <c r="F15198" s="7"/>
      <c r="G15198" s="7"/>
      <c r="H15198" s="7">
        <f>IF('Раздел 3.5'!AC26&gt;='Раздел 3.5'!AC65,0,1)</f>
        <v>0</v>
      </c>
      <c r="I15198" s="7"/>
    </row>
    <row r="15199" spans="1:9" x14ac:dyDescent="0.2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5935</v>
      </c>
      <c r="F15199" s="7"/>
      <c r="G15199" s="7"/>
      <c r="H15199" s="7">
        <f>IF('Раздел 3.5'!AD26&gt;='Раздел 3.5'!AD65,0,1)</f>
        <v>0</v>
      </c>
    </row>
    <row r="15200" spans="1:9" x14ac:dyDescent="0.2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5936</v>
      </c>
      <c r="F15200" s="7"/>
      <c r="G15200" s="7"/>
      <c r="H15200" s="7">
        <f>IF('Раздел 3.5'!AE26&gt;='Раздел 3.5'!AE65,0,1)</f>
        <v>0</v>
      </c>
      <c r="I15200" s="7"/>
    </row>
    <row r="15201" spans="1:9" x14ac:dyDescent="0.2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5937</v>
      </c>
      <c r="F15201" s="7"/>
      <c r="G15201" s="7"/>
      <c r="H15201" s="7">
        <f>IF('Раздел 3.5'!AF26&gt;='Раздел 3.5'!AF65,0,1)</f>
        <v>0</v>
      </c>
      <c r="I15201" s="7"/>
    </row>
    <row r="15202" spans="1:9" x14ac:dyDescent="0.2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5938</v>
      </c>
      <c r="F15202" s="7"/>
      <c r="G15202" s="7"/>
      <c r="H15202" s="7">
        <f>IF('Раздел 3.5'!AG26&gt;='Раздел 3.5'!AG65,0,1)</f>
        <v>0</v>
      </c>
      <c r="I15202" s="7"/>
    </row>
    <row r="15203" spans="1:9" x14ac:dyDescent="0.2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5939</v>
      </c>
      <c r="F15203" s="7"/>
      <c r="G15203" s="7"/>
      <c r="H15203" s="7">
        <f>IF('Раздел 3.5'!AH26&gt;='Раздел 3.5'!AH65,0,1)</f>
        <v>0</v>
      </c>
      <c r="I15203" s="7"/>
    </row>
    <row r="15204" spans="1:9" x14ac:dyDescent="0.2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5940</v>
      </c>
      <c r="F15204" s="7"/>
      <c r="G15204" s="7"/>
      <c r="H15204" s="7">
        <f>IF('Раздел 3.5'!AI26&gt;='Раздел 3.5'!AI65,0,1)</f>
        <v>0</v>
      </c>
      <c r="I15204" s="7"/>
    </row>
    <row r="15205" spans="1:9" x14ac:dyDescent="0.2">
      <c r="A15205" s="6">
        <f t="shared" si="227"/>
        <v>609562</v>
      </c>
      <c r="B15205" s="6">
        <v>74</v>
      </c>
      <c r="C15205" s="109">
        <v>8</v>
      </c>
      <c r="D15205" s="109">
        <v>168</v>
      </c>
      <c r="E15205" s="109" t="s">
        <v>5941</v>
      </c>
      <c r="F15205" s="109"/>
      <c r="G15205" s="109"/>
      <c r="H15205" s="109">
        <f>IF('Раздел 3.5'!AJ26&gt;='Раздел 3.5'!AJ65,0,1)</f>
        <v>0</v>
      </c>
      <c r="I15205" s="7"/>
    </row>
    <row r="15206" spans="1:9" x14ac:dyDescent="0.2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5942</v>
      </c>
      <c r="F15206" s="7"/>
      <c r="G15206" s="7"/>
      <c r="H15206" s="7">
        <f>IF('Раздел 3.5'!P26&gt;='Раздел 3.5'!P67,0,1)</f>
        <v>0</v>
      </c>
      <c r="I15206" s="7"/>
    </row>
    <row r="15207" spans="1:9" x14ac:dyDescent="0.2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5943</v>
      </c>
      <c r="F15207" s="7"/>
      <c r="G15207" s="7"/>
      <c r="H15207" s="7">
        <f>IF('Раздел 3.5'!Q26&gt;='Раздел 3.5'!Q67,0,1)</f>
        <v>0</v>
      </c>
      <c r="I15207" s="7"/>
    </row>
    <row r="15208" spans="1:9" x14ac:dyDescent="0.2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5944</v>
      </c>
      <c r="F15208" s="7"/>
      <c r="G15208" s="7"/>
      <c r="H15208" s="7">
        <f>IF('Раздел 3.5'!R26&gt;='Раздел 3.5'!R67,0,1)</f>
        <v>0</v>
      </c>
      <c r="I15208" s="7"/>
    </row>
    <row r="15209" spans="1:9" x14ac:dyDescent="0.2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5945</v>
      </c>
      <c r="F15209" s="7"/>
      <c r="G15209" s="7"/>
      <c r="H15209" s="7">
        <f>IF('Раздел 3.5'!S26&gt;='Раздел 3.5'!S67,0,1)</f>
        <v>0</v>
      </c>
      <c r="I15209" s="7"/>
    </row>
    <row r="15210" spans="1:9" x14ac:dyDescent="0.2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5946</v>
      </c>
      <c r="F15210" s="7"/>
      <c r="G15210" s="7"/>
      <c r="H15210" s="7">
        <f>IF('Раздел 3.5'!T26&gt;='Раздел 3.5'!T67,0,1)</f>
        <v>0</v>
      </c>
      <c r="I15210" s="7"/>
    </row>
    <row r="15211" spans="1:9" x14ac:dyDescent="0.2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5947</v>
      </c>
      <c r="F15211" s="7"/>
      <c r="G15211" s="7"/>
      <c r="H15211" s="7">
        <f>IF('Раздел 3.5'!U26&gt;='Раздел 3.5'!U67,0,1)</f>
        <v>0</v>
      </c>
      <c r="I15211" s="7"/>
    </row>
    <row r="15212" spans="1:9" x14ac:dyDescent="0.2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5948</v>
      </c>
      <c r="F15212" s="7"/>
      <c r="G15212" s="7"/>
      <c r="H15212" s="7">
        <f>IF('Раздел 3.5'!V26&gt;='Раздел 3.5'!V67,0,1)</f>
        <v>0</v>
      </c>
      <c r="I15212" s="7"/>
    </row>
    <row r="15213" spans="1:9" x14ac:dyDescent="0.2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5949</v>
      </c>
      <c r="F15213" s="7"/>
      <c r="G15213" s="7"/>
      <c r="H15213" s="7">
        <f>IF('Раздел 3.5'!W26&gt;='Раздел 3.5'!W67,0,1)</f>
        <v>0</v>
      </c>
      <c r="I15213" s="7"/>
    </row>
    <row r="15214" spans="1:9" x14ac:dyDescent="0.2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5950</v>
      </c>
      <c r="F15214" s="7"/>
      <c r="G15214" s="7"/>
      <c r="H15214" s="7">
        <f>IF('Раздел 3.5'!X26&gt;='Раздел 3.5'!X67,0,1)</f>
        <v>0</v>
      </c>
      <c r="I15214" s="7"/>
    </row>
    <row r="15215" spans="1:9" x14ac:dyDescent="0.2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5951</v>
      </c>
      <c r="F15215" s="7"/>
      <c r="G15215" s="7"/>
      <c r="H15215" s="7">
        <f>IF('Раздел 3.5'!Y26&gt;='Раздел 3.5'!Y67,0,1)</f>
        <v>0</v>
      </c>
      <c r="I15215" s="7"/>
    </row>
    <row r="15216" spans="1:9" x14ac:dyDescent="0.2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5952</v>
      </c>
      <c r="F15216" s="7"/>
      <c r="G15216" s="7"/>
      <c r="H15216" s="7">
        <f>IF('Раздел 3.5'!Z26&gt;='Раздел 3.5'!Z67,0,1)</f>
        <v>0</v>
      </c>
      <c r="I15216" s="7"/>
    </row>
    <row r="15217" spans="1:9" x14ac:dyDescent="0.2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5155</v>
      </c>
      <c r="F15217" s="7"/>
      <c r="G15217" s="7"/>
      <c r="H15217" s="7">
        <f>IF('Раздел 3.5'!AA26&gt;='Раздел 3.5'!AA67,0,1)</f>
        <v>0</v>
      </c>
      <c r="I15217" s="7"/>
    </row>
    <row r="15218" spans="1:9" x14ac:dyDescent="0.2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5156</v>
      </c>
      <c r="F15218" s="7"/>
      <c r="G15218" s="7"/>
      <c r="H15218" s="7">
        <f>IF('Раздел 3.5'!AB26&gt;='Раздел 3.5'!AB67,0,1)</f>
        <v>0</v>
      </c>
      <c r="I15218" s="7"/>
    </row>
    <row r="15219" spans="1:9" x14ac:dyDescent="0.2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5157</v>
      </c>
      <c r="F15219" s="7"/>
      <c r="G15219" s="7"/>
      <c r="H15219" s="7">
        <f>IF('Раздел 3.5'!AC26&gt;='Раздел 3.5'!AC67,0,1)</f>
        <v>0</v>
      </c>
      <c r="I15219" s="7"/>
    </row>
    <row r="15220" spans="1:9" x14ac:dyDescent="0.2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5158</v>
      </c>
      <c r="F15220" s="7"/>
      <c r="G15220" s="7"/>
      <c r="H15220" s="7">
        <f>IF('Раздел 3.5'!AD26&gt;='Раздел 3.5'!AD67,0,1)</f>
        <v>0</v>
      </c>
    </row>
    <row r="15221" spans="1:9" x14ac:dyDescent="0.2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5159</v>
      </c>
      <c r="F15221" s="7"/>
      <c r="G15221" s="7"/>
      <c r="H15221" s="7">
        <f>IF('Раздел 3.5'!AE26&gt;='Раздел 3.5'!AE67,0,1)</f>
        <v>0</v>
      </c>
      <c r="I15221" s="7"/>
    </row>
    <row r="15222" spans="1:9" x14ac:dyDescent="0.2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5160</v>
      </c>
      <c r="F15222" s="7"/>
      <c r="G15222" s="7"/>
      <c r="H15222" s="7">
        <f>IF('Раздел 3.5'!AF26&gt;='Раздел 3.5'!AF67,0,1)</f>
        <v>0</v>
      </c>
      <c r="I15222" s="7"/>
    </row>
    <row r="15223" spans="1:9" x14ac:dyDescent="0.2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5161</v>
      </c>
      <c r="F15223" s="7"/>
      <c r="G15223" s="7"/>
      <c r="H15223" s="7">
        <f>IF('Раздел 3.5'!AG26&gt;='Раздел 3.5'!AG67,0,1)</f>
        <v>0</v>
      </c>
      <c r="I15223" s="7"/>
    </row>
    <row r="15224" spans="1:9" x14ac:dyDescent="0.2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5162</v>
      </c>
      <c r="F15224" s="7"/>
      <c r="G15224" s="7"/>
      <c r="H15224" s="7">
        <f>IF('Раздел 3.5'!AH26&gt;='Раздел 3.5'!AH67,0,1)</f>
        <v>0</v>
      </c>
      <c r="I15224" s="7"/>
    </row>
    <row r="15225" spans="1:9" x14ac:dyDescent="0.2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5163</v>
      </c>
      <c r="F15225" s="7"/>
      <c r="G15225" s="7"/>
      <c r="H15225" s="7">
        <f>IF('Раздел 3.5'!AI26&gt;='Раздел 3.5'!AI67,0,1)</f>
        <v>0</v>
      </c>
      <c r="I15225" s="7"/>
    </row>
    <row r="15226" spans="1:9" x14ac:dyDescent="0.2">
      <c r="A15226" s="6">
        <f t="shared" si="227"/>
        <v>609562</v>
      </c>
      <c r="B15226" s="6">
        <v>74</v>
      </c>
      <c r="C15226" s="109">
        <v>9</v>
      </c>
      <c r="D15226" s="109">
        <v>189</v>
      </c>
      <c r="E15226" s="109" t="s">
        <v>5164</v>
      </c>
      <c r="F15226" s="109"/>
      <c r="G15226" s="109"/>
      <c r="H15226" s="109">
        <f>IF('Раздел 3.5'!AJ26&gt;='Раздел 3.5'!AJ67,0,1)</f>
        <v>0</v>
      </c>
      <c r="I15226" s="7"/>
    </row>
    <row r="15227" spans="1:9" x14ac:dyDescent="0.2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5165</v>
      </c>
      <c r="F15227" s="7"/>
      <c r="G15227" s="7"/>
      <c r="H15227" s="7">
        <f>IF('Раздел 3.5'!P65&gt;='Раздел 3.5'!P66,0,1)</f>
        <v>0</v>
      </c>
      <c r="I15227" s="7"/>
    </row>
    <row r="15228" spans="1:9" x14ac:dyDescent="0.2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5166</v>
      </c>
      <c r="F15228" s="7"/>
      <c r="G15228" s="7"/>
      <c r="H15228" s="7">
        <f>IF('Раздел 3.5'!Q65&gt;='Раздел 3.5'!Q66,0,1)</f>
        <v>0</v>
      </c>
      <c r="I15228" s="7"/>
    </row>
    <row r="15229" spans="1:9" x14ac:dyDescent="0.2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5167</v>
      </c>
      <c r="F15229" s="7"/>
      <c r="G15229" s="7"/>
      <c r="H15229" s="7">
        <f>IF('Раздел 3.5'!R65&gt;='Раздел 3.5'!R66,0,1)</f>
        <v>0</v>
      </c>
      <c r="I15229" s="7"/>
    </row>
    <row r="15230" spans="1:9" x14ac:dyDescent="0.2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5168</v>
      </c>
      <c r="F15230" s="7"/>
      <c r="G15230" s="7"/>
      <c r="H15230" s="7">
        <f>IF('Раздел 3.5'!S65&gt;='Раздел 3.5'!S66,0,1)</f>
        <v>0</v>
      </c>
      <c r="I15230" s="7"/>
    </row>
    <row r="15231" spans="1:9" x14ac:dyDescent="0.2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5169</v>
      </c>
      <c r="F15231" s="7"/>
      <c r="G15231" s="7"/>
      <c r="H15231" s="7">
        <f>IF('Раздел 3.5'!T65&gt;='Раздел 3.5'!T66,0,1)</f>
        <v>0</v>
      </c>
      <c r="I15231" s="7"/>
    </row>
    <row r="15232" spans="1:9" x14ac:dyDescent="0.2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5969</v>
      </c>
      <c r="F15232" s="7"/>
      <c r="G15232" s="7"/>
      <c r="H15232" s="7">
        <f>IF('Раздел 3.5'!U65&gt;='Раздел 3.5'!U66,0,1)</f>
        <v>0</v>
      </c>
      <c r="I15232" s="7"/>
    </row>
    <row r="15233" spans="1:9" x14ac:dyDescent="0.2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5970</v>
      </c>
      <c r="F15233" s="7"/>
      <c r="G15233" s="7"/>
      <c r="H15233" s="7">
        <f>IF('Раздел 3.5'!V65&gt;='Раздел 3.5'!V66,0,1)</f>
        <v>0</v>
      </c>
      <c r="I15233" s="7"/>
    </row>
    <row r="15234" spans="1:9" x14ac:dyDescent="0.2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5971</v>
      </c>
      <c r="F15234" s="7"/>
      <c r="G15234" s="7"/>
      <c r="H15234" s="7">
        <f>IF('Раздел 3.5'!W65&gt;='Раздел 3.5'!W66,0,1)</f>
        <v>0</v>
      </c>
      <c r="I15234" s="7"/>
    </row>
    <row r="15235" spans="1:9" x14ac:dyDescent="0.2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5174</v>
      </c>
      <c r="F15235" s="7"/>
      <c r="G15235" s="7"/>
      <c r="H15235" s="7">
        <f>IF('Раздел 3.5'!X65&gt;='Раздел 3.5'!X66,0,1)</f>
        <v>0</v>
      </c>
      <c r="I15235" s="7"/>
    </row>
    <row r="15236" spans="1:9" x14ac:dyDescent="0.2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5175</v>
      </c>
      <c r="F15236" s="7"/>
      <c r="G15236" s="7"/>
      <c r="H15236" s="7">
        <f>IF('Раздел 3.5'!Y65&gt;='Раздел 3.5'!Y66,0,1)</f>
        <v>0</v>
      </c>
      <c r="I15236" s="7"/>
    </row>
    <row r="15237" spans="1:9" x14ac:dyDescent="0.2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5977</v>
      </c>
      <c r="F15237" s="7"/>
      <c r="G15237" s="7"/>
      <c r="H15237" s="7">
        <f>IF('Раздел 3.5'!Z65&gt;='Раздел 3.5'!Z66,0,1)</f>
        <v>0</v>
      </c>
      <c r="I15237" s="7"/>
    </row>
    <row r="15238" spans="1:9" x14ac:dyDescent="0.2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5978</v>
      </c>
      <c r="F15238" s="7"/>
      <c r="G15238" s="7"/>
      <c r="H15238" s="7">
        <f>IF('Раздел 3.5'!AA65&gt;='Раздел 3.5'!AA66,0,1)</f>
        <v>0</v>
      </c>
      <c r="I15238" s="7"/>
    </row>
    <row r="15239" spans="1:9" x14ac:dyDescent="0.2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5979</v>
      </c>
      <c r="F15239" s="7"/>
      <c r="G15239" s="7"/>
      <c r="H15239" s="7">
        <f>IF('Раздел 3.5'!AB65&gt;='Раздел 3.5'!AB66,0,1)</f>
        <v>0</v>
      </c>
      <c r="I15239" s="7"/>
    </row>
    <row r="15240" spans="1:9" x14ac:dyDescent="0.2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5980</v>
      </c>
      <c r="F15240" s="7"/>
      <c r="G15240" s="7"/>
      <c r="H15240" s="7">
        <f>IF('Раздел 3.5'!AC65&gt;='Раздел 3.5'!AC66,0,1)</f>
        <v>0</v>
      </c>
      <c r="I15240" s="7"/>
    </row>
    <row r="15241" spans="1:9" x14ac:dyDescent="0.2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5981</v>
      </c>
      <c r="F15241" s="7"/>
      <c r="G15241" s="7"/>
      <c r="H15241" s="7">
        <f>IF('Раздел 3.5'!AD65&gt;='Раздел 3.5'!AD66,0,1)</f>
        <v>0</v>
      </c>
    </row>
    <row r="15242" spans="1:9" x14ac:dyDescent="0.2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5982</v>
      </c>
      <c r="F15242" s="7"/>
      <c r="G15242" s="7"/>
      <c r="H15242" s="7">
        <f>IF('Раздел 3.5'!AE65&gt;='Раздел 3.5'!AE66,0,1)</f>
        <v>0</v>
      </c>
      <c r="I15242" s="7"/>
    </row>
    <row r="15243" spans="1:9" x14ac:dyDescent="0.2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5983</v>
      </c>
      <c r="F15243" s="7"/>
      <c r="G15243" s="7"/>
      <c r="H15243" s="7">
        <f>IF('Раздел 3.5'!AF65&gt;='Раздел 3.5'!AF66,0,1)</f>
        <v>0</v>
      </c>
      <c r="I15243" s="7"/>
    </row>
    <row r="15244" spans="1:9" x14ac:dyDescent="0.2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5984</v>
      </c>
      <c r="F15244" s="7"/>
      <c r="G15244" s="7"/>
      <c r="H15244" s="7">
        <f>IF('Раздел 3.5'!AG65&gt;='Раздел 3.5'!AG66,0,1)</f>
        <v>0</v>
      </c>
      <c r="I15244" s="7"/>
    </row>
    <row r="15245" spans="1:9" x14ac:dyDescent="0.2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5985</v>
      </c>
      <c r="F15245" s="7"/>
      <c r="G15245" s="7"/>
      <c r="H15245" s="7">
        <f>IF('Раздел 3.5'!AH65&gt;='Раздел 3.5'!AH66,0,1)</f>
        <v>0</v>
      </c>
      <c r="I15245" s="7"/>
    </row>
    <row r="15246" spans="1:9" x14ac:dyDescent="0.2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5986</v>
      </c>
      <c r="F15246" s="7"/>
      <c r="G15246" s="7"/>
      <c r="H15246" s="7">
        <f>IF('Раздел 3.5'!AI65&gt;='Раздел 3.5'!AI66,0,1)</f>
        <v>0</v>
      </c>
      <c r="I15246" s="7"/>
    </row>
    <row r="15247" spans="1:9" x14ac:dyDescent="0.2">
      <c r="A15247" s="6">
        <f t="shared" si="227"/>
        <v>609562</v>
      </c>
      <c r="B15247" s="6">
        <v>74</v>
      </c>
      <c r="C15247" s="109">
        <v>10</v>
      </c>
      <c r="D15247" s="109">
        <v>210</v>
      </c>
      <c r="E15247" s="109" t="s">
        <v>5987</v>
      </c>
      <c r="F15247" s="109"/>
      <c r="G15247" s="109"/>
      <c r="H15247" s="109">
        <f>IF('Раздел 3.5'!AJ65&gt;='Раздел 3.5'!AJ66,0,1)</f>
        <v>0</v>
      </c>
      <c r="I15247" s="7"/>
    </row>
    <row r="15248" spans="1:9" x14ac:dyDescent="0.2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5988</v>
      </c>
      <c r="F15248" s="7"/>
      <c r="G15248" s="7"/>
      <c r="H15248" s="7">
        <f>IF('Раздел 3.5'!P67&gt;='Раздел 3.5'!P68,0,1)</f>
        <v>0</v>
      </c>
      <c r="I15248" s="7"/>
    </row>
    <row r="15249" spans="1:9" x14ac:dyDescent="0.2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5989</v>
      </c>
      <c r="F15249" s="7"/>
      <c r="G15249" s="7"/>
      <c r="H15249" s="7">
        <f>IF('Раздел 3.5'!Q67&gt;='Раздел 3.5'!Q68,0,1)</f>
        <v>0</v>
      </c>
      <c r="I15249" s="7"/>
    </row>
    <row r="15250" spans="1:9" x14ac:dyDescent="0.2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5990</v>
      </c>
      <c r="F15250" s="7"/>
      <c r="G15250" s="7"/>
      <c r="H15250" s="7">
        <f>IF('Раздел 3.5'!R67&gt;='Раздел 3.5'!R68,0,1)</f>
        <v>0</v>
      </c>
      <c r="I15250" s="7"/>
    </row>
    <row r="15251" spans="1:9" x14ac:dyDescent="0.2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5991</v>
      </c>
      <c r="F15251" s="7"/>
      <c r="G15251" s="7"/>
      <c r="H15251" s="7">
        <f>IF('Раздел 3.5'!S67&gt;='Раздел 3.5'!S68,0,1)</f>
        <v>0</v>
      </c>
      <c r="I15251" s="7"/>
    </row>
    <row r="15252" spans="1:9" x14ac:dyDescent="0.2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5992</v>
      </c>
      <c r="F15252" s="7"/>
      <c r="G15252" s="7"/>
      <c r="H15252" s="7">
        <f>IF('Раздел 3.5'!T67&gt;='Раздел 3.5'!T68,0,1)</f>
        <v>0</v>
      </c>
      <c r="I15252" s="7"/>
    </row>
    <row r="15253" spans="1:9" x14ac:dyDescent="0.2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5993</v>
      </c>
      <c r="F15253" s="7"/>
      <c r="G15253" s="7"/>
      <c r="H15253" s="7">
        <f>IF('Раздел 3.5'!U67&gt;='Раздел 3.5'!U68,0,1)</f>
        <v>0</v>
      </c>
      <c r="I15253" s="7"/>
    </row>
    <row r="15254" spans="1:9" x14ac:dyDescent="0.2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5994</v>
      </c>
      <c r="F15254" s="7"/>
      <c r="G15254" s="7"/>
      <c r="H15254" s="7">
        <f>IF('Раздел 3.5'!V67&gt;='Раздел 3.5'!V68,0,1)</f>
        <v>0</v>
      </c>
      <c r="I15254" s="7"/>
    </row>
    <row r="15255" spans="1:9" x14ac:dyDescent="0.2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5995</v>
      </c>
      <c r="F15255" s="7"/>
      <c r="G15255" s="7"/>
      <c r="H15255" s="7">
        <f>IF('Раздел 3.5'!W67&gt;='Раздел 3.5'!W68,0,1)</f>
        <v>0</v>
      </c>
      <c r="I15255" s="7"/>
    </row>
    <row r="15256" spans="1:9" x14ac:dyDescent="0.2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5996</v>
      </c>
      <c r="F15256" s="7"/>
      <c r="G15256" s="7"/>
      <c r="H15256" s="7">
        <f>IF('Раздел 3.5'!X67&gt;='Раздел 3.5'!X68,0,1)</f>
        <v>0</v>
      </c>
      <c r="I15256" s="7"/>
    </row>
    <row r="15257" spans="1:9" x14ac:dyDescent="0.2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5997</v>
      </c>
      <c r="F15257" s="7"/>
      <c r="G15257" s="7"/>
      <c r="H15257" s="7">
        <f>IF('Раздел 3.5'!Y67&gt;='Раздел 3.5'!Y68,0,1)</f>
        <v>0</v>
      </c>
      <c r="I15257" s="7"/>
    </row>
    <row r="15258" spans="1:9" x14ac:dyDescent="0.2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5998</v>
      </c>
      <c r="F15258" s="7"/>
      <c r="G15258" s="7"/>
      <c r="H15258" s="7">
        <f>IF('Раздел 3.5'!Z67&gt;='Раздел 3.5'!Z68,0,1)</f>
        <v>0</v>
      </c>
      <c r="I15258" s="7"/>
    </row>
    <row r="15259" spans="1:9" x14ac:dyDescent="0.2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5999</v>
      </c>
      <c r="F15259" s="7"/>
      <c r="G15259" s="7"/>
      <c r="H15259" s="7">
        <f>IF('Раздел 3.5'!AA67&gt;='Раздел 3.5'!AA68,0,1)</f>
        <v>0</v>
      </c>
      <c r="I15259" s="7"/>
    </row>
    <row r="15260" spans="1:9" x14ac:dyDescent="0.2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5196</v>
      </c>
      <c r="F15260" s="7"/>
      <c r="G15260" s="7"/>
      <c r="H15260" s="7">
        <f>IF('Раздел 3.5'!AB67&gt;='Раздел 3.5'!AB68,0,1)</f>
        <v>0</v>
      </c>
      <c r="I15260" s="7"/>
    </row>
    <row r="15261" spans="1:9" x14ac:dyDescent="0.2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5197</v>
      </c>
      <c r="F15261" s="7"/>
      <c r="G15261" s="7"/>
      <c r="H15261" s="7">
        <f>IF('Раздел 3.5'!AC67&gt;='Раздел 3.5'!AC68,0,1)</f>
        <v>0</v>
      </c>
      <c r="I15261" s="7"/>
    </row>
    <row r="15262" spans="1:9" x14ac:dyDescent="0.2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5198</v>
      </c>
      <c r="F15262" s="7"/>
      <c r="G15262" s="7"/>
      <c r="H15262" s="7">
        <f>IF('Раздел 3.5'!AD67&gt;='Раздел 3.5'!AD68,0,1)</f>
        <v>0</v>
      </c>
    </row>
    <row r="15263" spans="1:9" x14ac:dyDescent="0.2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5199</v>
      </c>
      <c r="F15263" s="7"/>
      <c r="G15263" s="7"/>
      <c r="H15263" s="7">
        <f>IF('Раздел 3.5'!AE67&gt;='Раздел 3.5'!AE68,0,1)</f>
        <v>0</v>
      </c>
      <c r="I15263" s="7"/>
    </row>
    <row r="15264" spans="1:9" x14ac:dyDescent="0.2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5200</v>
      </c>
      <c r="F15264" s="7"/>
      <c r="G15264" s="7"/>
      <c r="H15264" s="7">
        <f>IF('Раздел 3.5'!AF67&gt;='Раздел 3.5'!AF68,0,1)</f>
        <v>0</v>
      </c>
      <c r="I15264" s="7"/>
    </row>
    <row r="15265" spans="1:9" x14ac:dyDescent="0.2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5201</v>
      </c>
      <c r="F15265" s="7"/>
      <c r="G15265" s="7"/>
      <c r="H15265" s="7">
        <f>IF('Раздел 3.5'!AG67&gt;='Раздел 3.5'!AG68,0,1)</f>
        <v>0</v>
      </c>
      <c r="I15265" s="7"/>
    </row>
    <row r="15266" spans="1:9" x14ac:dyDescent="0.2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5202</v>
      </c>
      <c r="F15266" s="7"/>
      <c r="G15266" s="7"/>
      <c r="H15266" s="7">
        <f>IF('Раздел 3.5'!AH67&gt;='Раздел 3.5'!AH68,0,1)</f>
        <v>0</v>
      </c>
      <c r="I15266" s="7"/>
    </row>
    <row r="15267" spans="1:9" x14ac:dyDescent="0.2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4392</v>
      </c>
      <c r="F15267" s="7"/>
      <c r="G15267" s="7"/>
      <c r="H15267" s="7">
        <f>IF('Раздел 3.5'!AI67&gt;='Раздел 3.5'!AI68,0,1)</f>
        <v>0</v>
      </c>
      <c r="I15267" s="7"/>
    </row>
    <row r="15268" spans="1:9" x14ac:dyDescent="0.2">
      <c r="A15268" s="6">
        <f t="shared" si="228"/>
        <v>609562</v>
      </c>
      <c r="B15268" s="6">
        <v>74</v>
      </c>
      <c r="C15268" s="109">
        <v>11</v>
      </c>
      <c r="D15268" s="109">
        <v>231</v>
      </c>
      <c r="E15268" s="109" t="s">
        <v>6887</v>
      </c>
      <c r="F15268" s="109"/>
      <c r="G15268" s="109"/>
      <c r="H15268" s="109">
        <f>IF('Раздел 3.5'!AJ67&gt;='Раздел 3.5'!AJ68,0,1)</f>
        <v>0</v>
      </c>
      <c r="I15268" s="7"/>
    </row>
    <row r="15269" spans="1:9" x14ac:dyDescent="0.2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5148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 x14ac:dyDescent="0.2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5149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 x14ac:dyDescent="0.2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5150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 x14ac:dyDescent="0.2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5151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 x14ac:dyDescent="0.2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5957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 x14ac:dyDescent="0.2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5152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 x14ac:dyDescent="0.2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5153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 x14ac:dyDescent="0.2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5154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 x14ac:dyDescent="0.2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4347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 x14ac:dyDescent="0.2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4348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 x14ac:dyDescent="0.2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4349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 x14ac:dyDescent="0.2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4350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 x14ac:dyDescent="0.2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4351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 x14ac:dyDescent="0.2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4352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 x14ac:dyDescent="0.2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4353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 x14ac:dyDescent="0.2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4354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 x14ac:dyDescent="0.2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4355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 x14ac:dyDescent="0.2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5170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 x14ac:dyDescent="0.2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5171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 x14ac:dyDescent="0.2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5172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 x14ac:dyDescent="0.2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5176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 x14ac:dyDescent="0.2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5177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 x14ac:dyDescent="0.2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5178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 x14ac:dyDescent="0.2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5179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 x14ac:dyDescent="0.2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5180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 x14ac:dyDescent="0.2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5181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 x14ac:dyDescent="0.2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5182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 x14ac:dyDescent="0.2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6671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 x14ac:dyDescent="0.2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6672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 x14ac:dyDescent="0.2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6673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 x14ac:dyDescent="0.2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5892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 x14ac:dyDescent="0.2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5893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 x14ac:dyDescent="0.2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5894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 x14ac:dyDescent="0.2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5895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 x14ac:dyDescent="0.2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6679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 x14ac:dyDescent="0.2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6680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 x14ac:dyDescent="0.2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7513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 x14ac:dyDescent="0.2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7514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 x14ac:dyDescent="0.2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7515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 x14ac:dyDescent="0.2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7516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 x14ac:dyDescent="0.2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7517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 x14ac:dyDescent="0.2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7518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 x14ac:dyDescent="0.2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7519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 x14ac:dyDescent="0.2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7520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 x14ac:dyDescent="0.2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6694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 x14ac:dyDescent="0.2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6695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 x14ac:dyDescent="0.2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8330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 x14ac:dyDescent="0.2">
      <c r="A15316" s="6">
        <f t="shared" si="228"/>
        <v>609562</v>
      </c>
      <c r="B15316" s="6">
        <v>74</v>
      </c>
      <c r="C15316" s="109">
        <v>12</v>
      </c>
      <c r="D15316" s="109">
        <v>279</v>
      </c>
      <c r="E15316" s="109" t="s">
        <v>8331</v>
      </c>
      <c r="F15316" s="109"/>
      <c r="G15316" s="109"/>
      <c r="H15316" s="109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 x14ac:dyDescent="0.2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8332</v>
      </c>
      <c r="H15317" s="6">
        <f>IF('Раздел 3.5'!Q21&gt;='Раздел 3.5'!R21,0,1)</f>
        <v>0</v>
      </c>
    </row>
    <row r="15318" spans="1:8" x14ac:dyDescent="0.2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8333</v>
      </c>
      <c r="H15318" s="6">
        <f>IF('Раздел 3.5'!Q22&gt;='Раздел 3.5'!R22,0,1)</f>
        <v>0</v>
      </c>
    </row>
    <row r="15319" spans="1:8" x14ac:dyDescent="0.2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8334</v>
      </c>
      <c r="H15319" s="6">
        <f>IF('Раздел 3.5'!Q23&gt;='Раздел 3.5'!R23,0,1)</f>
        <v>0</v>
      </c>
    </row>
    <row r="15320" spans="1:8" x14ac:dyDescent="0.2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8335</v>
      </c>
      <c r="H15320" s="6">
        <f>IF('Раздел 3.5'!Q24&gt;='Раздел 3.5'!R24,0,1)</f>
        <v>0</v>
      </c>
    </row>
    <row r="15321" spans="1:8" x14ac:dyDescent="0.2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7525</v>
      </c>
      <c r="H15321" s="6">
        <f>IF('Раздел 3.5'!Q25&gt;='Раздел 3.5'!R25,0,1)</f>
        <v>0</v>
      </c>
    </row>
    <row r="15322" spans="1:8" x14ac:dyDescent="0.2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7526</v>
      </c>
      <c r="H15322" s="6">
        <f>IF('Раздел 3.5'!Q26&gt;='Раздел 3.5'!R26,0,1)</f>
        <v>0</v>
      </c>
    </row>
    <row r="15323" spans="1:8" x14ac:dyDescent="0.2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7527</v>
      </c>
      <c r="H15323" s="6">
        <f>IF('Раздел 3.5'!Q27&gt;='Раздел 3.5'!R27,0,1)</f>
        <v>0</v>
      </c>
    </row>
    <row r="15324" spans="1:8" x14ac:dyDescent="0.2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7528</v>
      </c>
      <c r="H15324" s="6">
        <f>IF('Раздел 3.5'!Q28&gt;='Раздел 3.5'!R28,0,1)</f>
        <v>0</v>
      </c>
    </row>
    <row r="15325" spans="1:8" x14ac:dyDescent="0.2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6709</v>
      </c>
      <c r="H15325" s="6">
        <f>IF('Раздел 3.5'!Q29&gt;='Раздел 3.5'!R29,0,1)</f>
        <v>0</v>
      </c>
    </row>
    <row r="15326" spans="1:8" x14ac:dyDescent="0.2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6710</v>
      </c>
      <c r="H15326" s="6">
        <f>IF('Раздел 3.5'!Q30&gt;='Раздел 3.5'!R30,0,1)</f>
        <v>0</v>
      </c>
    </row>
    <row r="15327" spans="1:8" x14ac:dyDescent="0.2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6711</v>
      </c>
      <c r="H15327" s="6">
        <f>IF('Раздел 3.5'!Q31&gt;='Раздел 3.5'!R31,0,1)</f>
        <v>0</v>
      </c>
    </row>
    <row r="15328" spans="1:8" x14ac:dyDescent="0.2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6712</v>
      </c>
      <c r="H15328" s="6">
        <f>IF('Раздел 3.5'!Q32&gt;='Раздел 3.5'!R32,0,1)</f>
        <v>0</v>
      </c>
    </row>
    <row r="15329" spans="1:8" x14ac:dyDescent="0.2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6713</v>
      </c>
      <c r="H15329" s="6">
        <f>IF('Раздел 3.5'!Q33&gt;='Раздел 3.5'!R33,0,1)</f>
        <v>0</v>
      </c>
    </row>
    <row r="15330" spans="1:8" x14ac:dyDescent="0.2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6714</v>
      </c>
      <c r="H15330" s="6">
        <f>IF('Раздел 3.5'!Q34&gt;='Раздел 3.5'!R34,0,1)</f>
        <v>0</v>
      </c>
    </row>
    <row r="15331" spans="1:8" x14ac:dyDescent="0.2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6715</v>
      </c>
      <c r="H15331" s="6">
        <f>IF('Раздел 3.5'!Q35&gt;='Раздел 3.5'!R35,0,1)</f>
        <v>0</v>
      </c>
    </row>
    <row r="15332" spans="1:8" x14ac:dyDescent="0.2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6716</v>
      </c>
      <c r="H15332" s="6">
        <f>IF('Раздел 3.5'!Q36&gt;='Раздел 3.5'!R36,0,1)</f>
        <v>0</v>
      </c>
    </row>
    <row r="15333" spans="1:8" x14ac:dyDescent="0.2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6717</v>
      </c>
      <c r="H15333" s="6">
        <f>IF('Раздел 3.5'!Q37&gt;='Раздел 3.5'!R37,0,1)</f>
        <v>0</v>
      </c>
    </row>
    <row r="15334" spans="1:8" x14ac:dyDescent="0.2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6718</v>
      </c>
      <c r="H15334" s="6">
        <f>IF('Раздел 3.5'!Q38&gt;='Раздел 3.5'!R38,0,1)</f>
        <v>0</v>
      </c>
    </row>
    <row r="15335" spans="1:8" x14ac:dyDescent="0.2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6719</v>
      </c>
      <c r="H15335" s="6">
        <f>IF('Раздел 3.5'!Q39&gt;='Раздел 3.5'!R39,0,1)</f>
        <v>0</v>
      </c>
    </row>
    <row r="15336" spans="1:8" x14ac:dyDescent="0.2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6720</v>
      </c>
      <c r="H15336" s="6">
        <f>IF('Раздел 3.5'!Q40&gt;='Раздел 3.5'!R40,0,1)</f>
        <v>0</v>
      </c>
    </row>
    <row r="15337" spans="1:8" x14ac:dyDescent="0.2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6721</v>
      </c>
      <c r="H15337" s="6">
        <f>IF('Раздел 3.5'!Q41&gt;='Раздел 3.5'!R41,0,1)</f>
        <v>0</v>
      </c>
    </row>
    <row r="15338" spans="1:8" x14ac:dyDescent="0.2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6722</v>
      </c>
      <c r="H15338" s="6">
        <f>IF('Раздел 3.5'!Q42&gt;='Раздел 3.5'!R42,0,1)</f>
        <v>0</v>
      </c>
    </row>
    <row r="15339" spans="1:8" x14ac:dyDescent="0.2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6723</v>
      </c>
      <c r="H15339" s="6">
        <f>IF('Раздел 3.5'!Q43&gt;='Раздел 3.5'!R43,0,1)</f>
        <v>0</v>
      </c>
    </row>
    <row r="15340" spans="1:8" x14ac:dyDescent="0.2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6724</v>
      </c>
      <c r="H15340" s="6">
        <f>IF('Раздел 3.5'!Q44&gt;='Раздел 3.5'!R44,0,1)</f>
        <v>0</v>
      </c>
    </row>
    <row r="15341" spans="1:8" x14ac:dyDescent="0.2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6725</v>
      </c>
      <c r="H15341" s="6">
        <f>IF('Раздел 3.5'!Q45&gt;='Раздел 3.5'!R45,0,1)</f>
        <v>0</v>
      </c>
    </row>
    <row r="15342" spans="1:8" x14ac:dyDescent="0.2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6726</v>
      </c>
      <c r="H15342" s="6">
        <f>IF('Раздел 3.5'!Q46&gt;='Раздел 3.5'!R46,0,1)</f>
        <v>0</v>
      </c>
    </row>
    <row r="15343" spans="1:8" x14ac:dyDescent="0.2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6727</v>
      </c>
      <c r="H15343" s="6">
        <f>IF('Раздел 3.5'!Q47&gt;='Раздел 3.5'!R47,0,1)</f>
        <v>0</v>
      </c>
    </row>
    <row r="15344" spans="1:8" x14ac:dyDescent="0.2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6728</v>
      </c>
      <c r="H15344" s="6">
        <f>IF('Раздел 3.5'!Q48&gt;='Раздел 3.5'!R48,0,1)</f>
        <v>0</v>
      </c>
    </row>
    <row r="15345" spans="1:8" x14ac:dyDescent="0.2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6729</v>
      </c>
      <c r="H15345" s="6">
        <f>IF('Раздел 3.5'!Q49&gt;='Раздел 3.5'!R49,0,1)</f>
        <v>0</v>
      </c>
    </row>
    <row r="15346" spans="1:8" x14ac:dyDescent="0.2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6730</v>
      </c>
      <c r="H15346" s="6">
        <f>IF('Раздел 3.5'!Q50&gt;='Раздел 3.5'!R50,0,1)</f>
        <v>0</v>
      </c>
    </row>
    <row r="15347" spans="1:8" x14ac:dyDescent="0.2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6731</v>
      </c>
      <c r="H15347" s="6">
        <f>IF('Раздел 3.5'!Q51&gt;='Раздел 3.5'!R51,0,1)</f>
        <v>0</v>
      </c>
    </row>
    <row r="15348" spans="1:8" x14ac:dyDescent="0.2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6732</v>
      </c>
      <c r="H15348" s="6">
        <f>IF('Раздел 3.5'!Q52&gt;='Раздел 3.5'!R52,0,1)</f>
        <v>0</v>
      </c>
    </row>
    <row r="15349" spans="1:8" x14ac:dyDescent="0.2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5183</v>
      </c>
      <c r="H15349" s="6">
        <f>IF('Раздел 3.5'!Q53&gt;='Раздел 3.5'!R53,0,1)</f>
        <v>0</v>
      </c>
    </row>
    <row r="15350" spans="1:8" x14ac:dyDescent="0.2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5184</v>
      </c>
      <c r="H15350" s="6">
        <f>IF('Раздел 3.5'!Q54&gt;='Раздел 3.5'!R54,0,1)</f>
        <v>0</v>
      </c>
    </row>
    <row r="15351" spans="1:8" x14ac:dyDescent="0.2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5185</v>
      </c>
      <c r="H15351" s="6">
        <f>IF('Раздел 3.5'!Q55&gt;='Раздел 3.5'!R55,0,1)</f>
        <v>0</v>
      </c>
    </row>
    <row r="15352" spans="1:8" x14ac:dyDescent="0.2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5186</v>
      </c>
      <c r="H15352" s="6">
        <f>IF('Раздел 3.5'!Q56&gt;='Раздел 3.5'!R56,0,1)</f>
        <v>0</v>
      </c>
    </row>
    <row r="15353" spans="1:8" x14ac:dyDescent="0.2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5187</v>
      </c>
      <c r="H15353" s="6">
        <f>IF('Раздел 3.5'!Q57&gt;='Раздел 3.5'!R57,0,1)</f>
        <v>0</v>
      </c>
    </row>
    <row r="15354" spans="1:8" x14ac:dyDescent="0.2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5188</v>
      </c>
      <c r="H15354" s="6">
        <f>IF('Раздел 3.5'!Q58&gt;='Раздел 3.5'!R58,0,1)</f>
        <v>0</v>
      </c>
    </row>
    <row r="15355" spans="1:8" x14ac:dyDescent="0.2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5189</v>
      </c>
      <c r="H15355" s="6">
        <f>IF('Раздел 3.5'!Q59&gt;='Раздел 3.5'!R59,0,1)</f>
        <v>0</v>
      </c>
    </row>
    <row r="15356" spans="1:8" x14ac:dyDescent="0.2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5190</v>
      </c>
      <c r="H15356" s="6">
        <f>IF('Раздел 3.5'!Q60&gt;='Раздел 3.5'!R60,0,1)</f>
        <v>0</v>
      </c>
    </row>
    <row r="15357" spans="1:8" x14ac:dyDescent="0.2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5191</v>
      </c>
      <c r="H15357" s="6">
        <f>IF('Раздел 3.5'!Q61&gt;='Раздел 3.5'!R61,0,1)</f>
        <v>0</v>
      </c>
    </row>
    <row r="15358" spans="1:8" x14ac:dyDescent="0.2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5192</v>
      </c>
      <c r="H15358" s="6">
        <f>IF('Раздел 3.5'!Q62&gt;='Раздел 3.5'!R62,0,1)</f>
        <v>0</v>
      </c>
    </row>
    <row r="15359" spans="1:8" x14ac:dyDescent="0.2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5193</v>
      </c>
      <c r="H15359" s="6">
        <f>IF('Раздел 3.5'!Q63&gt;='Раздел 3.5'!R63,0,1)</f>
        <v>0</v>
      </c>
    </row>
    <row r="15360" spans="1:8" x14ac:dyDescent="0.2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5194</v>
      </c>
      <c r="H15360" s="6">
        <f>IF('Раздел 3.5'!Q64&gt;='Раздел 3.5'!R64,0,1)</f>
        <v>0</v>
      </c>
    </row>
    <row r="15361" spans="1:8" x14ac:dyDescent="0.2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5195</v>
      </c>
      <c r="H15361" s="6">
        <f>IF('Раздел 3.5'!Q65&gt;='Раздел 3.5'!R65,0,1)</f>
        <v>0</v>
      </c>
    </row>
    <row r="15362" spans="1:8" x14ac:dyDescent="0.2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4384</v>
      </c>
      <c r="H15362" s="6">
        <f>IF('Раздел 3.5'!Q66&gt;='Раздел 3.5'!R66,0,1)</f>
        <v>0</v>
      </c>
    </row>
    <row r="15363" spans="1:8" x14ac:dyDescent="0.2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4385</v>
      </c>
      <c r="H15363" s="6">
        <f>IF('Раздел 3.5'!Q67&gt;='Раздел 3.5'!R67,0,1)</f>
        <v>0</v>
      </c>
    </row>
    <row r="15364" spans="1:8" x14ac:dyDescent="0.2">
      <c r="A15364" s="6">
        <f t="shared" si="229"/>
        <v>609562</v>
      </c>
      <c r="B15364" s="6">
        <v>74</v>
      </c>
      <c r="C15364" s="109">
        <v>13</v>
      </c>
      <c r="D15364" s="109">
        <v>327</v>
      </c>
      <c r="E15364" s="109" t="s">
        <v>4386</v>
      </c>
      <c r="F15364" s="109"/>
      <c r="G15364" s="109"/>
      <c r="H15364" s="109">
        <f>IF('Раздел 3.5'!Q68&gt;='Раздел 3.5'!R68,0,1)</f>
        <v>0</v>
      </c>
    </row>
    <row r="15365" spans="1:8" x14ac:dyDescent="0.2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6614</v>
      </c>
      <c r="F15365" s="115"/>
      <c r="G15365" s="115"/>
      <c r="H15365" s="115">
        <f>IF('Раздел 3.5'!S21&gt;='Раздел 3.5'!T21,0,1)</f>
        <v>0</v>
      </c>
    </row>
    <row r="15366" spans="1:8" x14ac:dyDescent="0.2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6615</v>
      </c>
      <c r="F15366" s="7"/>
      <c r="G15366" s="7"/>
      <c r="H15366" s="7">
        <f>IF('Раздел 3.5'!S22&gt;='Раздел 3.5'!T22,0,1)</f>
        <v>0</v>
      </c>
    </row>
    <row r="15367" spans="1:8" x14ac:dyDescent="0.2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6616</v>
      </c>
      <c r="F15367" s="7"/>
      <c r="G15367" s="7"/>
      <c r="H15367" s="7">
        <f>IF('Раздел 3.5'!S23&gt;='Раздел 3.5'!T23,0,1)</f>
        <v>0</v>
      </c>
    </row>
    <row r="15368" spans="1:8" x14ac:dyDescent="0.2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6617</v>
      </c>
      <c r="F15368" s="7"/>
      <c r="G15368" s="7"/>
      <c r="H15368" s="7">
        <f>IF('Раздел 3.5'!S24&gt;='Раздел 3.5'!T24,0,1)</f>
        <v>0</v>
      </c>
    </row>
    <row r="15369" spans="1:8" x14ac:dyDescent="0.2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6618</v>
      </c>
      <c r="F15369" s="7"/>
      <c r="G15369" s="7"/>
      <c r="H15369" s="7">
        <f>IF('Раздел 3.5'!S25&gt;='Раздел 3.5'!T25,0,1)</f>
        <v>0</v>
      </c>
    </row>
    <row r="15370" spans="1:8" x14ac:dyDescent="0.2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6619</v>
      </c>
      <c r="F15370" s="7"/>
      <c r="G15370" s="7"/>
      <c r="H15370" s="7">
        <f>IF('Раздел 3.5'!S26&gt;='Раздел 3.5'!T26,0,1)</f>
        <v>0</v>
      </c>
    </row>
    <row r="15371" spans="1:8" x14ac:dyDescent="0.2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5836</v>
      </c>
      <c r="F15371" s="7"/>
      <c r="G15371" s="7"/>
      <c r="H15371" s="7">
        <f>IF('Раздел 3.5'!S27&gt;='Раздел 3.5'!T27,0,1)</f>
        <v>0</v>
      </c>
    </row>
    <row r="15372" spans="1:8" x14ac:dyDescent="0.2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5837</v>
      </c>
      <c r="F15372" s="7"/>
      <c r="G15372" s="7"/>
      <c r="H15372" s="7">
        <f>IF('Раздел 3.5'!S28&gt;='Раздел 3.5'!T28,0,1)</f>
        <v>0</v>
      </c>
    </row>
    <row r="15373" spans="1:8" x14ac:dyDescent="0.2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5838</v>
      </c>
      <c r="F15373" s="7"/>
      <c r="G15373" s="7"/>
      <c r="H15373" s="7">
        <f>IF('Раздел 3.5'!S29&gt;='Раздел 3.5'!T29,0,1)</f>
        <v>0</v>
      </c>
    </row>
    <row r="15374" spans="1:8" x14ac:dyDescent="0.2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5036</v>
      </c>
      <c r="F15374" s="7"/>
      <c r="G15374" s="7"/>
      <c r="H15374" s="7">
        <f>IF('Раздел 3.5'!S30&gt;='Раздел 3.5'!T30,0,1)</f>
        <v>0</v>
      </c>
    </row>
    <row r="15375" spans="1:8" x14ac:dyDescent="0.2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5037</v>
      </c>
      <c r="F15375" s="7"/>
      <c r="G15375" s="7"/>
      <c r="H15375" s="7">
        <f>IF('Раздел 3.5'!S31&gt;='Раздел 3.5'!T31,0,1)</f>
        <v>0</v>
      </c>
    </row>
    <row r="15376" spans="1:8" x14ac:dyDescent="0.2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5038</v>
      </c>
      <c r="F15376" s="7"/>
      <c r="G15376" s="7"/>
      <c r="H15376" s="7">
        <f>IF('Раздел 3.5'!S32&gt;='Раздел 3.5'!T32,0,1)</f>
        <v>0</v>
      </c>
    </row>
    <row r="15377" spans="1:8" x14ac:dyDescent="0.2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5039</v>
      </c>
      <c r="F15377" s="7"/>
      <c r="G15377" s="7"/>
      <c r="H15377" s="7">
        <f>IF('Раздел 3.5'!S33&gt;='Раздел 3.5'!T33,0,1)</f>
        <v>0</v>
      </c>
    </row>
    <row r="15378" spans="1:8" x14ac:dyDescent="0.2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5040</v>
      </c>
      <c r="F15378" s="7"/>
      <c r="G15378" s="7"/>
      <c r="H15378" s="7">
        <f>IF('Раздел 3.5'!S34&gt;='Раздел 3.5'!T34,0,1)</f>
        <v>0</v>
      </c>
    </row>
    <row r="15379" spans="1:8" x14ac:dyDescent="0.2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5041</v>
      </c>
      <c r="F15379" s="7"/>
      <c r="G15379" s="7"/>
      <c r="H15379" s="7">
        <f>IF('Раздел 3.5'!S35&gt;='Раздел 3.5'!T35,0,1)</f>
        <v>0</v>
      </c>
    </row>
    <row r="15380" spans="1:8" x14ac:dyDescent="0.2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5042</v>
      </c>
      <c r="F15380" s="7"/>
      <c r="G15380" s="7"/>
      <c r="H15380" s="7">
        <f>IF('Раздел 3.5'!S36&gt;='Раздел 3.5'!T36,0,1)</f>
        <v>0</v>
      </c>
    </row>
    <row r="15381" spans="1:8" x14ac:dyDescent="0.2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5043</v>
      </c>
      <c r="F15381" s="7"/>
      <c r="G15381" s="7"/>
      <c r="H15381" s="7">
        <f>IF('Раздел 3.5'!S37&gt;='Раздел 3.5'!T37,0,1)</f>
        <v>0</v>
      </c>
    </row>
    <row r="15382" spans="1:8" x14ac:dyDescent="0.2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5044</v>
      </c>
      <c r="F15382" s="7"/>
      <c r="G15382" s="7"/>
      <c r="H15382" s="7">
        <f>IF('Раздел 3.5'!S38&gt;='Раздел 3.5'!T38,0,1)</f>
        <v>0</v>
      </c>
    </row>
    <row r="15383" spans="1:8" x14ac:dyDescent="0.2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5045</v>
      </c>
      <c r="F15383" s="7"/>
      <c r="G15383" s="7"/>
      <c r="H15383" s="7">
        <f>IF('Раздел 3.5'!S39&gt;='Раздел 3.5'!T39,0,1)</f>
        <v>0</v>
      </c>
    </row>
    <row r="15384" spans="1:8" x14ac:dyDescent="0.2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5046</v>
      </c>
      <c r="F15384" s="7"/>
      <c r="G15384" s="7"/>
      <c r="H15384" s="7">
        <f>IF('Раздел 3.5'!S40&gt;='Раздел 3.5'!T40,0,1)</f>
        <v>0</v>
      </c>
    </row>
    <row r="15385" spans="1:8" x14ac:dyDescent="0.2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5047</v>
      </c>
      <c r="F15385" s="7"/>
      <c r="G15385" s="7"/>
      <c r="H15385" s="7">
        <f>IF('Раздел 3.5'!S41&gt;='Раздел 3.5'!T41,0,1)</f>
        <v>0</v>
      </c>
    </row>
    <row r="15386" spans="1:8" x14ac:dyDescent="0.2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5048</v>
      </c>
      <c r="F15386" s="7"/>
      <c r="G15386" s="7"/>
      <c r="H15386" s="7">
        <f>IF('Раздел 3.5'!S42&gt;='Раздел 3.5'!T42,0,1)</f>
        <v>0</v>
      </c>
    </row>
    <row r="15387" spans="1:8" x14ac:dyDescent="0.2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5049</v>
      </c>
      <c r="F15387" s="7"/>
      <c r="G15387" s="7"/>
      <c r="H15387" s="7">
        <f>IF('Раздел 3.5'!S43&gt;='Раздел 3.5'!T43,0,1)</f>
        <v>0</v>
      </c>
    </row>
    <row r="15388" spans="1:8" x14ac:dyDescent="0.2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5050</v>
      </c>
      <c r="F15388" s="7"/>
      <c r="G15388" s="7"/>
      <c r="H15388" s="7">
        <f>IF('Раздел 3.5'!S44&gt;='Раздел 3.5'!T44,0,1)</f>
        <v>0</v>
      </c>
    </row>
    <row r="15389" spans="1:8" x14ac:dyDescent="0.2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5051</v>
      </c>
      <c r="F15389" s="7"/>
      <c r="G15389" s="7"/>
      <c r="H15389" s="7">
        <f>IF('Раздел 3.5'!S45&gt;='Раздел 3.5'!T45,0,1)</f>
        <v>0</v>
      </c>
    </row>
    <row r="15390" spans="1:8" x14ac:dyDescent="0.2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5052</v>
      </c>
      <c r="F15390" s="7"/>
      <c r="G15390" s="7"/>
      <c r="H15390" s="7">
        <f>IF('Раздел 3.5'!S46&gt;='Раздел 3.5'!T46,0,1)</f>
        <v>0</v>
      </c>
    </row>
    <row r="15391" spans="1:8" x14ac:dyDescent="0.2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5053</v>
      </c>
      <c r="F15391" s="7"/>
      <c r="G15391" s="7"/>
      <c r="H15391" s="7">
        <f>IF('Раздел 3.5'!S47&gt;='Раздел 3.5'!T47,0,1)</f>
        <v>0</v>
      </c>
    </row>
    <row r="15392" spans="1:8" x14ac:dyDescent="0.2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5054</v>
      </c>
      <c r="F15392" s="7"/>
      <c r="G15392" s="7"/>
      <c r="H15392" s="7">
        <f>IF('Раздел 3.5'!S48&gt;='Раздел 3.5'!T48,0,1)</f>
        <v>0</v>
      </c>
    </row>
    <row r="15393" spans="1:8" x14ac:dyDescent="0.2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5055</v>
      </c>
      <c r="F15393" s="7"/>
      <c r="G15393" s="7"/>
      <c r="H15393" s="7">
        <f>IF('Раздел 3.5'!S49&gt;='Раздел 3.5'!T49,0,1)</f>
        <v>0</v>
      </c>
    </row>
    <row r="15394" spans="1:8" x14ac:dyDescent="0.2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5056</v>
      </c>
      <c r="F15394" s="7"/>
      <c r="G15394" s="7"/>
      <c r="H15394" s="7">
        <f>IF('Раздел 3.5'!S50&gt;='Раздел 3.5'!T50,0,1)</f>
        <v>0</v>
      </c>
    </row>
    <row r="15395" spans="1:8" x14ac:dyDescent="0.2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5057</v>
      </c>
      <c r="F15395" s="7"/>
      <c r="G15395" s="7"/>
      <c r="H15395" s="7">
        <f>IF('Раздел 3.5'!S51&gt;='Раздел 3.5'!T51,0,1)</f>
        <v>0</v>
      </c>
    </row>
    <row r="15396" spans="1:8" x14ac:dyDescent="0.2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5058</v>
      </c>
      <c r="F15396" s="7"/>
      <c r="G15396" s="7"/>
      <c r="H15396" s="7">
        <f>IF('Раздел 3.5'!S52&gt;='Раздел 3.5'!T52,0,1)</f>
        <v>0</v>
      </c>
    </row>
    <row r="15397" spans="1:8" x14ac:dyDescent="0.2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5059</v>
      </c>
      <c r="F15397" s="7"/>
      <c r="G15397" s="7"/>
      <c r="H15397" s="7">
        <f>IF('Раздел 3.5'!S53&gt;='Раздел 3.5'!T53,0,1)</f>
        <v>0</v>
      </c>
    </row>
    <row r="15398" spans="1:8" x14ac:dyDescent="0.2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5060</v>
      </c>
      <c r="F15398" s="7"/>
      <c r="G15398" s="7"/>
      <c r="H15398" s="7">
        <f>IF('Раздел 3.5'!S54&gt;='Раздел 3.5'!T54,0,1)</f>
        <v>0</v>
      </c>
    </row>
    <row r="15399" spans="1:8" x14ac:dyDescent="0.2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4253</v>
      </c>
      <c r="F15399" s="7"/>
      <c r="G15399" s="7"/>
      <c r="H15399" s="7">
        <f>IF('Раздел 3.5'!S55&gt;='Раздел 3.5'!T55,0,1)</f>
        <v>0</v>
      </c>
    </row>
    <row r="15400" spans="1:8" x14ac:dyDescent="0.2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5061</v>
      </c>
      <c r="F15400" s="7"/>
      <c r="G15400" s="7"/>
      <c r="H15400" s="7">
        <f>IF('Раздел 3.5'!S56&gt;='Раздел 3.5'!T56,0,1)</f>
        <v>0</v>
      </c>
    </row>
    <row r="15401" spans="1:8" x14ac:dyDescent="0.2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5062</v>
      </c>
      <c r="F15401" s="7"/>
      <c r="G15401" s="7"/>
      <c r="H15401" s="7">
        <f>IF('Раздел 3.5'!S57&gt;='Раздел 3.5'!T57,0,1)</f>
        <v>0</v>
      </c>
    </row>
    <row r="15402" spans="1:8" x14ac:dyDescent="0.2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5877</v>
      </c>
      <c r="F15402" s="7"/>
      <c r="G15402" s="7"/>
      <c r="H15402" s="7">
        <f>IF('Раздел 3.5'!S58&gt;='Раздел 3.5'!T58,0,1)</f>
        <v>0</v>
      </c>
    </row>
    <row r="15403" spans="1:8" x14ac:dyDescent="0.2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5878</v>
      </c>
      <c r="F15403" s="7"/>
      <c r="G15403" s="7"/>
      <c r="H15403" s="7">
        <f>IF('Раздел 3.5'!S59&gt;='Раздел 3.5'!T59,0,1)</f>
        <v>0</v>
      </c>
    </row>
    <row r="15404" spans="1:8" x14ac:dyDescent="0.2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5879</v>
      </c>
      <c r="F15404" s="7"/>
      <c r="G15404" s="7"/>
      <c r="H15404" s="7">
        <f>IF('Раздел 3.5'!S60&gt;='Раздел 3.5'!T60,0,1)</f>
        <v>0</v>
      </c>
    </row>
    <row r="15405" spans="1:8" x14ac:dyDescent="0.2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5880</v>
      </c>
      <c r="F15405" s="7"/>
      <c r="G15405" s="7"/>
      <c r="H15405" s="7">
        <f>IF('Раздел 3.5'!S61&gt;='Раздел 3.5'!T61,0,1)</f>
        <v>0</v>
      </c>
    </row>
    <row r="15406" spans="1:8" x14ac:dyDescent="0.2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5881</v>
      </c>
      <c r="F15406" s="7"/>
      <c r="G15406" s="7"/>
      <c r="H15406" s="7">
        <f>IF('Раздел 3.5'!S62&gt;='Раздел 3.5'!T62,0,1)</f>
        <v>0</v>
      </c>
    </row>
    <row r="15407" spans="1:8" x14ac:dyDescent="0.2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5882</v>
      </c>
      <c r="F15407" s="7"/>
      <c r="G15407" s="7"/>
      <c r="H15407" s="7">
        <f>IF('Раздел 3.5'!S63&gt;='Раздел 3.5'!T63,0,1)</f>
        <v>0</v>
      </c>
    </row>
    <row r="15408" spans="1:8" x14ac:dyDescent="0.2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5883</v>
      </c>
      <c r="F15408" s="7"/>
      <c r="G15408" s="7"/>
      <c r="H15408" s="7">
        <f>IF('Раздел 3.5'!S64&gt;='Раздел 3.5'!T64,0,1)</f>
        <v>0</v>
      </c>
    </row>
    <row r="15409" spans="1:8" x14ac:dyDescent="0.2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5884</v>
      </c>
      <c r="F15409" s="7"/>
      <c r="G15409" s="7"/>
      <c r="H15409" s="7">
        <f>IF('Раздел 3.5'!S65&gt;='Раздел 3.5'!T65,0,1)</f>
        <v>0</v>
      </c>
    </row>
    <row r="15410" spans="1:8" x14ac:dyDescent="0.2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5885</v>
      </c>
      <c r="F15410" s="7"/>
      <c r="G15410" s="7"/>
      <c r="H15410" s="7">
        <f>IF('Раздел 3.5'!S66&gt;='Раздел 3.5'!T66,0,1)</f>
        <v>0</v>
      </c>
    </row>
    <row r="15411" spans="1:8" x14ac:dyDescent="0.2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5886</v>
      </c>
      <c r="F15411" s="7"/>
      <c r="G15411" s="7"/>
      <c r="H15411" s="7">
        <f>IF('Раздел 3.5'!S67&gt;='Раздел 3.5'!T67,0,1)</f>
        <v>0</v>
      </c>
    </row>
    <row r="15412" spans="1:8" x14ac:dyDescent="0.2">
      <c r="A15412" s="6">
        <f t="shared" si="230"/>
        <v>609562</v>
      </c>
      <c r="B15412" s="6">
        <v>74</v>
      </c>
      <c r="C15412" s="109">
        <v>14</v>
      </c>
      <c r="D15412" s="109">
        <v>375</v>
      </c>
      <c r="E15412" s="109" t="s">
        <v>5887</v>
      </c>
      <c r="F15412" s="109"/>
      <c r="G15412" s="109"/>
      <c r="H15412" s="109">
        <f>IF('Раздел 3.5'!S68&gt;='Раздел 3.5'!T68,0,1)</f>
        <v>0</v>
      </c>
    </row>
    <row r="15413" spans="1:8" x14ac:dyDescent="0.2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5888</v>
      </c>
      <c r="F15413" s="115"/>
      <c r="G15413" s="115"/>
      <c r="H15413" s="115">
        <f>IF('Раздел 3.5'!U21&gt;='Раздел 3.5'!V21,0,1)</f>
        <v>0</v>
      </c>
    </row>
    <row r="15414" spans="1:8" x14ac:dyDescent="0.2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5889</v>
      </c>
      <c r="F15414" s="7"/>
      <c r="G15414" s="7"/>
      <c r="H15414" s="7">
        <f>IF('Раздел 3.5'!U22&gt;='Раздел 3.5'!V22,0,1)</f>
        <v>0</v>
      </c>
    </row>
    <row r="15415" spans="1:8" x14ac:dyDescent="0.2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5890</v>
      </c>
      <c r="F15415" s="7"/>
      <c r="G15415" s="7"/>
      <c r="H15415" s="7">
        <f>IF('Раздел 3.5'!U23&gt;='Раздел 3.5'!V23,0,1)</f>
        <v>0</v>
      </c>
    </row>
    <row r="15416" spans="1:8" x14ac:dyDescent="0.2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5891</v>
      </c>
      <c r="F15416" s="7"/>
      <c r="G15416" s="7"/>
      <c r="H15416" s="7">
        <f>IF('Раздел 3.5'!U24&gt;='Раздел 3.5'!V24,0,1)</f>
        <v>0</v>
      </c>
    </row>
    <row r="15417" spans="1:8" x14ac:dyDescent="0.2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5081</v>
      </c>
      <c r="F15417" s="7"/>
      <c r="G15417" s="7"/>
      <c r="H15417" s="7">
        <f>IF('Раздел 3.5'!U25&gt;='Раздел 3.5'!V25,0,1)</f>
        <v>0</v>
      </c>
    </row>
    <row r="15418" spans="1:8" x14ac:dyDescent="0.2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5082</v>
      </c>
      <c r="F15418" s="7"/>
      <c r="G15418" s="7"/>
      <c r="H15418" s="7">
        <f>IF('Раздел 3.5'!U26&gt;='Раздел 3.5'!V26,0,1)</f>
        <v>0</v>
      </c>
    </row>
    <row r="15419" spans="1:8" x14ac:dyDescent="0.2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5083</v>
      </c>
      <c r="F15419" s="7"/>
      <c r="G15419" s="7"/>
      <c r="H15419" s="7">
        <f>IF('Раздел 3.5'!U27&gt;='Раздел 3.5'!V27,0,1)</f>
        <v>0</v>
      </c>
    </row>
    <row r="15420" spans="1:8" x14ac:dyDescent="0.2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5084</v>
      </c>
      <c r="F15420" s="7"/>
      <c r="G15420" s="7"/>
      <c r="H15420" s="7">
        <f>IF('Раздел 3.5'!U28&gt;='Раздел 3.5'!V28,0,1)</f>
        <v>0</v>
      </c>
    </row>
    <row r="15421" spans="1:8" x14ac:dyDescent="0.2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6681</v>
      </c>
      <c r="F15421" s="7"/>
      <c r="G15421" s="7"/>
      <c r="H15421" s="7">
        <f>IF('Раздел 3.5'!U29&gt;='Раздел 3.5'!V29,0,1)</f>
        <v>0</v>
      </c>
    </row>
    <row r="15422" spans="1:8" x14ac:dyDescent="0.2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6682</v>
      </c>
      <c r="F15422" s="7"/>
      <c r="G15422" s="7"/>
      <c r="H15422" s="7">
        <f>IF('Раздел 3.5'!U30&gt;='Раздел 3.5'!V30,0,1)</f>
        <v>0</v>
      </c>
    </row>
    <row r="15423" spans="1:8" x14ac:dyDescent="0.2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6683</v>
      </c>
      <c r="F15423" s="7"/>
      <c r="G15423" s="7"/>
      <c r="H15423" s="7">
        <f>IF('Раздел 3.5'!U31&gt;='Раздел 3.5'!V31,0,1)</f>
        <v>0</v>
      </c>
    </row>
    <row r="15424" spans="1:8" x14ac:dyDescent="0.2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6684</v>
      </c>
      <c r="F15424" s="7"/>
      <c r="G15424" s="7"/>
      <c r="H15424" s="7">
        <f>IF('Раздел 3.5'!U32&gt;='Раздел 3.5'!V32,0,1)</f>
        <v>0</v>
      </c>
    </row>
    <row r="15425" spans="1:8" x14ac:dyDescent="0.2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6685</v>
      </c>
      <c r="F15425" s="7"/>
      <c r="G15425" s="7"/>
      <c r="H15425" s="7">
        <f>IF('Раздел 3.5'!U33&gt;='Раздел 3.5'!V33,0,1)</f>
        <v>0</v>
      </c>
    </row>
    <row r="15426" spans="1:8" x14ac:dyDescent="0.2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6686</v>
      </c>
      <c r="F15426" s="7"/>
      <c r="G15426" s="7"/>
      <c r="H15426" s="7">
        <f>IF('Раздел 3.5'!U34&gt;='Раздел 3.5'!V34,0,1)</f>
        <v>0</v>
      </c>
    </row>
    <row r="15427" spans="1:8" x14ac:dyDescent="0.2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6687</v>
      </c>
      <c r="F15427" s="7"/>
      <c r="G15427" s="7"/>
      <c r="H15427" s="7">
        <f>IF('Раздел 3.5'!U35&gt;='Раздел 3.5'!V35,0,1)</f>
        <v>0</v>
      </c>
    </row>
    <row r="15428" spans="1:8" x14ac:dyDescent="0.2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6688</v>
      </c>
      <c r="F15428" s="7"/>
      <c r="G15428" s="7"/>
      <c r="H15428" s="7">
        <f>IF('Раздел 3.5'!U36&gt;='Раздел 3.5'!V36,0,1)</f>
        <v>0</v>
      </c>
    </row>
    <row r="15429" spans="1:8" x14ac:dyDescent="0.2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6689</v>
      </c>
      <c r="F15429" s="7"/>
      <c r="G15429" s="7"/>
      <c r="H15429" s="7">
        <f>IF('Раздел 3.5'!U37&gt;='Раздел 3.5'!V37,0,1)</f>
        <v>0</v>
      </c>
    </row>
    <row r="15430" spans="1:8" x14ac:dyDescent="0.2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6690</v>
      </c>
      <c r="F15430" s="7"/>
      <c r="G15430" s="7"/>
      <c r="H15430" s="7">
        <f>IF('Раздел 3.5'!U38&gt;='Раздел 3.5'!V38,0,1)</f>
        <v>0</v>
      </c>
    </row>
    <row r="15431" spans="1:8" x14ac:dyDescent="0.2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6691</v>
      </c>
      <c r="F15431" s="7"/>
      <c r="G15431" s="7"/>
      <c r="H15431" s="7">
        <f>IF('Раздел 3.5'!U39&gt;='Раздел 3.5'!V39,0,1)</f>
        <v>0</v>
      </c>
    </row>
    <row r="15432" spans="1:8" x14ac:dyDescent="0.2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6692</v>
      </c>
      <c r="F15432" s="7"/>
      <c r="G15432" s="7"/>
      <c r="H15432" s="7">
        <f>IF('Раздел 3.5'!U40&gt;='Раздел 3.5'!V40,0,1)</f>
        <v>0</v>
      </c>
    </row>
    <row r="15433" spans="1:8" x14ac:dyDescent="0.2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5125</v>
      </c>
      <c r="F15433" s="7"/>
      <c r="G15433" s="7"/>
      <c r="H15433" s="7">
        <f>IF('Раздел 3.5'!U41&gt;='Раздел 3.5'!V41,0,1)</f>
        <v>0</v>
      </c>
    </row>
    <row r="15434" spans="1:8" x14ac:dyDescent="0.2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5126</v>
      </c>
      <c r="F15434" s="7"/>
      <c r="G15434" s="7"/>
      <c r="H15434" s="7">
        <f>IF('Раздел 3.5'!U42&gt;='Раздел 3.5'!V42,0,1)</f>
        <v>0</v>
      </c>
    </row>
    <row r="15435" spans="1:8" x14ac:dyDescent="0.2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5127</v>
      </c>
      <c r="F15435" s="7"/>
      <c r="G15435" s="7"/>
      <c r="H15435" s="7">
        <f>IF('Раздел 3.5'!U43&gt;='Раздел 3.5'!V43,0,1)</f>
        <v>0</v>
      </c>
    </row>
    <row r="15436" spans="1:8" x14ac:dyDescent="0.2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5128</v>
      </c>
      <c r="F15436" s="7"/>
      <c r="G15436" s="7"/>
      <c r="H15436" s="7">
        <f>IF('Раздел 3.5'!U44&gt;='Раздел 3.5'!V44,0,1)</f>
        <v>0</v>
      </c>
    </row>
    <row r="15437" spans="1:8" x14ac:dyDescent="0.2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5129</v>
      </c>
      <c r="F15437" s="7"/>
      <c r="G15437" s="7"/>
      <c r="H15437" s="7">
        <f>IF('Раздел 3.5'!U45&gt;='Раздел 3.5'!V45,0,1)</f>
        <v>0</v>
      </c>
    </row>
    <row r="15438" spans="1:8" x14ac:dyDescent="0.2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5130</v>
      </c>
      <c r="F15438" s="7"/>
      <c r="G15438" s="7"/>
      <c r="H15438" s="7">
        <f>IF('Раздел 3.5'!U46&gt;='Раздел 3.5'!V46,0,1)</f>
        <v>0</v>
      </c>
    </row>
    <row r="15439" spans="1:8" x14ac:dyDescent="0.2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5131</v>
      </c>
      <c r="F15439" s="7"/>
      <c r="G15439" s="7"/>
      <c r="H15439" s="7">
        <f>IF('Раздел 3.5'!U47&gt;='Раздел 3.5'!V47,0,1)</f>
        <v>0</v>
      </c>
    </row>
    <row r="15440" spans="1:8" x14ac:dyDescent="0.2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5132</v>
      </c>
      <c r="F15440" s="7"/>
      <c r="G15440" s="7"/>
      <c r="H15440" s="7">
        <f>IF('Раздел 3.5'!U48&gt;='Раздел 3.5'!V48,0,1)</f>
        <v>0</v>
      </c>
    </row>
    <row r="15441" spans="1:8" x14ac:dyDescent="0.2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5133</v>
      </c>
      <c r="F15441" s="7"/>
      <c r="G15441" s="7"/>
      <c r="H15441" s="7">
        <f>IF('Раздел 3.5'!U49&gt;='Раздел 3.5'!V49,0,1)</f>
        <v>0</v>
      </c>
    </row>
    <row r="15442" spans="1:8" x14ac:dyDescent="0.2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5134</v>
      </c>
      <c r="F15442" s="7"/>
      <c r="G15442" s="7"/>
      <c r="H15442" s="7">
        <f>IF('Раздел 3.5'!U50&gt;='Раздел 3.5'!V50,0,1)</f>
        <v>0</v>
      </c>
    </row>
    <row r="15443" spans="1:8" x14ac:dyDescent="0.2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5930</v>
      </c>
      <c r="F15443" s="7"/>
      <c r="G15443" s="7"/>
      <c r="H15443" s="7">
        <f>IF('Раздел 3.5'!U51&gt;='Раздел 3.5'!V51,0,1)</f>
        <v>0</v>
      </c>
    </row>
    <row r="15444" spans="1:8" x14ac:dyDescent="0.2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5931</v>
      </c>
      <c r="F15444" s="7"/>
      <c r="G15444" s="7"/>
      <c r="H15444" s="7">
        <f>IF('Раздел 3.5'!U52&gt;='Раздел 3.5'!V52,0,1)</f>
        <v>0</v>
      </c>
    </row>
    <row r="15445" spans="1:8" x14ac:dyDescent="0.2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5136</v>
      </c>
      <c r="F15445" s="7"/>
      <c r="G15445" s="7"/>
      <c r="H15445" s="7">
        <f>IF('Раздел 3.5'!U53&gt;='Раздел 3.5'!V53,0,1)</f>
        <v>0</v>
      </c>
    </row>
    <row r="15446" spans="1:8" x14ac:dyDescent="0.2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5137</v>
      </c>
      <c r="F15446" s="7"/>
      <c r="G15446" s="7"/>
      <c r="H15446" s="7">
        <f>IF('Раздел 3.5'!U54&gt;='Раздел 3.5'!V54,0,1)</f>
        <v>0</v>
      </c>
    </row>
    <row r="15447" spans="1:8" x14ac:dyDescent="0.2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5138</v>
      </c>
      <c r="F15447" s="7"/>
      <c r="G15447" s="7"/>
      <c r="H15447" s="7">
        <f>IF('Раздел 3.5'!U55&gt;='Раздел 3.5'!V55,0,1)</f>
        <v>0</v>
      </c>
    </row>
    <row r="15448" spans="1:8" x14ac:dyDescent="0.2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5139</v>
      </c>
      <c r="F15448" s="7"/>
      <c r="G15448" s="7"/>
      <c r="H15448" s="7">
        <f>IF('Раздел 3.5'!U56&gt;='Раздел 3.5'!V56,0,1)</f>
        <v>0</v>
      </c>
    </row>
    <row r="15449" spans="1:8" x14ac:dyDescent="0.2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5140</v>
      </c>
      <c r="F15449" s="7"/>
      <c r="G15449" s="7"/>
      <c r="H15449" s="7">
        <f>IF('Раздел 3.5'!U57&gt;='Раздел 3.5'!V57,0,1)</f>
        <v>0</v>
      </c>
    </row>
    <row r="15450" spans="1:8" x14ac:dyDescent="0.2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5141</v>
      </c>
      <c r="F15450" s="7"/>
      <c r="G15450" s="7"/>
      <c r="H15450" s="7">
        <f>IF('Раздел 3.5'!U58&gt;='Раздел 3.5'!V58,0,1)</f>
        <v>0</v>
      </c>
    </row>
    <row r="15451" spans="1:8" x14ac:dyDescent="0.2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5142</v>
      </c>
      <c r="F15451" s="7"/>
      <c r="G15451" s="7"/>
      <c r="H15451" s="7">
        <f>IF('Раздел 3.5'!U59&gt;='Раздел 3.5'!V59,0,1)</f>
        <v>0</v>
      </c>
    </row>
    <row r="15452" spans="1:8" x14ac:dyDescent="0.2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5143</v>
      </c>
      <c r="F15452" s="7"/>
      <c r="G15452" s="7"/>
      <c r="H15452" s="7">
        <f>IF('Раздел 3.5'!U60&gt;='Раздел 3.5'!V60,0,1)</f>
        <v>0</v>
      </c>
    </row>
    <row r="15453" spans="1:8" x14ac:dyDescent="0.2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5144</v>
      </c>
      <c r="F15453" s="7"/>
      <c r="G15453" s="7"/>
      <c r="H15453" s="7">
        <f>IF('Раздел 3.5'!U61&gt;='Раздел 3.5'!V61,0,1)</f>
        <v>0</v>
      </c>
    </row>
    <row r="15454" spans="1:8" x14ac:dyDescent="0.2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5145</v>
      </c>
      <c r="F15454" s="7"/>
      <c r="G15454" s="7"/>
      <c r="H15454" s="7">
        <f>IF('Раздел 3.5'!U62&gt;='Раздел 3.5'!V62,0,1)</f>
        <v>0</v>
      </c>
    </row>
    <row r="15455" spans="1:8" x14ac:dyDescent="0.2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5146</v>
      </c>
      <c r="F15455" s="7"/>
      <c r="G15455" s="7"/>
      <c r="H15455" s="7">
        <f>IF('Раздел 3.5'!U63&gt;='Раздел 3.5'!V63,0,1)</f>
        <v>0</v>
      </c>
    </row>
    <row r="15456" spans="1:8" x14ac:dyDescent="0.2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5147</v>
      </c>
      <c r="F15456" s="7"/>
      <c r="G15456" s="7"/>
      <c r="H15456" s="7">
        <f>IF('Раздел 3.5'!U64&gt;='Раздел 3.5'!V64,0,1)</f>
        <v>0</v>
      </c>
    </row>
    <row r="15457" spans="1:8" x14ac:dyDescent="0.2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6984</v>
      </c>
      <c r="F15457" s="7"/>
      <c r="G15457" s="7"/>
      <c r="H15457" s="7">
        <f>IF('Раздел 3.5'!U65&gt;='Раздел 3.5'!V65,0,1)</f>
        <v>0</v>
      </c>
    </row>
    <row r="15458" spans="1:8" x14ac:dyDescent="0.2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6985</v>
      </c>
      <c r="F15458" s="7"/>
      <c r="G15458" s="7"/>
      <c r="H15458" s="7">
        <f>IF('Раздел 3.5'!U66&gt;='Раздел 3.5'!V66,0,1)</f>
        <v>0</v>
      </c>
    </row>
    <row r="15459" spans="1:8" x14ac:dyDescent="0.2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6986</v>
      </c>
      <c r="F15459" s="7"/>
      <c r="G15459" s="7"/>
      <c r="H15459" s="7">
        <f>IF('Раздел 3.5'!U67&gt;='Раздел 3.5'!V67,0,1)</f>
        <v>0</v>
      </c>
    </row>
    <row r="15460" spans="1:8" x14ac:dyDescent="0.2">
      <c r="A15460" s="6">
        <f t="shared" si="231"/>
        <v>609562</v>
      </c>
      <c r="B15460" s="6">
        <v>74</v>
      </c>
      <c r="C15460" s="109">
        <v>15</v>
      </c>
      <c r="D15460" s="109">
        <v>423</v>
      </c>
      <c r="E15460" s="109" t="s">
        <v>6987</v>
      </c>
      <c r="F15460" s="109"/>
      <c r="G15460" s="109"/>
      <c r="H15460" s="109">
        <f>IF('Раздел 3.5'!U68&gt;='Раздел 3.5'!V68,0,1)</f>
        <v>0</v>
      </c>
    </row>
    <row r="15461" spans="1:8" x14ac:dyDescent="0.2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6988</v>
      </c>
      <c r="F15461" s="115"/>
      <c r="G15461" s="115"/>
      <c r="H15461" s="115">
        <f>IF('Раздел 3.5'!W21&gt;='Раздел 3.5'!X21,0,1)</f>
        <v>0</v>
      </c>
    </row>
    <row r="15462" spans="1:8" x14ac:dyDescent="0.2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6989</v>
      </c>
      <c r="F15462" s="7"/>
      <c r="G15462" s="7"/>
      <c r="H15462" s="7">
        <f>IF('Раздел 3.5'!W22&gt;='Раздел 3.5'!X22,0,1)</f>
        <v>0</v>
      </c>
    </row>
    <row r="15463" spans="1:8" x14ac:dyDescent="0.2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6990</v>
      </c>
      <c r="F15463" s="7"/>
      <c r="G15463" s="7"/>
      <c r="H15463" s="7">
        <f>IF('Раздел 3.5'!W23&gt;='Раздел 3.5'!X23,0,1)</f>
        <v>0</v>
      </c>
    </row>
    <row r="15464" spans="1:8" x14ac:dyDescent="0.2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6991</v>
      </c>
      <c r="F15464" s="7"/>
      <c r="G15464" s="7"/>
      <c r="H15464" s="7">
        <f>IF('Раздел 3.5'!W24&gt;='Раздел 3.5'!X24,0,1)</f>
        <v>0</v>
      </c>
    </row>
    <row r="15465" spans="1:8" x14ac:dyDescent="0.2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6992</v>
      </c>
      <c r="F15465" s="7"/>
      <c r="G15465" s="7"/>
      <c r="H15465" s="7">
        <f>IF('Раздел 3.5'!W25&gt;='Раздел 3.5'!X25,0,1)</f>
        <v>0</v>
      </c>
    </row>
    <row r="15466" spans="1:8" x14ac:dyDescent="0.2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6993</v>
      </c>
      <c r="F15466" s="7"/>
      <c r="G15466" s="7"/>
      <c r="H15466" s="7">
        <f>IF('Раздел 3.5'!W26&gt;='Раздел 3.5'!X26,0,1)</f>
        <v>0</v>
      </c>
    </row>
    <row r="15467" spans="1:8" x14ac:dyDescent="0.2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6994</v>
      </c>
      <c r="F15467" s="7"/>
      <c r="G15467" s="7"/>
      <c r="H15467" s="7">
        <f>IF('Раздел 3.5'!W27&gt;='Раздел 3.5'!X27,0,1)</f>
        <v>0</v>
      </c>
    </row>
    <row r="15468" spans="1:8" x14ac:dyDescent="0.2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6189</v>
      </c>
      <c r="F15468" s="7"/>
      <c r="G15468" s="7"/>
      <c r="H15468" s="7">
        <f>IF('Раздел 3.5'!W28&gt;='Раздел 3.5'!X28,0,1)</f>
        <v>0</v>
      </c>
    </row>
    <row r="15469" spans="1:8" x14ac:dyDescent="0.2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6190</v>
      </c>
      <c r="F15469" s="7"/>
      <c r="G15469" s="7"/>
      <c r="H15469" s="7">
        <f>IF('Раздел 3.5'!W29&gt;='Раздел 3.5'!X29,0,1)</f>
        <v>0</v>
      </c>
    </row>
    <row r="15470" spans="1:8" x14ac:dyDescent="0.2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6191</v>
      </c>
      <c r="F15470" s="7"/>
      <c r="G15470" s="7"/>
      <c r="H15470" s="7">
        <f>IF('Раздел 3.5'!W30&gt;='Раздел 3.5'!X30,0,1)</f>
        <v>0</v>
      </c>
    </row>
    <row r="15471" spans="1:8" x14ac:dyDescent="0.2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6192</v>
      </c>
      <c r="F15471" s="7"/>
      <c r="G15471" s="7"/>
      <c r="H15471" s="7">
        <f>IF('Раздел 3.5'!W31&gt;='Раздел 3.5'!X31,0,1)</f>
        <v>0</v>
      </c>
    </row>
    <row r="15472" spans="1:8" x14ac:dyDescent="0.2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6193</v>
      </c>
      <c r="F15472" s="7"/>
      <c r="G15472" s="7"/>
      <c r="H15472" s="7">
        <f>IF('Раздел 3.5'!W32&gt;='Раздел 3.5'!X32,0,1)</f>
        <v>0</v>
      </c>
    </row>
    <row r="15473" spans="1:8" x14ac:dyDescent="0.2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6194</v>
      </c>
      <c r="F15473" s="7"/>
      <c r="G15473" s="7"/>
      <c r="H15473" s="7">
        <f>IF('Раздел 3.5'!W33&gt;='Раздел 3.5'!X33,0,1)</f>
        <v>0</v>
      </c>
    </row>
    <row r="15474" spans="1:8" x14ac:dyDescent="0.2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6195</v>
      </c>
      <c r="F15474" s="7"/>
      <c r="G15474" s="7"/>
      <c r="H15474" s="7">
        <f>IF('Раздел 3.5'!W34&gt;='Раздел 3.5'!X34,0,1)</f>
        <v>0</v>
      </c>
    </row>
    <row r="15475" spans="1:8" x14ac:dyDescent="0.2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6196</v>
      </c>
      <c r="F15475" s="7"/>
      <c r="G15475" s="7"/>
      <c r="H15475" s="7">
        <f>IF('Раздел 3.5'!W35&gt;='Раздел 3.5'!X35,0,1)</f>
        <v>0</v>
      </c>
    </row>
    <row r="15476" spans="1:8" x14ac:dyDescent="0.2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6197</v>
      </c>
      <c r="F15476" s="7"/>
      <c r="G15476" s="7"/>
      <c r="H15476" s="7">
        <f>IF('Раздел 3.5'!W36&gt;='Раздел 3.5'!X36,0,1)</f>
        <v>0</v>
      </c>
    </row>
    <row r="15477" spans="1:8" x14ac:dyDescent="0.2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6198</v>
      </c>
      <c r="F15477" s="7"/>
      <c r="G15477" s="7"/>
      <c r="H15477" s="7">
        <f>IF('Раздел 3.5'!W37&gt;='Раздел 3.5'!X37,0,1)</f>
        <v>0</v>
      </c>
    </row>
    <row r="15478" spans="1:8" x14ac:dyDescent="0.2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6199</v>
      </c>
      <c r="F15478" s="7"/>
      <c r="G15478" s="7"/>
      <c r="H15478" s="7">
        <f>IF('Раздел 3.5'!W38&gt;='Раздел 3.5'!X38,0,1)</f>
        <v>0</v>
      </c>
    </row>
    <row r="15479" spans="1:8" x14ac:dyDescent="0.2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6200</v>
      </c>
      <c r="F15479" s="7"/>
      <c r="G15479" s="7"/>
      <c r="H15479" s="7">
        <f>IF('Раздел 3.5'!W39&gt;='Раздел 3.5'!X39,0,1)</f>
        <v>0</v>
      </c>
    </row>
    <row r="15480" spans="1:8" x14ac:dyDescent="0.2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6201</v>
      </c>
      <c r="F15480" s="7"/>
      <c r="G15480" s="7"/>
      <c r="H15480" s="7">
        <f>IF('Раздел 3.5'!W40&gt;='Раздел 3.5'!X40,0,1)</f>
        <v>0</v>
      </c>
    </row>
    <row r="15481" spans="1:8" x14ac:dyDescent="0.2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6202</v>
      </c>
      <c r="F15481" s="7"/>
      <c r="G15481" s="7"/>
      <c r="H15481" s="7">
        <f>IF('Раздел 3.5'!W41&gt;='Раздел 3.5'!X41,0,1)</f>
        <v>0</v>
      </c>
    </row>
    <row r="15482" spans="1:8" x14ac:dyDescent="0.2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6203</v>
      </c>
      <c r="F15482" s="7"/>
      <c r="G15482" s="7"/>
      <c r="H15482" s="7">
        <f>IF('Раздел 3.5'!W42&gt;='Раздел 3.5'!X42,0,1)</f>
        <v>0</v>
      </c>
    </row>
    <row r="15483" spans="1:8" x14ac:dyDescent="0.2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6204</v>
      </c>
      <c r="F15483" s="7"/>
      <c r="G15483" s="7"/>
      <c r="H15483" s="7">
        <f>IF('Раздел 3.5'!W43&gt;='Раздел 3.5'!X43,0,1)</f>
        <v>0</v>
      </c>
    </row>
    <row r="15484" spans="1:8" x14ac:dyDescent="0.2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6205</v>
      </c>
      <c r="F15484" s="7"/>
      <c r="G15484" s="7"/>
      <c r="H15484" s="7">
        <f>IF('Раздел 3.5'!W44&gt;='Раздел 3.5'!X44,0,1)</f>
        <v>0</v>
      </c>
    </row>
    <row r="15485" spans="1:8" x14ac:dyDescent="0.2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6206</v>
      </c>
      <c r="F15485" s="7"/>
      <c r="G15485" s="7"/>
      <c r="H15485" s="7">
        <f>IF('Раздел 3.5'!W45&gt;='Раздел 3.5'!X45,0,1)</f>
        <v>0</v>
      </c>
    </row>
    <row r="15486" spans="1:8" x14ac:dyDescent="0.2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6207</v>
      </c>
      <c r="F15486" s="7"/>
      <c r="G15486" s="7"/>
      <c r="H15486" s="7">
        <f>IF('Раздел 3.5'!W46&gt;='Раздел 3.5'!X46,0,1)</f>
        <v>0</v>
      </c>
    </row>
    <row r="15487" spans="1:8" x14ac:dyDescent="0.2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6998</v>
      </c>
      <c r="F15487" s="7"/>
      <c r="G15487" s="7"/>
      <c r="H15487" s="7">
        <f>IF('Раздел 3.5'!W47&gt;='Раздел 3.5'!X47,0,1)</f>
        <v>0</v>
      </c>
    </row>
    <row r="15488" spans="1:8" x14ac:dyDescent="0.2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6999</v>
      </c>
      <c r="F15488" s="7"/>
      <c r="G15488" s="7"/>
      <c r="H15488" s="7">
        <f>IF('Раздел 3.5'!W48&gt;='Раздел 3.5'!X48,0,1)</f>
        <v>0</v>
      </c>
    </row>
    <row r="15489" spans="1:8" x14ac:dyDescent="0.2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7000</v>
      </c>
      <c r="F15489" s="7"/>
      <c r="G15489" s="7"/>
      <c r="H15489" s="7">
        <f>IF('Раздел 3.5'!W49&gt;='Раздел 3.5'!X49,0,1)</f>
        <v>0</v>
      </c>
    </row>
    <row r="15490" spans="1:8" x14ac:dyDescent="0.2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7001</v>
      </c>
      <c r="F15490" s="7"/>
      <c r="G15490" s="7"/>
      <c r="H15490" s="7">
        <f>IF('Раздел 3.5'!W50&gt;='Раздел 3.5'!X50,0,1)</f>
        <v>0</v>
      </c>
    </row>
    <row r="15491" spans="1:8" x14ac:dyDescent="0.2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7002</v>
      </c>
      <c r="F15491" s="7"/>
      <c r="G15491" s="7"/>
      <c r="H15491" s="7">
        <f>IF('Раздел 3.5'!W51&gt;='Раздел 3.5'!X51,0,1)</f>
        <v>0</v>
      </c>
    </row>
    <row r="15492" spans="1:8" x14ac:dyDescent="0.2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7003</v>
      </c>
      <c r="F15492" s="7"/>
      <c r="G15492" s="7"/>
      <c r="H15492" s="7">
        <f>IF('Раздел 3.5'!W52&gt;='Раздел 3.5'!X52,0,1)</f>
        <v>0</v>
      </c>
    </row>
    <row r="15493" spans="1:8" x14ac:dyDescent="0.2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7004</v>
      </c>
      <c r="F15493" s="7"/>
      <c r="G15493" s="7"/>
      <c r="H15493" s="7">
        <f>IF('Раздел 3.5'!W53&gt;='Раздел 3.5'!X53,0,1)</f>
        <v>0</v>
      </c>
    </row>
    <row r="15494" spans="1:8" x14ac:dyDescent="0.2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7005</v>
      </c>
      <c r="F15494" s="7"/>
      <c r="G15494" s="7"/>
      <c r="H15494" s="7">
        <f>IF('Раздел 3.5'!W54&gt;='Раздел 3.5'!X54,0,1)</f>
        <v>0</v>
      </c>
    </row>
    <row r="15495" spans="1:8" x14ac:dyDescent="0.2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7006</v>
      </c>
      <c r="F15495" s="7"/>
      <c r="G15495" s="7"/>
      <c r="H15495" s="7">
        <f>IF('Раздел 3.5'!W55&gt;='Раздел 3.5'!X55,0,1)</f>
        <v>0</v>
      </c>
    </row>
    <row r="15496" spans="1:8" x14ac:dyDescent="0.2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7007</v>
      </c>
      <c r="F15496" s="7"/>
      <c r="G15496" s="7"/>
      <c r="H15496" s="7">
        <f>IF('Раздел 3.5'!W56&gt;='Раздел 3.5'!X56,0,1)</f>
        <v>0</v>
      </c>
    </row>
    <row r="15497" spans="1:8" x14ac:dyDescent="0.2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7008</v>
      </c>
      <c r="F15497" s="7"/>
      <c r="G15497" s="7"/>
      <c r="H15497" s="7">
        <f>IF('Раздел 3.5'!W57&gt;='Раздел 3.5'!X57,0,1)</f>
        <v>0</v>
      </c>
    </row>
    <row r="15498" spans="1:8" x14ac:dyDescent="0.2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7009</v>
      </c>
      <c r="F15498" s="7"/>
      <c r="G15498" s="7"/>
      <c r="H15498" s="7">
        <f>IF('Раздел 3.5'!W58&gt;='Раздел 3.5'!X58,0,1)</f>
        <v>0</v>
      </c>
    </row>
    <row r="15499" spans="1:8" x14ac:dyDescent="0.2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7010</v>
      </c>
      <c r="F15499" s="7"/>
      <c r="G15499" s="7"/>
      <c r="H15499" s="7">
        <f>IF('Раздел 3.5'!W59&gt;='Раздел 3.5'!X59,0,1)</f>
        <v>0</v>
      </c>
    </row>
    <row r="15500" spans="1:8" x14ac:dyDescent="0.2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7011</v>
      </c>
      <c r="F15500" s="7"/>
      <c r="G15500" s="7"/>
      <c r="H15500" s="7">
        <f>IF('Раздел 3.5'!W60&gt;='Раздел 3.5'!X60,0,1)</f>
        <v>0</v>
      </c>
    </row>
    <row r="15501" spans="1:8" x14ac:dyDescent="0.2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7012</v>
      </c>
      <c r="F15501" s="7"/>
      <c r="G15501" s="7"/>
      <c r="H15501" s="7">
        <f>IF('Раздел 3.5'!W61&gt;='Раздел 3.5'!X61,0,1)</f>
        <v>0</v>
      </c>
    </row>
    <row r="15502" spans="1:8" x14ac:dyDescent="0.2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6229</v>
      </c>
      <c r="F15502" s="7"/>
      <c r="G15502" s="7"/>
      <c r="H15502" s="7">
        <f>IF('Раздел 3.5'!W62&gt;='Раздел 3.5'!X62,0,1)</f>
        <v>0</v>
      </c>
    </row>
    <row r="15503" spans="1:8" x14ac:dyDescent="0.2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6230</v>
      </c>
      <c r="F15503" s="7"/>
      <c r="G15503" s="7"/>
      <c r="H15503" s="7">
        <f>IF('Раздел 3.5'!W63&gt;='Раздел 3.5'!X63,0,1)</f>
        <v>0</v>
      </c>
    </row>
    <row r="15504" spans="1:8" x14ac:dyDescent="0.2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6231</v>
      </c>
      <c r="F15504" s="7"/>
      <c r="G15504" s="7"/>
      <c r="H15504" s="7">
        <f>IF('Раздел 3.5'!W64&gt;='Раздел 3.5'!X64,0,1)</f>
        <v>0</v>
      </c>
    </row>
    <row r="15505" spans="1:8" x14ac:dyDescent="0.2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7037</v>
      </c>
      <c r="F15505" s="7"/>
      <c r="G15505" s="7"/>
      <c r="H15505" s="7">
        <f>IF('Раздел 3.5'!W65&gt;='Раздел 3.5'!X65,0,1)</f>
        <v>0</v>
      </c>
    </row>
    <row r="15506" spans="1:8" x14ac:dyDescent="0.2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5434</v>
      </c>
      <c r="F15506" s="7"/>
      <c r="G15506" s="7"/>
      <c r="H15506" s="7">
        <f>IF('Раздел 3.5'!W66&gt;='Раздел 3.5'!X66,0,1)</f>
        <v>0</v>
      </c>
    </row>
    <row r="15507" spans="1:8" x14ac:dyDescent="0.2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5435</v>
      </c>
      <c r="F15507" s="7"/>
      <c r="G15507" s="7"/>
      <c r="H15507" s="7">
        <f>IF('Раздел 3.5'!W67&gt;='Раздел 3.5'!X67,0,1)</f>
        <v>0</v>
      </c>
    </row>
    <row r="15508" spans="1:8" x14ac:dyDescent="0.2">
      <c r="A15508" s="6">
        <f t="shared" si="231"/>
        <v>609562</v>
      </c>
      <c r="B15508" s="6">
        <v>74</v>
      </c>
      <c r="C15508" s="109">
        <v>16</v>
      </c>
      <c r="D15508" s="109">
        <v>471</v>
      </c>
      <c r="E15508" s="109" t="s">
        <v>4631</v>
      </c>
      <c r="F15508" s="109"/>
      <c r="G15508" s="109"/>
      <c r="H15508" s="109">
        <f>IF('Раздел 3.5'!W68&gt;='Раздел 3.5'!X68,0,1)</f>
        <v>0</v>
      </c>
    </row>
    <row r="15509" spans="1:8" x14ac:dyDescent="0.2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4632</v>
      </c>
      <c r="F15509" s="115"/>
      <c r="G15509" s="115"/>
      <c r="H15509" s="115">
        <f>IF('Раздел 3.5'!Y21&gt;='Раздел 3.5'!Z21,0,1)</f>
        <v>0</v>
      </c>
    </row>
    <row r="15510" spans="1:8" x14ac:dyDescent="0.2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4633</v>
      </c>
      <c r="F15510" s="7"/>
      <c r="G15510" s="7"/>
      <c r="H15510" s="7">
        <f>IF('Раздел 3.5'!Y22&gt;='Раздел 3.5'!Z22,0,1)</f>
        <v>0</v>
      </c>
    </row>
    <row r="15511" spans="1:8" x14ac:dyDescent="0.2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4634</v>
      </c>
      <c r="F15511" s="7"/>
      <c r="G15511" s="7"/>
      <c r="H15511" s="7">
        <f>IF('Раздел 3.5'!Y23&gt;='Раздел 3.5'!Z23,0,1)</f>
        <v>0</v>
      </c>
    </row>
    <row r="15512" spans="1:8" x14ac:dyDescent="0.2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4635</v>
      </c>
      <c r="F15512" s="7"/>
      <c r="G15512" s="7"/>
      <c r="H15512" s="7">
        <f>IF('Раздел 3.5'!Y24&gt;='Раздел 3.5'!Z24,0,1)</f>
        <v>0</v>
      </c>
    </row>
    <row r="15513" spans="1:8" x14ac:dyDescent="0.2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5439</v>
      </c>
      <c r="F15513" s="7"/>
      <c r="G15513" s="7"/>
      <c r="H15513" s="7">
        <f>IF('Раздел 3.5'!Y25&gt;='Раздел 3.5'!Z25,0,1)</f>
        <v>0</v>
      </c>
    </row>
    <row r="15514" spans="1:8" x14ac:dyDescent="0.2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5440</v>
      </c>
      <c r="F15514" s="7"/>
      <c r="G15514" s="7"/>
      <c r="H15514" s="7">
        <f>IF('Раздел 3.5'!Y26&gt;='Раздел 3.5'!Z26,0,1)</f>
        <v>0</v>
      </c>
    </row>
    <row r="15515" spans="1:8" x14ac:dyDescent="0.2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5441</v>
      </c>
      <c r="F15515" s="7"/>
      <c r="G15515" s="7"/>
      <c r="H15515" s="7">
        <f>IF('Раздел 3.5'!Y27&gt;='Раздел 3.5'!Z27,0,1)</f>
        <v>0</v>
      </c>
    </row>
    <row r="15516" spans="1:8" x14ac:dyDescent="0.2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5442</v>
      </c>
      <c r="F15516" s="7"/>
      <c r="G15516" s="7"/>
      <c r="H15516" s="7">
        <f>IF('Раздел 3.5'!Y28&gt;='Раздел 3.5'!Z28,0,1)</f>
        <v>0</v>
      </c>
    </row>
    <row r="15517" spans="1:8" x14ac:dyDescent="0.2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5443</v>
      </c>
      <c r="F15517" s="7"/>
      <c r="G15517" s="7"/>
      <c r="H15517" s="7">
        <f>IF('Раздел 3.5'!Y29&gt;='Раздел 3.5'!Z29,0,1)</f>
        <v>0</v>
      </c>
    </row>
    <row r="15518" spans="1:8" x14ac:dyDescent="0.2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5444</v>
      </c>
      <c r="F15518" s="7"/>
      <c r="G15518" s="7"/>
      <c r="H15518" s="7">
        <f>IF('Раздел 3.5'!Y30&gt;='Раздел 3.5'!Z30,0,1)</f>
        <v>0</v>
      </c>
    </row>
    <row r="15519" spans="1:8" x14ac:dyDescent="0.2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5445</v>
      </c>
      <c r="F15519" s="7"/>
      <c r="G15519" s="7"/>
      <c r="H15519" s="7">
        <f>IF('Раздел 3.5'!Y31&gt;='Раздел 3.5'!Z31,0,1)</f>
        <v>0</v>
      </c>
    </row>
    <row r="15520" spans="1:8" x14ac:dyDescent="0.2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5446</v>
      </c>
      <c r="F15520" s="7"/>
      <c r="G15520" s="7"/>
      <c r="H15520" s="7">
        <f>IF('Раздел 3.5'!Y32&gt;='Раздел 3.5'!Z32,0,1)</f>
        <v>0</v>
      </c>
    </row>
    <row r="15521" spans="1:8" x14ac:dyDescent="0.2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5447</v>
      </c>
      <c r="F15521" s="7"/>
      <c r="G15521" s="7"/>
      <c r="H15521" s="7">
        <f>IF('Раздел 3.5'!Y33&gt;='Раздел 3.5'!Z33,0,1)</f>
        <v>0</v>
      </c>
    </row>
    <row r="15522" spans="1:8" x14ac:dyDescent="0.2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5448</v>
      </c>
      <c r="F15522" s="7"/>
      <c r="G15522" s="7"/>
      <c r="H15522" s="7">
        <f>IF('Раздел 3.5'!Y34&gt;='Раздел 3.5'!Z34,0,1)</f>
        <v>0</v>
      </c>
    </row>
    <row r="15523" spans="1:8" x14ac:dyDescent="0.2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5449</v>
      </c>
      <c r="F15523" s="7"/>
      <c r="G15523" s="7"/>
      <c r="H15523" s="7">
        <f>IF('Раздел 3.5'!Y35&gt;='Раздел 3.5'!Z35,0,1)</f>
        <v>0</v>
      </c>
    </row>
    <row r="15524" spans="1:8" x14ac:dyDescent="0.2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5450</v>
      </c>
      <c r="F15524" s="7"/>
      <c r="G15524" s="7"/>
      <c r="H15524" s="7">
        <f>IF('Раздел 3.5'!Y36&gt;='Раздел 3.5'!Z36,0,1)</f>
        <v>0</v>
      </c>
    </row>
    <row r="15525" spans="1:8" x14ac:dyDescent="0.2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5524</v>
      </c>
      <c r="F15525" s="7"/>
      <c r="G15525" s="7"/>
      <c r="H15525" s="7">
        <f>IF('Раздел 3.5'!Y37&gt;='Раздел 3.5'!Z37,0,1)</f>
        <v>0</v>
      </c>
    </row>
    <row r="15526" spans="1:8" x14ac:dyDescent="0.2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5525</v>
      </c>
      <c r="F15526" s="7"/>
      <c r="G15526" s="7"/>
      <c r="H15526" s="7">
        <f>IF('Раздел 3.5'!Y38&gt;='Раздел 3.5'!Z38,0,1)</f>
        <v>0</v>
      </c>
    </row>
    <row r="15527" spans="1:8" x14ac:dyDescent="0.2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5526</v>
      </c>
      <c r="F15527" s="7"/>
      <c r="G15527" s="7"/>
      <c r="H15527" s="7">
        <f>IF('Раздел 3.5'!Y39&gt;='Раздел 3.5'!Z39,0,1)</f>
        <v>0</v>
      </c>
    </row>
    <row r="15528" spans="1:8" x14ac:dyDescent="0.2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5527</v>
      </c>
      <c r="F15528" s="7"/>
      <c r="G15528" s="7"/>
      <c r="H15528" s="7">
        <f>IF('Раздел 3.5'!Y40&gt;='Раздел 3.5'!Z40,0,1)</f>
        <v>0</v>
      </c>
    </row>
    <row r="15529" spans="1:8" x14ac:dyDescent="0.2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5528</v>
      </c>
      <c r="F15529" s="7"/>
      <c r="G15529" s="7"/>
      <c r="H15529" s="7">
        <f>IF('Раздел 3.5'!Y41&gt;='Раздел 3.5'!Z41,0,1)</f>
        <v>0</v>
      </c>
    </row>
    <row r="15530" spans="1:8" x14ac:dyDescent="0.2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5529</v>
      </c>
      <c r="F15530" s="7"/>
      <c r="G15530" s="7"/>
      <c r="H15530" s="7">
        <f>IF('Раздел 3.5'!Y42&gt;='Раздел 3.5'!Z42,0,1)</f>
        <v>0</v>
      </c>
    </row>
    <row r="15531" spans="1:8" x14ac:dyDescent="0.2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5530</v>
      </c>
      <c r="F15531" s="7"/>
      <c r="G15531" s="7"/>
      <c r="H15531" s="7">
        <f>IF('Раздел 3.5'!Y43&gt;='Раздел 3.5'!Z43,0,1)</f>
        <v>0</v>
      </c>
    </row>
    <row r="15532" spans="1:8" x14ac:dyDescent="0.2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5531</v>
      </c>
      <c r="F15532" s="7"/>
      <c r="G15532" s="7"/>
      <c r="H15532" s="7">
        <f>IF('Раздел 3.5'!Y44&gt;='Раздел 3.5'!Z44,0,1)</f>
        <v>0</v>
      </c>
    </row>
    <row r="15533" spans="1:8" x14ac:dyDescent="0.2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5532</v>
      </c>
      <c r="F15533" s="7"/>
      <c r="G15533" s="7"/>
      <c r="H15533" s="7">
        <f>IF('Раздел 3.5'!Y45&gt;='Раздел 3.5'!Z45,0,1)</f>
        <v>0</v>
      </c>
    </row>
    <row r="15534" spans="1:8" x14ac:dyDescent="0.2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5533</v>
      </c>
      <c r="F15534" s="7"/>
      <c r="G15534" s="7"/>
      <c r="H15534" s="7">
        <f>IF('Раздел 3.5'!Y46&gt;='Раздел 3.5'!Z46,0,1)</f>
        <v>0</v>
      </c>
    </row>
    <row r="15535" spans="1:8" x14ac:dyDescent="0.2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5534</v>
      </c>
      <c r="F15535" s="7"/>
      <c r="G15535" s="7"/>
      <c r="H15535" s="7">
        <f>IF('Раздел 3.5'!Y47&gt;='Раздел 3.5'!Z47,0,1)</f>
        <v>0</v>
      </c>
    </row>
    <row r="15536" spans="1:8" x14ac:dyDescent="0.2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5535</v>
      </c>
      <c r="F15536" s="7"/>
      <c r="G15536" s="7"/>
      <c r="H15536" s="7">
        <f>IF('Раздел 3.5'!Y48&gt;='Раздел 3.5'!Z48,0,1)</f>
        <v>0</v>
      </c>
    </row>
    <row r="15537" spans="1:8" x14ac:dyDescent="0.2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5536</v>
      </c>
      <c r="F15537" s="7"/>
      <c r="G15537" s="7"/>
      <c r="H15537" s="7">
        <f>IF('Раздел 3.5'!Y49&gt;='Раздел 3.5'!Z49,0,1)</f>
        <v>0</v>
      </c>
    </row>
    <row r="15538" spans="1:8" x14ac:dyDescent="0.2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5537</v>
      </c>
      <c r="F15538" s="7"/>
      <c r="G15538" s="7"/>
      <c r="H15538" s="7">
        <f>IF('Раздел 3.5'!Y50&gt;='Раздел 3.5'!Z50,0,1)</f>
        <v>0</v>
      </c>
    </row>
    <row r="15539" spans="1:8" x14ac:dyDescent="0.2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5538</v>
      </c>
      <c r="F15539" s="7"/>
      <c r="G15539" s="7"/>
      <c r="H15539" s="7">
        <f>IF('Раздел 3.5'!Y51&gt;='Раздел 3.5'!Z51,0,1)</f>
        <v>0</v>
      </c>
    </row>
    <row r="15540" spans="1:8" x14ac:dyDescent="0.2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5539</v>
      </c>
      <c r="F15540" s="7"/>
      <c r="G15540" s="7"/>
      <c r="H15540" s="7">
        <f>IF('Раздел 3.5'!Y52&gt;='Раздел 3.5'!Z52,0,1)</f>
        <v>0</v>
      </c>
    </row>
    <row r="15541" spans="1:8" x14ac:dyDescent="0.2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5540</v>
      </c>
      <c r="F15541" s="7"/>
      <c r="G15541" s="7"/>
      <c r="H15541" s="7">
        <f>IF('Раздел 3.5'!Y53&gt;='Раздел 3.5'!Z53,0,1)</f>
        <v>0</v>
      </c>
    </row>
    <row r="15542" spans="1:8" x14ac:dyDescent="0.2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5541</v>
      </c>
      <c r="F15542" s="7"/>
      <c r="G15542" s="7"/>
      <c r="H15542" s="7">
        <f>IF('Раздел 3.5'!Y54&gt;='Раздел 3.5'!Z54,0,1)</f>
        <v>0</v>
      </c>
    </row>
    <row r="15543" spans="1:8" x14ac:dyDescent="0.2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5542</v>
      </c>
      <c r="F15543" s="7"/>
      <c r="G15543" s="7"/>
      <c r="H15543" s="7">
        <f>IF('Раздел 3.5'!Y55&gt;='Раздел 3.5'!Z55,0,1)</f>
        <v>0</v>
      </c>
    </row>
    <row r="15544" spans="1:8" x14ac:dyDescent="0.2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5543</v>
      </c>
      <c r="F15544" s="7"/>
      <c r="G15544" s="7"/>
      <c r="H15544" s="7">
        <f>IF('Раздел 3.5'!Y56&gt;='Раздел 3.5'!Z56,0,1)</f>
        <v>0</v>
      </c>
    </row>
    <row r="15545" spans="1:8" x14ac:dyDescent="0.2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4734</v>
      </c>
      <c r="F15545" s="7"/>
      <c r="G15545" s="7"/>
      <c r="H15545" s="7">
        <f>IF('Раздел 3.5'!Y57&gt;='Раздел 3.5'!Z57,0,1)</f>
        <v>0</v>
      </c>
    </row>
    <row r="15546" spans="1:8" x14ac:dyDescent="0.2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5546</v>
      </c>
      <c r="F15546" s="7"/>
      <c r="G15546" s="7"/>
      <c r="H15546" s="7">
        <f>IF('Раздел 3.5'!Y58&gt;='Раздел 3.5'!Z58,0,1)</f>
        <v>0</v>
      </c>
    </row>
    <row r="15547" spans="1:8" x14ac:dyDescent="0.2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5547</v>
      </c>
      <c r="F15547" s="7"/>
      <c r="G15547" s="7"/>
      <c r="H15547" s="7">
        <f>IF('Раздел 3.5'!Y59&gt;='Раздел 3.5'!Z59,0,1)</f>
        <v>0</v>
      </c>
    </row>
    <row r="15548" spans="1:8" x14ac:dyDescent="0.2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5548</v>
      </c>
      <c r="F15548" s="7"/>
      <c r="G15548" s="7"/>
      <c r="H15548" s="7">
        <f>IF('Раздел 3.5'!Y60&gt;='Раздел 3.5'!Z60,0,1)</f>
        <v>0</v>
      </c>
    </row>
    <row r="15549" spans="1:8" x14ac:dyDescent="0.2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4741</v>
      </c>
      <c r="F15549" s="7"/>
      <c r="G15549" s="7"/>
      <c r="H15549" s="7">
        <f>IF('Раздел 3.5'!Y61&gt;='Раздел 3.5'!Z61,0,1)</f>
        <v>0</v>
      </c>
    </row>
    <row r="15550" spans="1:8" x14ac:dyDescent="0.2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4742</v>
      </c>
      <c r="F15550" s="7"/>
      <c r="G15550" s="7"/>
      <c r="H15550" s="7">
        <f>IF('Раздел 3.5'!Y62&gt;='Раздел 3.5'!Z62,0,1)</f>
        <v>0</v>
      </c>
    </row>
    <row r="15551" spans="1:8" x14ac:dyDescent="0.2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4743</v>
      </c>
      <c r="F15551" s="7"/>
      <c r="G15551" s="7"/>
      <c r="H15551" s="7">
        <f>IF('Раздел 3.5'!Y63&gt;='Раздел 3.5'!Z63,0,1)</f>
        <v>0</v>
      </c>
    </row>
    <row r="15552" spans="1:8" x14ac:dyDescent="0.2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4744</v>
      </c>
      <c r="F15552" s="7"/>
      <c r="G15552" s="7"/>
      <c r="H15552" s="7">
        <f>IF('Раздел 3.5'!Y64&gt;='Раздел 3.5'!Z64,0,1)</f>
        <v>0</v>
      </c>
    </row>
    <row r="15553" spans="1:8" x14ac:dyDescent="0.2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4745</v>
      </c>
      <c r="F15553" s="7"/>
      <c r="G15553" s="7"/>
      <c r="H15553" s="7">
        <f>IF('Раздел 3.5'!Y65&gt;='Раздел 3.5'!Z65,0,1)</f>
        <v>0</v>
      </c>
    </row>
    <row r="15554" spans="1:8" x14ac:dyDescent="0.2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4746</v>
      </c>
      <c r="F15554" s="7"/>
      <c r="G15554" s="7"/>
      <c r="H15554" s="7">
        <f>IF('Раздел 3.5'!Y66&gt;='Раздел 3.5'!Z66,0,1)</f>
        <v>0</v>
      </c>
    </row>
    <row r="15555" spans="1:8" x14ac:dyDescent="0.2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4747</v>
      </c>
      <c r="F15555" s="7"/>
      <c r="G15555" s="7"/>
      <c r="H15555" s="7">
        <f>IF('Раздел 3.5'!Y67&gt;='Раздел 3.5'!Z67,0,1)</f>
        <v>0</v>
      </c>
    </row>
    <row r="15556" spans="1:8" x14ac:dyDescent="0.2">
      <c r="A15556" s="6">
        <f t="shared" si="232"/>
        <v>609562</v>
      </c>
      <c r="B15556" s="6">
        <v>74</v>
      </c>
      <c r="C15556" s="109">
        <v>17</v>
      </c>
      <c r="D15556" s="109">
        <v>519</v>
      </c>
      <c r="E15556" s="109" t="s">
        <v>4748</v>
      </c>
      <c r="F15556" s="109"/>
      <c r="G15556" s="109"/>
      <c r="H15556" s="109">
        <f>IF('Раздел 3.5'!Y68&gt;='Раздел 3.5'!Z68,0,1)</f>
        <v>0</v>
      </c>
    </row>
    <row r="15557" spans="1:8" x14ac:dyDescent="0.2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4749</v>
      </c>
      <c r="F15557" s="115"/>
      <c r="G15557" s="115"/>
      <c r="H15557" s="115">
        <f>IF('Раздел 3.5'!AA21&gt;='Раздел 3.5'!AB21,0,1)</f>
        <v>0</v>
      </c>
    </row>
    <row r="15558" spans="1:8" x14ac:dyDescent="0.2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4750</v>
      </c>
      <c r="F15558" s="7"/>
      <c r="G15558" s="7"/>
      <c r="H15558" s="7">
        <f>IF('Раздел 3.5'!AA22&gt;='Раздел 3.5'!AB22,0,1)</f>
        <v>0</v>
      </c>
    </row>
    <row r="15559" spans="1:8" x14ac:dyDescent="0.2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4751</v>
      </c>
      <c r="F15559" s="7"/>
      <c r="G15559" s="7"/>
      <c r="H15559" s="7">
        <f>IF('Раздел 3.5'!AA23&gt;='Раздел 3.5'!AB23,0,1)</f>
        <v>0</v>
      </c>
    </row>
    <row r="15560" spans="1:8" x14ac:dyDescent="0.2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4752</v>
      </c>
      <c r="F15560" s="7"/>
      <c r="G15560" s="7"/>
      <c r="H15560" s="7">
        <f>IF('Раздел 3.5'!AA24&gt;='Раздел 3.5'!AB24,0,1)</f>
        <v>0</v>
      </c>
    </row>
    <row r="15561" spans="1:8" x14ac:dyDescent="0.2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4753</v>
      </c>
      <c r="F15561" s="7"/>
      <c r="G15561" s="7"/>
      <c r="H15561" s="7">
        <f>IF('Раздел 3.5'!AA25&gt;='Раздел 3.5'!AB25,0,1)</f>
        <v>0</v>
      </c>
    </row>
    <row r="15562" spans="1:8" x14ac:dyDescent="0.2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4754</v>
      </c>
      <c r="F15562" s="7"/>
      <c r="G15562" s="7"/>
      <c r="H15562" s="7">
        <f>IF('Раздел 3.5'!AA26&gt;='Раздел 3.5'!AB26,0,1)</f>
        <v>0</v>
      </c>
    </row>
    <row r="15563" spans="1:8" x14ac:dyDescent="0.2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4755</v>
      </c>
      <c r="F15563" s="7"/>
      <c r="G15563" s="7"/>
      <c r="H15563" s="7">
        <f>IF('Раздел 3.5'!AA27&gt;='Раздел 3.5'!AB27,0,1)</f>
        <v>0</v>
      </c>
    </row>
    <row r="15564" spans="1:8" x14ac:dyDescent="0.2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5565</v>
      </c>
      <c r="F15564" s="7"/>
      <c r="G15564" s="7"/>
      <c r="H15564" s="7">
        <f>IF('Раздел 3.5'!AA28&gt;='Раздел 3.5'!AB28,0,1)</f>
        <v>0</v>
      </c>
    </row>
    <row r="15565" spans="1:8" x14ac:dyDescent="0.2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5566</v>
      </c>
      <c r="F15565" s="7"/>
      <c r="G15565" s="7"/>
      <c r="H15565" s="7">
        <f>IF('Раздел 3.5'!AA29&gt;='Раздел 3.5'!AB29,0,1)</f>
        <v>0</v>
      </c>
    </row>
    <row r="15566" spans="1:8" x14ac:dyDescent="0.2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5567</v>
      </c>
      <c r="F15566" s="7"/>
      <c r="G15566" s="7"/>
      <c r="H15566" s="7">
        <f>IF('Раздел 3.5'!AA30&gt;='Раздел 3.5'!AB30,0,1)</f>
        <v>0</v>
      </c>
    </row>
    <row r="15567" spans="1:8" x14ac:dyDescent="0.2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5568</v>
      </c>
      <c r="F15567" s="7"/>
      <c r="G15567" s="7"/>
      <c r="H15567" s="7">
        <f>IF('Раздел 3.5'!AA31&gt;='Раздел 3.5'!AB31,0,1)</f>
        <v>0</v>
      </c>
    </row>
    <row r="15568" spans="1:8" x14ac:dyDescent="0.2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5569</v>
      </c>
      <c r="F15568" s="7"/>
      <c r="G15568" s="7"/>
      <c r="H15568" s="7">
        <f>IF('Раздел 3.5'!AA32&gt;='Раздел 3.5'!AB32,0,1)</f>
        <v>0</v>
      </c>
    </row>
    <row r="15569" spans="1:8" x14ac:dyDescent="0.2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5574</v>
      </c>
      <c r="F15569" s="7"/>
      <c r="G15569" s="7"/>
      <c r="H15569" s="7">
        <f>IF('Раздел 3.5'!AA33&gt;='Раздел 3.5'!AB33,0,1)</f>
        <v>0</v>
      </c>
    </row>
    <row r="15570" spans="1:8" x14ac:dyDescent="0.2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5575</v>
      </c>
      <c r="F15570" s="7"/>
      <c r="G15570" s="7"/>
      <c r="H15570" s="7">
        <f>IF('Раздел 3.5'!AA34&gt;='Раздел 3.5'!AB34,0,1)</f>
        <v>0</v>
      </c>
    </row>
    <row r="15571" spans="1:8" x14ac:dyDescent="0.2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5576</v>
      </c>
      <c r="F15571" s="7"/>
      <c r="G15571" s="7"/>
      <c r="H15571" s="7">
        <f>IF('Раздел 3.5'!AA35&gt;='Раздел 3.5'!AB35,0,1)</f>
        <v>0</v>
      </c>
    </row>
    <row r="15572" spans="1:8" x14ac:dyDescent="0.2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5577</v>
      </c>
      <c r="F15572" s="7"/>
      <c r="G15572" s="7"/>
      <c r="H15572" s="7">
        <f>IF('Раздел 3.5'!AA36&gt;='Раздел 3.5'!AB36,0,1)</f>
        <v>0</v>
      </c>
    </row>
    <row r="15573" spans="1:8" x14ac:dyDescent="0.2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5578</v>
      </c>
      <c r="F15573" s="7"/>
      <c r="G15573" s="7"/>
      <c r="H15573" s="7">
        <f>IF('Раздел 3.5'!AA37&gt;='Раздел 3.5'!AB37,0,1)</f>
        <v>0</v>
      </c>
    </row>
    <row r="15574" spans="1:8" x14ac:dyDescent="0.2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5579</v>
      </c>
      <c r="F15574" s="7"/>
      <c r="G15574" s="7"/>
      <c r="H15574" s="7">
        <f>IF('Раздел 3.5'!AA38&gt;='Раздел 3.5'!AB38,0,1)</f>
        <v>0</v>
      </c>
    </row>
    <row r="15575" spans="1:8" x14ac:dyDescent="0.2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5580</v>
      </c>
      <c r="F15575" s="7"/>
      <c r="G15575" s="7"/>
      <c r="H15575" s="7">
        <f>IF('Раздел 3.5'!AA39&gt;='Раздел 3.5'!AB39,0,1)</f>
        <v>0</v>
      </c>
    </row>
    <row r="15576" spans="1:8" x14ac:dyDescent="0.2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5581</v>
      </c>
      <c r="F15576" s="7"/>
      <c r="G15576" s="7"/>
      <c r="H15576" s="7">
        <f>IF('Раздел 3.5'!AA40&gt;='Раздел 3.5'!AB40,0,1)</f>
        <v>0</v>
      </c>
    </row>
    <row r="15577" spans="1:8" x14ac:dyDescent="0.2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5582</v>
      </c>
      <c r="F15577" s="7"/>
      <c r="G15577" s="7"/>
      <c r="H15577" s="7">
        <f>IF('Раздел 3.5'!AA41&gt;='Раздел 3.5'!AB41,0,1)</f>
        <v>0</v>
      </c>
    </row>
    <row r="15578" spans="1:8" x14ac:dyDescent="0.2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5583</v>
      </c>
      <c r="F15578" s="7"/>
      <c r="G15578" s="7"/>
      <c r="H15578" s="7">
        <f>IF('Раздел 3.5'!AA42&gt;='Раздел 3.5'!AB42,0,1)</f>
        <v>0</v>
      </c>
    </row>
    <row r="15579" spans="1:8" x14ac:dyDescent="0.2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5584</v>
      </c>
      <c r="F15579" s="7"/>
      <c r="G15579" s="7"/>
      <c r="H15579" s="7">
        <f>IF('Раздел 3.5'!AA43&gt;='Раздел 3.5'!AB43,0,1)</f>
        <v>0</v>
      </c>
    </row>
    <row r="15580" spans="1:8" x14ac:dyDescent="0.2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5585</v>
      </c>
      <c r="F15580" s="7"/>
      <c r="G15580" s="7"/>
      <c r="H15580" s="7">
        <f>IF('Раздел 3.5'!AA44&gt;='Раздел 3.5'!AB44,0,1)</f>
        <v>0</v>
      </c>
    </row>
    <row r="15581" spans="1:8" x14ac:dyDescent="0.2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5586</v>
      </c>
      <c r="F15581" s="7"/>
      <c r="G15581" s="7"/>
      <c r="H15581" s="7">
        <f>IF('Раздел 3.5'!AA45&gt;='Раздел 3.5'!AB45,0,1)</f>
        <v>0</v>
      </c>
    </row>
    <row r="15582" spans="1:8" x14ac:dyDescent="0.2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5587</v>
      </c>
      <c r="F15582" s="7"/>
      <c r="G15582" s="7"/>
      <c r="H15582" s="7">
        <f>IF('Раздел 3.5'!AA46&gt;='Раздел 3.5'!AB46,0,1)</f>
        <v>0</v>
      </c>
    </row>
    <row r="15583" spans="1:8" x14ac:dyDescent="0.2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5588</v>
      </c>
      <c r="F15583" s="7"/>
      <c r="G15583" s="7"/>
      <c r="H15583" s="7">
        <f>IF('Раздел 3.5'!AA47&gt;='Раздел 3.5'!AB47,0,1)</f>
        <v>0</v>
      </c>
    </row>
    <row r="15584" spans="1:8" x14ac:dyDescent="0.2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5589</v>
      </c>
      <c r="F15584" s="7"/>
      <c r="G15584" s="7"/>
      <c r="H15584" s="7">
        <f>IF('Раздел 3.5'!AA48&gt;='Раздел 3.5'!AB48,0,1)</f>
        <v>0</v>
      </c>
    </row>
    <row r="15585" spans="1:8" x14ac:dyDescent="0.2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5590</v>
      </c>
      <c r="F15585" s="7"/>
      <c r="G15585" s="7"/>
      <c r="H15585" s="7">
        <f>IF('Раздел 3.5'!AA49&gt;='Раздел 3.5'!AB49,0,1)</f>
        <v>0</v>
      </c>
    </row>
    <row r="15586" spans="1:8" x14ac:dyDescent="0.2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5591</v>
      </c>
      <c r="F15586" s="7"/>
      <c r="G15586" s="7"/>
      <c r="H15586" s="7">
        <f>IF('Раздел 3.5'!AA50&gt;='Раздел 3.5'!AB50,0,1)</f>
        <v>0</v>
      </c>
    </row>
    <row r="15587" spans="1:8" x14ac:dyDescent="0.2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5592</v>
      </c>
      <c r="F15587" s="7"/>
      <c r="G15587" s="7"/>
      <c r="H15587" s="7">
        <f>IF('Раздел 3.5'!AA51&gt;='Раздел 3.5'!AB51,0,1)</f>
        <v>0</v>
      </c>
    </row>
    <row r="15588" spans="1:8" x14ac:dyDescent="0.2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5593</v>
      </c>
      <c r="F15588" s="7"/>
      <c r="G15588" s="7"/>
      <c r="H15588" s="7">
        <f>IF('Раздел 3.5'!AA52&gt;='Раздел 3.5'!AB52,0,1)</f>
        <v>0</v>
      </c>
    </row>
    <row r="15589" spans="1:8" x14ac:dyDescent="0.2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5594</v>
      </c>
      <c r="F15589" s="7"/>
      <c r="G15589" s="7"/>
      <c r="H15589" s="7">
        <f>IF('Раздел 3.5'!AA53&gt;='Раздел 3.5'!AB53,0,1)</f>
        <v>0</v>
      </c>
    </row>
    <row r="15590" spans="1:8" x14ac:dyDescent="0.2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5595</v>
      </c>
      <c r="F15590" s="7"/>
      <c r="G15590" s="7"/>
      <c r="H15590" s="7">
        <f>IF('Раздел 3.5'!AA54&gt;='Раздел 3.5'!AB54,0,1)</f>
        <v>0</v>
      </c>
    </row>
    <row r="15591" spans="1:8" x14ac:dyDescent="0.2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5596</v>
      </c>
      <c r="F15591" s="7"/>
      <c r="G15591" s="7"/>
      <c r="H15591" s="7">
        <f>IF('Раздел 3.5'!AA55&gt;='Раздел 3.5'!AB55,0,1)</f>
        <v>0</v>
      </c>
    </row>
    <row r="15592" spans="1:8" x14ac:dyDescent="0.2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5597</v>
      </c>
      <c r="F15592" s="7"/>
      <c r="G15592" s="7"/>
      <c r="H15592" s="7">
        <f>IF('Раздел 3.5'!AA56&gt;='Раздел 3.5'!AB56,0,1)</f>
        <v>0</v>
      </c>
    </row>
    <row r="15593" spans="1:8" x14ac:dyDescent="0.2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7103</v>
      </c>
      <c r="F15593" s="7"/>
      <c r="G15593" s="7"/>
      <c r="H15593" s="7">
        <f>IF('Раздел 3.5'!AA57&gt;='Раздел 3.5'!AB57,0,1)</f>
        <v>0</v>
      </c>
    </row>
    <row r="15594" spans="1:8" x14ac:dyDescent="0.2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7104</v>
      </c>
      <c r="F15594" s="7"/>
      <c r="G15594" s="7"/>
      <c r="H15594" s="7">
        <f>IF('Раздел 3.5'!AA58&gt;='Раздел 3.5'!AB58,0,1)</f>
        <v>0</v>
      </c>
    </row>
    <row r="15595" spans="1:8" x14ac:dyDescent="0.2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7105</v>
      </c>
      <c r="F15595" s="7"/>
      <c r="G15595" s="7"/>
      <c r="H15595" s="7">
        <f>IF('Раздел 3.5'!AA59&gt;='Раздел 3.5'!AB59,0,1)</f>
        <v>0</v>
      </c>
    </row>
    <row r="15596" spans="1:8" x14ac:dyDescent="0.2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7106</v>
      </c>
      <c r="F15596" s="7"/>
      <c r="G15596" s="7"/>
      <c r="H15596" s="7">
        <f>IF('Раздел 3.5'!AA60&gt;='Раздел 3.5'!AB60,0,1)</f>
        <v>0</v>
      </c>
    </row>
    <row r="15597" spans="1:8" x14ac:dyDescent="0.2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6307</v>
      </c>
      <c r="F15597" s="7"/>
      <c r="G15597" s="7"/>
      <c r="H15597" s="7">
        <f>IF('Раздел 3.5'!AA61&gt;='Раздел 3.5'!AB61,0,1)</f>
        <v>0</v>
      </c>
    </row>
    <row r="15598" spans="1:8" x14ac:dyDescent="0.2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6308</v>
      </c>
      <c r="F15598" s="7"/>
      <c r="G15598" s="7"/>
      <c r="H15598" s="7">
        <f>IF('Раздел 3.5'!AA62&gt;='Раздел 3.5'!AB62,0,1)</f>
        <v>0</v>
      </c>
    </row>
    <row r="15599" spans="1:8" x14ac:dyDescent="0.2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6309</v>
      </c>
      <c r="F15599" s="7"/>
      <c r="G15599" s="7"/>
      <c r="H15599" s="7">
        <f>IF('Раздел 3.5'!AA63&gt;='Раздел 3.5'!AB63,0,1)</f>
        <v>0</v>
      </c>
    </row>
    <row r="15600" spans="1:8" x14ac:dyDescent="0.2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6310</v>
      </c>
      <c r="F15600" s="7"/>
      <c r="G15600" s="7"/>
      <c r="H15600" s="7">
        <f>IF('Раздел 3.5'!AA64&gt;='Раздел 3.5'!AB64,0,1)</f>
        <v>0</v>
      </c>
    </row>
    <row r="15601" spans="1:8" x14ac:dyDescent="0.2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4781</v>
      </c>
      <c r="F15601" s="7"/>
      <c r="G15601" s="7"/>
      <c r="H15601" s="7">
        <f>IF('Раздел 3.5'!AA65&gt;='Раздел 3.5'!AB65,0,1)</f>
        <v>0</v>
      </c>
    </row>
    <row r="15602" spans="1:8" x14ac:dyDescent="0.2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4782</v>
      </c>
      <c r="F15602" s="7"/>
      <c r="G15602" s="7"/>
      <c r="H15602" s="7">
        <f>IF('Раздел 3.5'!AA66&gt;='Раздел 3.5'!AB66,0,1)</f>
        <v>0</v>
      </c>
    </row>
    <row r="15603" spans="1:8" x14ac:dyDescent="0.2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4783</v>
      </c>
      <c r="F15603" s="7"/>
      <c r="G15603" s="7"/>
      <c r="H15603" s="7">
        <f>IF('Раздел 3.5'!AA67&gt;='Раздел 3.5'!AB67,0,1)</f>
        <v>0</v>
      </c>
    </row>
    <row r="15604" spans="1:8" x14ac:dyDescent="0.2">
      <c r="A15604" s="6">
        <f t="shared" si="233"/>
        <v>609562</v>
      </c>
      <c r="B15604" s="6">
        <v>74</v>
      </c>
      <c r="C15604" s="109">
        <v>18</v>
      </c>
      <c r="D15604" s="109">
        <v>567</v>
      </c>
      <c r="E15604" s="109" t="s">
        <v>4784</v>
      </c>
      <c r="F15604" s="109"/>
      <c r="G15604" s="109"/>
      <c r="H15604" s="109">
        <f>IF('Раздел 3.5'!AA68&gt;='Раздел 3.5'!AB68,0,1)</f>
        <v>0</v>
      </c>
    </row>
    <row r="15605" spans="1:8" x14ac:dyDescent="0.2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4785</v>
      </c>
      <c r="H15605" s="6">
        <f>IF('Раздел 3.5'!AC21&gt;='Раздел 3.5'!AD21,0,1)</f>
        <v>0</v>
      </c>
    </row>
    <row r="15606" spans="1:8" x14ac:dyDescent="0.2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4786</v>
      </c>
      <c r="H15606" s="6">
        <f>IF('Раздел 3.5'!AC22&gt;='Раздел 3.5'!AD22,0,1)</f>
        <v>0</v>
      </c>
    </row>
    <row r="15607" spans="1:8" x14ac:dyDescent="0.2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4787</v>
      </c>
      <c r="H15607" s="6">
        <f>IF('Раздел 3.5'!AC23&gt;='Раздел 3.5'!AD23,0,1)</f>
        <v>0</v>
      </c>
    </row>
    <row r="15608" spans="1:8" x14ac:dyDescent="0.2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4788</v>
      </c>
      <c r="H15608" s="6">
        <f>IF('Раздел 3.5'!AC24&gt;='Раздел 3.5'!AD24,0,1)</f>
        <v>0</v>
      </c>
    </row>
    <row r="15609" spans="1:8" x14ac:dyDescent="0.2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3964</v>
      </c>
      <c r="H15609" s="6">
        <f>IF('Раздел 3.5'!AC25&gt;='Раздел 3.5'!AD25,0,1)</f>
        <v>0</v>
      </c>
    </row>
    <row r="15610" spans="1:8" x14ac:dyDescent="0.2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3965</v>
      </c>
      <c r="H15610" s="6">
        <f>IF('Раздел 3.5'!AC26&gt;='Раздел 3.5'!AD26,0,1)</f>
        <v>0</v>
      </c>
    </row>
    <row r="15611" spans="1:8" x14ac:dyDescent="0.2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3966</v>
      </c>
      <c r="H15611" s="6">
        <f>IF('Раздел 3.5'!AC27&gt;='Раздел 3.5'!AD27,0,1)</f>
        <v>0</v>
      </c>
    </row>
    <row r="15612" spans="1:8" x14ac:dyDescent="0.2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3960</v>
      </c>
      <c r="H15612" s="6">
        <f>IF('Раздел 3.5'!AC28&gt;='Раздел 3.5'!AD28,0,1)</f>
        <v>0</v>
      </c>
    </row>
    <row r="15613" spans="1:8" x14ac:dyDescent="0.2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3961</v>
      </c>
      <c r="H15613" s="6">
        <f>IF('Раздел 3.5'!AC29&gt;='Раздел 3.5'!AD29,0,1)</f>
        <v>0</v>
      </c>
    </row>
    <row r="15614" spans="1:8" x14ac:dyDescent="0.2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3962</v>
      </c>
      <c r="H15614" s="6">
        <f>IF('Раздел 3.5'!AC30&gt;='Раздел 3.5'!AD30,0,1)</f>
        <v>0</v>
      </c>
    </row>
    <row r="15615" spans="1:8" x14ac:dyDescent="0.2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3963</v>
      </c>
      <c r="H15615" s="6">
        <f>IF('Раздел 3.5'!AC31&gt;='Раздел 3.5'!AD31,0,1)</f>
        <v>0</v>
      </c>
    </row>
    <row r="15616" spans="1:8" x14ac:dyDescent="0.2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3180</v>
      </c>
      <c r="H15616" s="6">
        <f>IF('Раздел 3.5'!AC32&gt;='Раздел 3.5'!AD32,0,1)</f>
        <v>0</v>
      </c>
    </row>
    <row r="15617" spans="1:8" x14ac:dyDescent="0.2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3181</v>
      </c>
      <c r="H15617" s="6">
        <f>IF('Раздел 3.5'!AC33&gt;='Раздел 3.5'!AD33,0,1)</f>
        <v>0</v>
      </c>
    </row>
    <row r="15618" spans="1:8" x14ac:dyDescent="0.2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3182</v>
      </c>
      <c r="H15618" s="6">
        <f>IF('Раздел 3.5'!AC34&gt;='Раздел 3.5'!AD34,0,1)</f>
        <v>0</v>
      </c>
    </row>
    <row r="15619" spans="1:8" x14ac:dyDescent="0.2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6376</v>
      </c>
      <c r="H15619" s="6">
        <f>IF('Раздел 3.5'!AC35&gt;='Раздел 3.5'!AD35,0,1)</f>
        <v>0</v>
      </c>
    </row>
    <row r="15620" spans="1:8" x14ac:dyDescent="0.2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6377</v>
      </c>
      <c r="H15620" s="6">
        <f>IF('Раздел 3.5'!AC36&gt;='Раздел 3.5'!AD36,0,1)</f>
        <v>0</v>
      </c>
    </row>
    <row r="15621" spans="1:8" x14ac:dyDescent="0.2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6378</v>
      </c>
      <c r="H15621" s="6">
        <f>IF('Раздел 3.5'!AC37&gt;='Раздел 3.5'!AD37,0,1)</f>
        <v>0</v>
      </c>
    </row>
    <row r="15622" spans="1:8" x14ac:dyDescent="0.2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6379</v>
      </c>
      <c r="H15622" s="6">
        <f>IF('Раздел 3.5'!AC38&gt;='Раздел 3.5'!AD38,0,1)</f>
        <v>0</v>
      </c>
    </row>
    <row r="15623" spans="1:8" x14ac:dyDescent="0.2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6380</v>
      </c>
      <c r="H15623" s="6">
        <f>IF('Раздел 3.5'!AC39&gt;='Раздел 3.5'!AD39,0,1)</f>
        <v>0</v>
      </c>
    </row>
    <row r="15624" spans="1:8" x14ac:dyDescent="0.2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5599</v>
      </c>
      <c r="H15624" s="6">
        <f>IF('Раздел 3.5'!AC40&gt;='Раздел 3.5'!AD40,0,1)</f>
        <v>0</v>
      </c>
    </row>
    <row r="15625" spans="1:8" x14ac:dyDescent="0.2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5600</v>
      </c>
      <c r="H15625" s="6">
        <f>IF('Раздел 3.5'!AC41&gt;='Раздел 3.5'!AD41,0,1)</f>
        <v>0</v>
      </c>
    </row>
    <row r="15626" spans="1:8" x14ac:dyDescent="0.2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5601</v>
      </c>
      <c r="H15626" s="6">
        <f>IF('Раздел 3.5'!AC42&gt;='Раздел 3.5'!AD42,0,1)</f>
        <v>0</v>
      </c>
    </row>
    <row r="15627" spans="1:8" x14ac:dyDescent="0.2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5602</v>
      </c>
      <c r="H15627" s="6">
        <f>IF('Раздел 3.5'!AC43&gt;='Раздел 3.5'!AD43,0,1)</f>
        <v>0</v>
      </c>
    </row>
    <row r="15628" spans="1:8" x14ac:dyDescent="0.2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5603</v>
      </c>
      <c r="H15628" s="6">
        <f>IF('Раздел 3.5'!AC44&gt;='Раздел 3.5'!AD44,0,1)</f>
        <v>0</v>
      </c>
    </row>
    <row r="15629" spans="1:8" x14ac:dyDescent="0.2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4789</v>
      </c>
      <c r="H15629" s="6">
        <f>IF('Раздел 3.5'!AC45&gt;='Раздел 3.5'!AD45,0,1)</f>
        <v>0</v>
      </c>
    </row>
    <row r="15630" spans="1:8" x14ac:dyDescent="0.2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4790</v>
      </c>
      <c r="H15630" s="6">
        <f>IF('Раздел 3.5'!AC46&gt;='Раздел 3.5'!AD46,0,1)</f>
        <v>0</v>
      </c>
    </row>
    <row r="15631" spans="1:8" x14ac:dyDescent="0.2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4791</v>
      </c>
      <c r="H15631" s="6">
        <f>IF('Раздел 3.5'!AC47&gt;='Раздел 3.5'!AD47,0,1)</f>
        <v>0</v>
      </c>
    </row>
    <row r="15632" spans="1:8" x14ac:dyDescent="0.2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4792</v>
      </c>
      <c r="H15632" s="6">
        <f>IF('Раздел 3.5'!AC48&gt;='Раздел 3.5'!AD48,0,1)</f>
        <v>0</v>
      </c>
    </row>
    <row r="15633" spans="1:8" x14ac:dyDescent="0.2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4793</v>
      </c>
      <c r="H15633" s="6">
        <f>IF('Раздел 3.5'!AC49&gt;='Раздел 3.5'!AD49,0,1)</f>
        <v>0</v>
      </c>
    </row>
    <row r="15634" spans="1:8" x14ac:dyDescent="0.2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4794</v>
      </c>
      <c r="H15634" s="6">
        <f>IF('Раздел 3.5'!AC50&gt;='Раздел 3.5'!AD50,0,1)</f>
        <v>0</v>
      </c>
    </row>
    <row r="15635" spans="1:8" x14ac:dyDescent="0.2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4795</v>
      </c>
      <c r="H15635" s="6">
        <f>IF('Раздел 3.5'!AC51&gt;='Раздел 3.5'!AD51,0,1)</f>
        <v>0</v>
      </c>
    </row>
    <row r="15636" spans="1:8" x14ac:dyDescent="0.2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3186</v>
      </c>
      <c r="H15636" s="6">
        <f>IF('Раздел 3.5'!AC52&gt;='Раздел 3.5'!AD52,0,1)</f>
        <v>0</v>
      </c>
    </row>
    <row r="15637" spans="1:8" x14ac:dyDescent="0.2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3187</v>
      </c>
      <c r="H15637" s="6">
        <f>IF('Раздел 3.5'!AC53&gt;='Раздел 3.5'!AD53,0,1)</f>
        <v>0</v>
      </c>
    </row>
    <row r="15638" spans="1:8" x14ac:dyDescent="0.2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3188</v>
      </c>
      <c r="H15638" s="6">
        <f>IF('Раздел 3.5'!AC54&gt;='Раздел 3.5'!AD54,0,1)</f>
        <v>0</v>
      </c>
    </row>
    <row r="15639" spans="1:8" x14ac:dyDescent="0.2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3189</v>
      </c>
      <c r="H15639" s="6">
        <f>IF('Раздел 3.5'!AC55&gt;='Раздел 3.5'!AD55,0,1)</f>
        <v>0</v>
      </c>
    </row>
    <row r="15640" spans="1:8" x14ac:dyDescent="0.2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3190</v>
      </c>
      <c r="H15640" s="6">
        <f>IF('Раздел 3.5'!AC56&gt;='Раздел 3.5'!AD56,0,1)</f>
        <v>0</v>
      </c>
    </row>
    <row r="15641" spans="1:8" x14ac:dyDescent="0.2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3191</v>
      </c>
      <c r="H15641" s="6">
        <f>IF('Раздел 3.5'!AC57&gt;='Раздел 3.5'!AD57,0,1)</f>
        <v>0</v>
      </c>
    </row>
    <row r="15642" spans="1:8" x14ac:dyDescent="0.2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3192</v>
      </c>
      <c r="H15642" s="6">
        <f>IF('Раздел 3.5'!AC58&gt;='Раздел 3.5'!AD58,0,1)</f>
        <v>0</v>
      </c>
    </row>
    <row r="15643" spans="1:8" x14ac:dyDescent="0.2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3193</v>
      </c>
      <c r="H15643" s="6">
        <f>IF('Раздел 3.5'!AC59&gt;='Раздел 3.5'!AD59,0,1)</f>
        <v>0</v>
      </c>
    </row>
    <row r="15644" spans="1:8" x14ac:dyDescent="0.2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3194</v>
      </c>
      <c r="H15644" s="6">
        <f>IF('Раздел 3.5'!AC60&gt;='Раздел 3.5'!AD60,0,1)</f>
        <v>0</v>
      </c>
    </row>
    <row r="15645" spans="1:8" x14ac:dyDescent="0.2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3985</v>
      </c>
      <c r="H15645" s="6">
        <f>IF('Раздел 3.5'!AC61&gt;='Раздел 3.5'!AD61,0,1)</f>
        <v>0</v>
      </c>
    </row>
    <row r="15646" spans="1:8" x14ac:dyDescent="0.2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3986</v>
      </c>
      <c r="H15646" s="6">
        <f>IF('Раздел 3.5'!AC62&gt;='Раздел 3.5'!AD62,0,1)</f>
        <v>0</v>
      </c>
    </row>
    <row r="15647" spans="1:8" x14ac:dyDescent="0.2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3987</v>
      </c>
      <c r="H15647" s="6">
        <f>IF('Раздел 3.5'!AC63&gt;='Раздел 3.5'!AD63,0,1)</f>
        <v>0</v>
      </c>
    </row>
    <row r="15648" spans="1:8" x14ac:dyDescent="0.2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3988</v>
      </c>
      <c r="H15648" s="6">
        <f>IF('Раздел 3.5'!AC64&gt;='Раздел 3.5'!AD64,0,1)</f>
        <v>0</v>
      </c>
    </row>
    <row r="15649" spans="1:8" x14ac:dyDescent="0.2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3989</v>
      </c>
      <c r="H15649" s="6">
        <f>IF('Раздел 3.5'!AC65&gt;='Раздел 3.5'!AD65,0,1)</f>
        <v>0</v>
      </c>
    </row>
    <row r="15650" spans="1:8" x14ac:dyDescent="0.2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3990</v>
      </c>
      <c r="H15650" s="6">
        <f>IF('Раздел 3.5'!AC66&gt;='Раздел 3.5'!AD66,0,1)</f>
        <v>0</v>
      </c>
    </row>
    <row r="15651" spans="1:8" x14ac:dyDescent="0.2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3991</v>
      </c>
      <c r="H15651" s="6">
        <f>IF('Раздел 3.5'!AC67&gt;='Раздел 3.5'!AD67,0,1)</f>
        <v>0</v>
      </c>
    </row>
    <row r="15652" spans="1:8" x14ac:dyDescent="0.2">
      <c r="A15652" s="6">
        <f t="shared" si="234"/>
        <v>609562</v>
      </c>
      <c r="B15652" s="6">
        <v>74</v>
      </c>
      <c r="C15652" s="109">
        <v>19</v>
      </c>
      <c r="D15652" s="109">
        <v>615</v>
      </c>
      <c r="E15652" s="109" t="s">
        <v>3992</v>
      </c>
      <c r="F15652" s="109"/>
      <c r="G15652" s="109"/>
      <c r="H15652" s="109">
        <f>IF('Раздел 3.5'!AC68&gt;='Раздел 3.5'!AD68,0,1)</f>
        <v>0</v>
      </c>
    </row>
    <row r="15653" spans="1:8" x14ac:dyDescent="0.2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3993</v>
      </c>
      <c r="H15653" s="115">
        <f>IF('Раздел 3.5'!AE21&gt;='Раздел 3.5'!AF21,0,1)</f>
        <v>0</v>
      </c>
    </row>
    <row r="15654" spans="1:8" x14ac:dyDescent="0.2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3994</v>
      </c>
      <c r="H15654" s="7">
        <f>IF('Раздел 3.5'!AE22&gt;='Раздел 3.5'!AF22,0,1)</f>
        <v>0</v>
      </c>
    </row>
    <row r="15655" spans="1:8" x14ac:dyDescent="0.2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3995</v>
      </c>
      <c r="H15655" s="7">
        <f>IF('Раздел 3.5'!AE23&gt;='Раздел 3.5'!AF23,0,1)</f>
        <v>0</v>
      </c>
    </row>
    <row r="15656" spans="1:8" x14ac:dyDescent="0.2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3996</v>
      </c>
      <c r="H15656" s="7">
        <f>IF('Раздел 3.5'!AE24&gt;='Раздел 3.5'!AF24,0,1)</f>
        <v>0</v>
      </c>
    </row>
    <row r="15657" spans="1:8" x14ac:dyDescent="0.2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4823</v>
      </c>
      <c r="H15657" s="7">
        <f>IF('Раздел 3.5'!AE25&gt;='Раздел 3.5'!AF25,0,1)</f>
        <v>0</v>
      </c>
    </row>
    <row r="15658" spans="1:8" x14ac:dyDescent="0.2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5633</v>
      </c>
      <c r="H15658" s="7">
        <f>IF('Раздел 3.5'!AE26&gt;='Раздел 3.5'!AF26,0,1)</f>
        <v>0</v>
      </c>
    </row>
    <row r="15659" spans="1:8" x14ac:dyDescent="0.2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5634</v>
      </c>
      <c r="H15659" s="7">
        <f>IF('Раздел 3.5'!AE27&gt;='Раздел 3.5'!AF27,0,1)</f>
        <v>0</v>
      </c>
    </row>
    <row r="15660" spans="1:8" x14ac:dyDescent="0.2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5635</v>
      </c>
      <c r="H15660" s="7">
        <f>IF('Раздел 3.5'!AE28&gt;='Раздел 3.5'!AF28,0,1)</f>
        <v>0</v>
      </c>
    </row>
    <row r="15661" spans="1:8" x14ac:dyDescent="0.2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5636</v>
      </c>
      <c r="H15661" s="7">
        <f>IF('Раздел 3.5'!AE29&gt;='Раздел 3.5'!AF29,0,1)</f>
        <v>0</v>
      </c>
    </row>
    <row r="15662" spans="1:8" x14ac:dyDescent="0.2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5637</v>
      </c>
      <c r="H15662" s="7">
        <f>IF('Раздел 3.5'!AE30&gt;='Раздел 3.5'!AF30,0,1)</f>
        <v>0</v>
      </c>
    </row>
    <row r="15663" spans="1:8" x14ac:dyDescent="0.2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5638</v>
      </c>
      <c r="H15663" s="7">
        <f>IF('Раздел 3.5'!AE31&gt;='Раздел 3.5'!AF31,0,1)</f>
        <v>0</v>
      </c>
    </row>
    <row r="15664" spans="1:8" x14ac:dyDescent="0.2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5639</v>
      </c>
      <c r="H15664" s="7">
        <f>IF('Раздел 3.5'!AE32&gt;='Раздел 3.5'!AF32,0,1)</f>
        <v>0</v>
      </c>
    </row>
    <row r="15665" spans="1:8" x14ac:dyDescent="0.2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5640</v>
      </c>
      <c r="H15665" s="7">
        <f>IF('Раздел 3.5'!AE33&gt;='Раздел 3.5'!AF33,0,1)</f>
        <v>0</v>
      </c>
    </row>
    <row r="15666" spans="1:8" x14ac:dyDescent="0.2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5641</v>
      </c>
      <c r="H15666" s="7">
        <f>IF('Раздел 3.5'!AE34&gt;='Раздел 3.5'!AF34,0,1)</f>
        <v>0</v>
      </c>
    </row>
    <row r="15667" spans="1:8" x14ac:dyDescent="0.2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5642</v>
      </c>
      <c r="H15667" s="7">
        <f>IF('Раздел 3.5'!AE35&gt;='Раздел 3.5'!AF35,0,1)</f>
        <v>0</v>
      </c>
    </row>
    <row r="15668" spans="1:8" x14ac:dyDescent="0.2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5643</v>
      </c>
      <c r="H15668" s="7">
        <f>IF('Раздел 3.5'!AE36&gt;='Раздел 3.5'!AF36,0,1)</f>
        <v>0</v>
      </c>
    </row>
    <row r="15669" spans="1:8" x14ac:dyDescent="0.2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5644</v>
      </c>
      <c r="H15669" s="7">
        <f>IF('Раздел 3.5'!AE37&gt;='Раздел 3.5'!AF37,0,1)</f>
        <v>0</v>
      </c>
    </row>
    <row r="15670" spans="1:8" x14ac:dyDescent="0.2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5645</v>
      </c>
      <c r="H15670" s="7">
        <f>IF('Раздел 3.5'!AE38&gt;='Раздел 3.5'!AF38,0,1)</f>
        <v>0</v>
      </c>
    </row>
    <row r="15671" spans="1:8" x14ac:dyDescent="0.2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5646</v>
      </c>
      <c r="H15671" s="7">
        <f>IF('Раздел 3.5'!AE39&gt;='Раздел 3.5'!AF39,0,1)</f>
        <v>0</v>
      </c>
    </row>
    <row r="15672" spans="1:8" x14ac:dyDescent="0.2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5647</v>
      </c>
      <c r="H15672" s="7">
        <f>IF('Раздел 3.5'!AE40&gt;='Раздел 3.5'!AF40,0,1)</f>
        <v>0</v>
      </c>
    </row>
    <row r="15673" spans="1:8" x14ac:dyDescent="0.2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5648</v>
      </c>
      <c r="H15673" s="7">
        <f>IF('Раздел 3.5'!AE41&gt;='Раздел 3.5'!AF41,0,1)</f>
        <v>0</v>
      </c>
    </row>
    <row r="15674" spans="1:8" x14ac:dyDescent="0.2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5649</v>
      </c>
      <c r="H15674" s="7">
        <f>IF('Раздел 3.5'!AE42&gt;='Раздел 3.5'!AF42,0,1)</f>
        <v>0</v>
      </c>
    </row>
    <row r="15675" spans="1:8" x14ac:dyDescent="0.2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5650</v>
      </c>
      <c r="H15675" s="7">
        <f>IF('Раздел 3.5'!AE43&gt;='Раздел 3.5'!AF43,0,1)</f>
        <v>0</v>
      </c>
    </row>
    <row r="15676" spans="1:8" x14ac:dyDescent="0.2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5651</v>
      </c>
      <c r="H15676" s="7">
        <f>IF('Раздел 3.5'!AE44&gt;='Раздел 3.5'!AF44,0,1)</f>
        <v>0</v>
      </c>
    </row>
    <row r="15677" spans="1:8" x14ac:dyDescent="0.2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5652</v>
      </c>
      <c r="H15677" s="7">
        <f>IF('Раздел 3.5'!AE45&gt;='Раздел 3.5'!AF45,0,1)</f>
        <v>0</v>
      </c>
    </row>
    <row r="15678" spans="1:8" x14ac:dyDescent="0.2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5653</v>
      </c>
      <c r="H15678" s="7">
        <f>IF('Раздел 3.5'!AE46&gt;='Раздел 3.5'!AF46,0,1)</f>
        <v>0</v>
      </c>
    </row>
    <row r="15679" spans="1:8" x14ac:dyDescent="0.2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5654</v>
      </c>
      <c r="H15679" s="7">
        <f>IF('Раздел 3.5'!AE47&gt;='Раздел 3.5'!AF47,0,1)</f>
        <v>0</v>
      </c>
    </row>
    <row r="15680" spans="1:8" x14ac:dyDescent="0.2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5655</v>
      </c>
      <c r="H15680" s="7">
        <f>IF('Раздел 3.5'!AE48&gt;='Раздел 3.5'!AF48,0,1)</f>
        <v>0</v>
      </c>
    </row>
    <row r="15681" spans="1:8" x14ac:dyDescent="0.2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5656</v>
      </c>
      <c r="H15681" s="7">
        <f>IF('Раздел 3.5'!AE49&gt;='Раздел 3.5'!AF49,0,1)</f>
        <v>0</v>
      </c>
    </row>
    <row r="15682" spans="1:8" x14ac:dyDescent="0.2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5657</v>
      </c>
      <c r="H15682" s="7">
        <f>IF('Раздел 3.5'!AE50&gt;='Раздел 3.5'!AF50,0,1)</f>
        <v>0</v>
      </c>
    </row>
    <row r="15683" spans="1:8" x14ac:dyDescent="0.2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5658</v>
      </c>
      <c r="H15683" s="7">
        <f>IF('Раздел 3.5'!AE51&gt;='Раздел 3.5'!AF51,0,1)</f>
        <v>0</v>
      </c>
    </row>
    <row r="15684" spans="1:8" x14ac:dyDescent="0.2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5659</v>
      </c>
      <c r="H15684" s="7">
        <f>IF('Раздел 3.5'!AE52&gt;='Раздел 3.5'!AF52,0,1)</f>
        <v>0</v>
      </c>
    </row>
    <row r="15685" spans="1:8" x14ac:dyDescent="0.2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5660</v>
      </c>
      <c r="H15685" s="7">
        <f>IF('Раздел 3.5'!AE53&gt;='Раздел 3.5'!AF53,0,1)</f>
        <v>0</v>
      </c>
    </row>
    <row r="15686" spans="1:8" x14ac:dyDescent="0.2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6440</v>
      </c>
      <c r="H15686" s="7">
        <f>IF('Раздел 3.5'!AE54&gt;='Раздел 3.5'!AF54,0,1)</f>
        <v>0</v>
      </c>
    </row>
    <row r="15687" spans="1:8" x14ac:dyDescent="0.2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6441</v>
      </c>
      <c r="H15687" s="7">
        <f>IF('Раздел 3.5'!AE55&gt;='Раздел 3.5'!AF55,0,1)</f>
        <v>0</v>
      </c>
    </row>
    <row r="15688" spans="1:8" x14ac:dyDescent="0.2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6442</v>
      </c>
      <c r="H15688" s="7">
        <f>IF('Раздел 3.5'!AE56&gt;='Раздел 3.5'!AF56,0,1)</f>
        <v>0</v>
      </c>
    </row>
    <row r="15689" spans="1:8" x14ac:dyDescent="0.2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6443</v>
      </c>
      <c r="H15689" s="7">
        <f>IF('Раздел 3.5'!AE57&gt;='Раздел 3.5'!AF57,0,1)</f>
        <v>0</v>
      </c>
    </row>
    <row r="15690" spans="1:8" x14ac:dyDescent="0.2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6444</v>
      </c>
      <c r="H15690" s="7">
        <f>IF('Раздел 3.5'!AE58&gt;='Раздел 3.5'!AF58,0,1)</f>
        <v>0</v>
      </c>
    </row>
    <row r="15691" spans="1:8" x14ac:dyDescent="0.2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6445</v>
      </c>
      <c r="H15691" s="7">
        <f>IF('Раздел 3.5'!AE59&gt;='Раздел 3.5'!AF59,0,1)</f>
        <v>0</v>
      </c>
    </row>
    <row r="15692" spans="1:8" x14ac:dyDescent="0.2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6446</v>
      </c>
      <c r="H15692" s="7">
        <f>IF('Раздел 3.5'!AE60&gt;='Раздел 3.5'!AF60,0,1)</f>
        <v>0</v>
      </c>
    </row>
    <row r="15693" spans="1:8" x14ac:dyDescent="0.2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6447</v>
      </c>
      <c r="H15693" s="7">
        <f>IF('Раздел 3.5'!AE61&gt;='Раздел 3.5'!AF61,0,1)</f>
        <v>0</v>
      </c>
    </row>
    <row r="15694" spans="1:8" x14ac:dyDescent="0.2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6448</v>
      </c>
      <c r="H15694" s="7">
        <f>IF('Раздел 3.5'!AE62&gt;='Раздел 3.5'!AF62,0,1)</f>
        <v>0</v>
      </c>
    </row>
    <row r="15695" spans="1:8" x14ac:dyDescent="0.2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6449</v>
      </c>
      <c r="H15695" s="7">
        <f>IF('Раздел 3.5'!AE63&gt;='Раздел 3.5'!AF63,0,1)</f>
        <v>0</v>
      </c>
    </row>
    <row r="15696" spans="1:8" x14ac:dyDescent="0.2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6450</v>
      </c>
      <c r="H15696" s="7">
        <f>IF('Раздел 3.5'!AE64&gt;='Раздел 3.5'!AF64,0,1)</f>
        <v>0</v>
      </c>
    </row>
    <row r="15697" spans="1:8" x14ac:dyDescent="0.2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6451</v>
      </c>
      <c r="H15697" s="7">
        <f>IF('Раздел 3.5'!AE65&gt;='Раздел 3.5'!AF65,0,1)</f>
        <v>0</v>
      </c>
    </row>
    <row r="15698" spans="1:8" x14ac:dyDescent="0.2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6452</v>
      </c>
      <c r="H15698" s="7">
        <f>IF('Раздел 3.5'!AE66&gt;='Раздел 3.5'!AF66,0,1)</f>
        <v>0</v>
      </c>
    </row>
    <row r="15699" spans="1:8" x14ac:dyDescent="0.2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6453</v>
      </c>
      <c r="H15699" s="7">
        <f>IF('Раздел 3.5'!AE67&gt;='Раздел 3.5'!AF67,0,1)</f>
        <v>0</v>
      </c>
    </row>
    <row r="15700" spans="1:8" x14ac:dyDescent="0.2">
      <c r="A15700" s="6">
        <f t="shared" si="234"/>
        <v>609562</v>
      </c>
      <c r="B15700" s="6">
        <v>74</v>
      </c>
      <c r="C15700" s="109">
        <v>20</v>
      </c>
      <c r="D15700" s="109">
        <v>663</v>
      </c>
      <c r="E15700" s="109" t="s">
        <v>6454</v>
      </c>
      <c r="F15700" s="109"/>
      <c r="G15700" s="109"/>
      <c r="H15700" s="109">
        <f>IF('Раздел 3.5'!AE68&gt;='Раздел 3.5'!AF68,0,1)</f>
        <v>0</v>
      </c>
    </row>
    <row r="15701" spans="1:8" x14ac:dyDescent="0.2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6455</v>
      </c>
      <c r="F15701" s="115"/>
      <c r="G15701" s="115"/>
      <c r="H15701" s="115">
        <f>IF('Раздел 3.5'!AG21&gt;='Раздел 3.5'!AH21,0,1)</f>
        <v>0</v>
      </c>
    </row>
    <row r="15702" spans="1:8" x14ac:dyDescent="0.2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6456</v>
      </c>
      <c r="F15702" s="7"/>
      <c r="G15702" s="7"/>
      <c r="H15702" s="7">
        <f>IF('Раздел 3.5'!AG22&gt;='Раздел 3.5'!AH22,0,1)</f>
        <v>0</v>
      </c>
    </row>
    <row r="15703" spans="1:8" x14ac:dyDescent="0.2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5680</v>
      </c>
      <c r="F15703" s="7"/>
      <c r="G15703" s="7"/>
      <c r="H15703" s="7">
        <f>IF('Раздел 3.5'!AG23&gt;='Раздел 3.5'!AH23,0,1)</f>
        <v>0</v>
      </c>
    </row>
    <row r="15704" spans="1:8" x14ac:dyDescent="0.2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5681</v>
      </c>
      <c r="F15704" s="7"/>
      <c r="G15704" s="7"/>
      <c r="H15704" s="7">
        <f>IF('Раздел 3.5'!AG24&gt;='Раздел 3.5'!AH24,0,1)</f>
        <v>0</v>
      </c>
    </row>
    <row r="15705" spans="1:8" x14ac:dyDescent="0.2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5682</v>
      </c>
      <c r="F15705" s="7"/>
      <c r="G15705" s="7"/>
      <c r="H15705" s="7">
        <f>IF('Раздел 3.5'!AG25&gt;='Раздел 3.5'!AH25,0,1)</f>
        <v>0</v>
      </c>
    </row>
    <row r="15706" spans="1:8" x14ac:dyDescent="0.2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5683</v>
      </c>
      <c r="F15706" s="7"/>
      <c r="G15706" s="7"/>
      <c r="H15706" s="7">
        <f>IF('Раздел 3.5'!AG26&gt;='Раздел 3.5'!AH26,0,1)</f>
        <v>0</v>
      </c>
    </row>
    <row r="15707" spans="1:8" x14ac:dyDescent="0.2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5684</v>
      </c>
      <c r="F15707" s="7"/>
      <c r="G15707" s="7"/>
      <c r="H15707" s="7">
        <f>IF('Раздел 3.5'!AG27&gt;='Раздел 3.5'!AH27,0,1)</f>
        <v>0</v>
      </c>
    </row>
    <row r="15708" spans="1:8" x14ac:dyDescent="0.2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5685</v>
      </c>
      <c r="F15708" s="7"/>
      <c r="G15708" s="7"/>
      <c r="H15708" s="7">
        <f>IF('Раздел 3.5'!AG28&gt;='Раздел 3.5'!AH28,0,1)</f>
        <v>0</v>
      </c>
    </row>
    <row r="15709" spans="1:8" x14ac:dyDescent="0.2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5686</v>
      </c>
      <c r="F15709" s="7"/>
      <c r="G15709" s="7"/>
      <c r="H15709" s="7">
        <f>IF('Раздел 3.5'!AG29&gt;='Раздел 3.5'!AH29,0,1)</f>
        <v>0</v>
      </c>
    </row>
    <row r="15710" spans="1:8" x14ac:dyDescent="0.2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5687</v>
      </c>
      <c r="F15710" s="7"/>
      <c r="G15710" s="7"/>
      <c r="H15710" s="7">
        <f>IF('Раздел 3.5'!AG30&gt;='Раздел 3.5'!AH30,0,1)</f>
        <v>0</v>
      </c>
    </row>
    <row r="15711" spans="1:8" x14ac:dyDescent="0.2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6466</v>
      </c>
      <c r="F15711" s="7"/>
      <c r="G15711" s="7"/>
      <c r="H15711" s="7">
        <f>IF('Раздел 3.5'!AG31&gt;='Раздел 3.5'!AH31,0,1)</f>
        <v>0</v>
      </c>
    </row>
    <row r="15712" spans="1:8" x14ac:dyDescent="0.2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6467</v>
      </c>
      <c r="F15712" s="7"/>
      <c r="G15712" s="7"/>
      <c r="H15712" s="7">
        <f>IF('Раздел 3.5'!AG32&gt;='Раздел 3.5'!AH32,0,1)</f>
        <v>0</v>
      </c>
    </row>
    <row r="15713" spans="1:8" x14ac:dyDescent="0.2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6468</v>
      </c>
      <c r="F15713" s="7"/>
      <c r="G15713" s="7"/>
      <c r="H15713" s="7">
        <f>IF('Раздел 3.5'!AG33&gt;='Раздел 3.5'!AH33,0,1)</f>
        <v>0</v>
      </c>
    </row>
    <row r="15714" spans="1:8" x14ac:dyDescent="0.2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6469</v>
      </c>
      <c r="F15714" s="7"/>
      <c r="G15714" s="7"/>
      <c r="H15714" s="7">
        <f>IF('Раздел 3.5'!AG34&gt;='Раздел 3.5'!AH34,0,1)</f>
        <v>0</v>
      </c>
    </row>
    <row r="15715" spans="1:8" x14ac:dyDescent="0.2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6470</v>
      </c>
      <c r="F15715" s="7"/>
      <c r="G15715" s="7"/>
      <c r="H15715" s="7">
        <f>IF('Раздел 3.5'!AG35&gt;='Раздел 3.5'!AH35,0,1)</f>
        <v>0</v>
      </c>
    </row>
    <row r="15716" spans="1:8" x14ac:dyDescent="0.2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6471</v>
      </c>
      <c r="F15716" s="7"/>
      <c r="G15716" s="7"/>
      <c r="H15716" s="7">
        <f>IF('Раздел 3.5'!AG36&gt;='Раздел 3.5'!AH36,0,1)</f>
        <v>0</v>
      </c>
    </row>
    <row r="15717" spans="1:8" x14ac:dyDescent="0.2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6472</v>
      </c>
      <c r="F15717" s="7"/>
      <c r="G15717" s="7"/>
      <c r="H15717" s="7">
        <f>IF('Раздел 3.5'!AG37&gt;='Раздел 3.5'!AH37,0,1)</f>
        <v>0</v>
      </c>
    </row>
    <row r="15718" spans="1:8" x14ac:dyDescent="0.2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6473</v>
      </c>
      <c r="F15718" s="7"/>
      <c r="G15718" s="7"/>
      <c r="H15718" s="7">
        <f>IF('Раздел 3.5'!AG38&gt;='Раздел 3.5'!AH38,0,1)</f>
        <v>0</v>
      </c>
    </row>
    <row r="15719" spans="1:8" x14ac:dyDescent="0.2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6474</v>
      </c>
      <c r="F15719" s="7"/>
      <c r="G15719" s="7"/>
      <c r="H15719" s="7">
        <f>IF('Раздел 3.5'!AG39&gt;='Раздел 3.5'!AH39,0,1)</f>
        <v>0</v>
      </c>
    </row>
    <row r="15720" spans="1:8" x14ac:dyDescent="0.2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6475</v>
      </c>
      <c r="F15720" s="7"/>
      <c r="G15720" s="7"/>
      <c r="H15720" s="7">
        <f>IF('Раздел 3.5'!AG40&gt;='Раздел 3.5'!AH40,0,1)</f>
        <v>0</v>
      </c>
    </row>
    <row r="15721" spans="1:8" x14ac:dyDescent="0.2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6476</v>
      </c>
      <c r="F15721" s="7"/>
      <c r="G15721" s="7"/>
      <c r="H15721" s="7">
        <f>IF('Раздел 3.5'!AG41&gt;='Раздел 3.5'!AH41,0,1)</f>
        <v>0</v>
      </c>
    </row>
    <row r="15722" spans="1:8" x14ac:dyDescent="0.2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6477</v>
      </c>
      <c r="F15722" s="7"/>
      <c r="G15722" s="7"/>
      <c r="H15722" s="7">
        <f>IF('Раздел 3.5'!AG42&gt;='Раздел 3.5'!AH42,0,1)</f>
        <v>0</v>
      </c>
    </row>
    <row r="15723" spans="1:8" x14ac:dyDescent="0.2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6478</v>
      </c>
      <c r="F15723" s="7"/>
      <c r="G15723" s="7"/>
      <c r="H15723" s="7">
        <f>IF('Раздел 3.5'!AG43&gt;='Раздел 3.5'!AH43,0,1)</f>
        <v>0</v>
      </c>
    </row>
    <row r="15724" spans="1:8" x14ac:dyDescent="0.2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6479</v>
      </c>
      <c r="F15724" s="7"/>
      <c r="G15724" s="7"/>
      <c r="H15724" s="7">
        <f>IF('Раздел 3.5'!AG44&gt;='Раздел 3.5'!AH44,0,1)</f>
        <v>0</v>
      </c>
    </row>
    <row r="15725" spans="1:8" x14ac:dyDescent="0.2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6480</v>
      </c>
      <c r="F15725" s="7"/>
      <c r="G15725" s="7"/>
      <c r="H15725" s="7">
        <f>IF('Раздел 3.5'!AG45&gt;='Раздел 3.5'!AH45,0,1)</f>
        <v>0</v>
      </c>
    </row>
    <row r="15726" spans="1:8" x14ac:dyDescent="0.2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6481</v>
      </c>
      <c r="F15726" s="7"/>
      <c r="G15726" s="7"/>
      <c r="H15726" s="7">
        <f>IF('Раздел 3.5'!AG46&gt;='Раздел 3.5'!AH46,0,1)</f>
        <v>0</v>
      </c>
    </row>
    <row r="15727" spans="1:8" x14ac:dyDescent="0.2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6482</v>
      </c>
      <c r="F15727" s="7"/>
      <c r="G15727" s="7"/>
      <c r="H15727" s="7">
        <f>IF('Раздел 3.5'!AG47&gt;='Раздел 3.5'!AH47,0,1)</f>
        <v>0</v>
      </c>
    </row>
    <row r="15728" spans="1:8" x14ac:dyDescent="0.2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6483</v>
      </c>
      <c r="F15728" s="7"/>
      <c r="G15728" s="7"/>
      <c r="H15728" s="7">
        <f>IF('Раздел 3.5'!AG48&gt;='Раздел 3.5'!AH48,0,1)</f>
        <v>0</v>
      </c>
    </row>
    <row r="15729" spans="1:8" x14ac:dyDescent="0.2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6484</v>
      </c>
      <c r="F15729" s="7"/>
      <c r="G15729" s="7"/>
      <c r="H15729" s="7">
        <f>IF('Раздел 3.5'!AG49&gt;='Раздел 3.5'!AH49,0,1)</f>
        <v>0</v>
      </c>
    </row>
    <row r="15730" spans="1:8" x14ac:dyDescent="0.2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7385</v>
      </c>
      <c r="F15730" s="7"/>
      <c r="G15730" s="7"/>
      <c r="H15730" s="7">
        <f>IF('Раздел 3.5'!AG50&gt;='Раздел 3.5'!AH50,0,1)</f>
        <v>0</v>
      </c>
    </row>
    <row r="15731" spans="1:8" x14ac:dyDescent="0.2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7386</v>
      </c>
      <c r="F15731" s="7"/>
      <c r="G15731" s="7"/>
      <c r="H15731" s="7">
        <f>IF('Раздел 3.5'!AG51&gt;='Раздел 3.5'!AH51,0,1)</f>
        <v>0</v>
      </c>
    </row>
    <row r="15732" spans="1:8" x14ac:dyDescent="0.2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7387</v>
      </c>
      <c r="F15732" s="7"/>
      <c r="G15732" s="7"/>
      <c r="H15732" s="7">
        <f>IF('Раздел 3.5'!AG52&gt;='Раздел 3.5'!AH52,0,1)</f>
        <v>0</v>
      </c>
    </row>
    <row r="15733" spans="1:8" x14ac:dyDescent="0.2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7388</v>
      </c>
      <c r="F15733" s="7"/>
      <c r="G15733" s="7"/>
      <c r="H15733" s="7">
        <f>IF('Раздел 3.5'!AG53&gt;='Раздел 3.5'!AH53,0,1)</f>
        <v>0</v>
      </c>
    </row>
    <row r="15734" spans="1:8" x14ac:dyDescent="0.2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7389</v>
      </c>
      <c r="F15734" s="7"/>
      <c r="G15734" s="7"/>
      <c r="H15734" s="7">
        <f>IF('Раздел 3.5'!AG54&gt;='Раздел 3.5'!AH54,0,1)</f>
        <v>0</v>
      </c>
    </row>
    <row r="15735" spans="1:8" x14ac:dyDescent="0.2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7392</v>
      </c>
      <c r="F15735" s="7"/>
      <c r="G15735" s="7"/>
      <c r="H15735" s="7">
        <f>IF('Раздел 3.5'!AG55&gt;='Раздел 3.5'!AH55,0,1)</f>
        <v>0</v>
      </c>
    </row>
    <row r="15736" spans="1:8" x14ac:dyDescent="0.2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7393</v>
      </c>
      <c r="F15736" s="7"/>
      <c r="G15736" s="7"/>
      <c r="H15736" s="7">
        <f>IF('Раздел 3.5'!AG56&gt;='Раздел 3.5'!AH56,0,1)</f>
        <v>0</v>
      </c>
    </row>
    <row r="15737" spans="1:8" x14ac:dyDescent="0.2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7394</v>
      </c>
      <c r="F15737" s="7"/>
      <c r="G15737" s="7"/>
      <c r="H15737" s="7">
        <f>IF('Раздел 3.5'!AG57&gt;='Раздел 3.5'!AH57,0,1)</f>
        <v>0</v>
      </c>
    </row>
    <row r="15738" spans="1:8" x14ac:dyDescent="0.2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7395</v>
      </c>
      <c r="F15738" s="7"/>
      <c r="G15738" s="7"/>
      <c r="H15738" s="7">
        <f>IF('Раздел 3.5'!AG58&gt;='Раздел 3.5'!AH58,0,1)</f>
        <v>0</v>
      </c>
    </row>
    <row r="15739" spans="1:8" x14ac:dyDescent="0.2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7396</v>
      </c>
      <c r="F15739" s="7"/>
      <c r="G15739" s="7"/>
      <c r="H15739" s="7">
        <f>IF('Раздел 3.5'!AG59&gt;='Раздел 3.5'!AH59,0,1)</f>
        <v>0</v>
      </c>
    </row>
    <row r="15740" spans="1:8" x14ac:dyDescent="0.2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7397</v>
      </c>
      <c r="F15740" s="7"/>
      <c r="G15740" s="7"/>
      <c r="H15740" s="7">
        <f>IF('Раздел 3.5'!AG60&gt;='Раздел 3.5'!AH60,0,1)</f>
        <v>0</v>
      </c>
    </row>
    <row r="15741" spans="1:8" x14ac:dyDescent="0.2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7398</v>
      </c>
      <c r="F15741" s="7"/>
      <c r="G15741" s="7"/>
      <c r="H15741" s="7">
        <f>IF('Раздел 3.5'!AG61&gt;='Раздел 3.5'!AH61,0,1)</f>
        <v>0</v>
      </c>
    </row>
    <row r="15742" spans="1:8" x14ac:dyDescent="0.2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7399</v>
      </c>
      <c r="F15742" s="7"/>
      <c r="G15742" s="7"/>
      <c r="H15742" s="7">
        <f>IF('Раздел 3.5'!AG62&gt;='Раздел 3.5'!AH62,0,1)</f>
        <v>0</v>
      </c>
    </row>
    <row r="15743" spans="1:8" x14ac:dyDescent="0.2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7400</v>
      </c>
      <c r="F15743" s="7"/>
      <c r="G15743" s="7"/>
      <c r="H15743" s="7">
        <f>IF('Раздел 3.5'!AG63&gt;='Раздел 3.5'!AH63,0,1)</f>
        <v>0</v>
      </c>
    </row>
    <row r="15744" spans="1:8" x14ac:dyDescent="0.2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7401</v>
      </c>
      <c r="F15744" s="7"/>
      <c r="G15744" s="7"/>
      <c r="H15744" s="7">
        <f>IF('Раздел 3.5'!AG64&gt;='Раздел 3.5'!AH64,0,1)</f>
        <v>0</v>
      </c>
    </row>
    <row r="15745" spans="1:8" x14ac:dyDescent="0.2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7402</v>
      </c>
      <c r="F15745" s="7"/>
      <c r="G15745" s="7"/>
      <c r="H15745" s="7">
        <f>IF('Раздел 3.5'!AG65&gt;='Раздел 3.5'!AH65,0,1)</f>
        <v>0</v>
      </c>
    </row>
    <row r="15746" spans="1:8" x14ac:dyDescent="0.2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7403</v>
      </c>
      <c r="F15746" s="7"/>
      <c r="G15746" s="7"/>
      <c r="H15746" s="7">
        <f>IF('Раздел 3.5'!AG66&gt;='Раздел 3.5'!AH66,0,1)</f>
        <v>0</v>
      </c>
    </row>
    <row r="15747" spans="1:8" x14ac:dyDescent="0.2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7404</v>
      </c>
      <c r="F15747" s="7"/>
      <c r="G15747" s="7"/>
      <c r="H15747" s="7">
        <f>IF('Раздел 3.5'!AG67&gt;='Раздел 3.5'!AH67,0,1)</f>
        <v>0</v>
      </c>
    </row>
    <row r="15748" spans="1:8" x14ac:dyDescent="0.2">
      <c r="A15748" s="6">
        <f t="shared" si="235"/>
        <v>609562</v>
      </c>
      <c r="B15748" s="6">
        <v>74</v>
      </c>
      <c r="C15748" s="109">
        <v>21</v>
      </c>
      <c r="D15748" s="109">
        <v>711</v>
      </c>
      <c r="E15748" s="109" t="s">
        <v>7405</v>
      </c>
      <c r="F15748" s="109"/>
      <c r="G15748" s="109"/>
      <c r="H15748" s="109">
        <f>IF('Раздел 3.5'!AG68&gt;='Раздел 3.5'!AH68,0,1)</f>
        <v>0</v>
      </c>
    </row>
    <row r="15749" spans="1:8" x14ac:dyDescent="0.2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7406</v>
      </c>
      <c r="H15749" s="6">
        <f>IF('Раздел 3.5'!AI21&gt;='Раздел 3.5'!AJ21,0,1)</f>
        <v>0</v>
      </c>
    </row>
    <row r="15750" spans="1:8" x14ac:dyDescent="0.2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7407</v>
      </c>
      <c r="H15750" s="6">
        <f>IF('Раздел 3.5'!AI22&gt;='Раздел 3.5'!AJ22,0,1)</f>
        <v>0</v>
      </c>
    </row>
    <row r="15751" spans="1:8" x14ac:dyDescent="0.2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6581</v>
      </c>
      <c r="H15751" s="6">
        <f>IF('Раздел 3.5'!AI23&gt;='Раздел 3.5'!AJ23,0,1)</f>
        <v>0</v>
      </c>
    </row>
    <row r="15752" spans="1:8" x14ac:dyDescent="0.2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6582</v>
      </c>
      <c r="H15752" s="6">
        <f>IF('Раздел 3.5'!AI24&gt;='Раздел 3.5'!AJ24,0,1)</f>
        <v>0</v>
      </c>
    </row>
    <row r="15753" spans="1:8" x14ac:dyDescent="0.2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6583</v>
      </c>
      <c r="H15753" s="6">
        <f>IF('Раздел 3.5'!AI25&gt;='Раздел 3.5'!AJ25,0,1)</f>
        <v>0</v>
      </c>
    </row>
    <row r="15754" spans="1:8" x14ac:dyDescent="0.2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6584</v>
      </c>
      <c r="H15754" s="6">
        <f>IF('Раздел 3.5'!AI26&gt;='Раздел 3.5'!AJ26,0,1)</f>
        <v>0</v>
      </c>
    </row>
    <row r="15755" spans="1:8" x14ac:dyDescent="0.2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6585</v>
      </c>
      <c r="H15755" s="6">
        <f>IF('Раздел 3.5'!AI27&gt;='Раздел 3.5'!AJ27,0,1)</f>
        <v>0</v>
      </c>
    </row>
    <row r="15756" spans="1:8" x14ac:dyDescent="0.2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6586</v>
      </c>
      <c r="H15756" s="6">
        <f>IF('Раздел 3.5'!AI28&gt;='Раздел 3.5'!AJ28,0,1)</f>
        <v>0</v>
      </c>
    </row>
    <row r="15757" spans="1:8" x14ac:dyDescent="0.2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6587</v>
      </c>
      <c r="H15757" s="6">
        <f>IF('Раздел 3.5'!AI29&gt;='Раздел 3.5'!AJ29,0,1)</f>
        <v>0</v>
      </c>
    </row>
    <row r="15758" spans="1:8" x14ac:dyDescent="0.2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6588</v>
      </c>
      <c r="H15758" s="6">
        <f>IF('Раздел 3.5'!AI30&gt;='Раздел 3.5'!AJ30,0,1)</f>
        <v>0</v>
      </c>
    </row>
    <row r="15759" spans="1:8" x14ac:dyDescent="0.2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6589</v>
      </c>
      <c r="H15759" s="6">
        <f>IF('Раздел 3.5'!AI31&gt;='Раздел 3.5'!AJ31,0,1)</f>
        <v>0</v>
      </c>
    </row>
    <row r="15760" spans="1:8" x14ac:dyDescent="0.2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6590</v>
      </c>
      <c r="H15760" s="6">
        <f>IF('Раздел 3.5'!AI32&gt;='Раздел 3.5'!AJ32,0,1)</f>
        <v>0</v>
      </c>
    </row>
    <row r="15761" spans="1:8" x14ac:dyDescent="0.2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6591</v>
      </c>
      <c r="H15761" s="6">
        <f>IF('Раздел 3.5'!AI33&gt;='Раздел 3.5'!AJ33,0,1)</f>
        <v>0</v>
      </c>
    </row>
    <row r="15762" spans="1:8" x14ac:dyDescent="0.2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6592</v>
      </c>
      <c r="H15762" s="6">
        <f>IF('Раздел 3.5'!AI34&gt;='Раздел 3.5'!AJ34,0,1)</f>
        <v>0</v>
      </c>
    </row>
    <row r="15763" spans="1:8" x14ac:dyDescent="0.2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6593</v>
      </c>
      <c r="H15763" s="6">
        <f>IF('Раздел 3.5'!AI35&gt;='Раздел 3.5'!AJ35,0,1)</f>
        <v>0</v>
      </c>
    </row>
    <row r="15764" spans="1:8" x14ac:dyDescent="0.2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6594</v>
      </c>
      <c r="H15764" s="6">
        <f>IF('Раздел 3.5'!AI36&gt;='Раздел 3.5'!AJ36,0,1)</f>
        <v>0</v>
      </c>
    </row>
    <row r="15765" spans="1:8" x14ac:dyDescent="0.2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6595</v>
      </c>
      <c r="H15765" s="6">
        <f>IF('Раздел 3.5'!AI37&gt;='Раздел 3.5'!AJ37,0,1)</f>
        <v>0</v>
      </c>
    </row>
    <row r="15766" spans="1:8" x14ac:dyDescent="0.2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6596</v>
      </c>
      <c r="H15766" s="6">
        <f>IF('Раздел 3.5'!AI38&gt;='Раздел 3.5'!AJ38,0,1)</f>
        <v>0</v>
      </c>
    </row>
    <row r="15767" spans="1:8" x14ac:dyDescent="0.2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6597</v>
      </c>
      <c r="H15767" s="6">
        <f>IF('Раздел 3.5'!AI39&gt;='Раздел 3.5'!AJ39,0,1)</f>
        <v>0</v>
      </c>
    </row>
    <row r="15768" spans="1:8" x14ac:dyDescent="0.2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6598</v>
      </c>
      <c r="H15768" s="6">
        <f>IF('Раздел 3.5'!AI40&gt;='Раздел 3.5'!AJ40,0,1)</f>
        <v>0</v>
      </c>
    </row>
    <row r="15769" spans="1:8" x14ac:dyDescent="0.2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6599</v>
      </c>
      <c r="H15769" s="6">
        <f>IF('Раздел 3.5'!AI41&gt;='Раздел 3.5'!AJ41,0,1)</f>
        <v>0</v>
      </c>
    </row>
    <row r="15770" spans="1:8" x14ac:dyDescent="0.2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6600</v>
      </c>
      <c r="H15770" s="6">
        <f>IF('Раздел 3.5'!AI42&gt;='Раздел 3.5'!AJ42,0,1)</f>
        <v>0</v>
      </c>
    </row>
    <row r="15771" spans="1:8" x14ac:dyDescent="0.2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6601</v>
      </c>
      <c r="H15771" s="6">
        <f>IF('Раздел 3.5'!AI43&gt;='Раздел 3.5'!AJ43,0,1)</f>
        <v>0</v>
      </c>
    </row>
    <row r="15772" spans="1:8" x14ac:dyDescent="0.2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6602</v>
      </c>
      <c r="H15772" s="6">
        <f>IF('Раздел 3.5'!AI44&gt;='Раздел 3.5'!AJ44,0,1)</f>
        <v>0</v>
      </c>
    </row>
    <row r="15773" spans="1:8" x14ac:dyDescent="0.2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6603</v>
      </c>
      <c r="H15773" s="6">
        <f>IF('Раздел 3.5'!AI45&gt;='Раздел 3.5'!AJ45,0,1)</f>
        <v>0</v>
      </c>
    </row>
    <row r="15774" spans="1:8" x14ac:dyDescent="0.2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6604</v>
      </c>
      <c r="H15774" s="6">
        <f>IF('Раздел 3.5'!AI46&gt;='Раздел 3.5'!AJ46,0,1)</f>
        <v>0</v>
      </c>
    </row>
    <row r="15775" spans="1:8" x14ac:dyDescent="0.2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5809</v>
      </c>
      <c r="H15775" s="6">
        <f>IF('Раздел 3.5'!AI47&gt;='Раздел 3.5'!AJ47,0,1)</f>
        <v>0</v>
      </c>
    </row>
    <row r="15776" spans="1:8" x14ac:dyDescent="0.2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5810</v>
      </c>
      <c r="H15776" s="6">
        <f>IF('Раздел 3.5'!AI48&gt;='Раздел 3.5'!AJ48,0,1)</f>
        <v>0</v>
      </c>
    </row>
    <row r="15777" spans="1:8" x14ac:dyDescent="0.2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5811</v>
      </c>
      <c r="H15777" s="6">
        <f>IF('Раздел 3.5'!AI49&gt;='Раздел 3.5'!AJ49,0,1)</f>
        <v>0</v>
      </c>
    </row>
    <row r="15778" spans="1:8" x14ac:dyDescent="0.2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5812</v>
      </c>
      <c r="H15778" s="6">
        <f>IF('Раздел 3.5'!AI50&gt;='Раздел 3.5'!AJ50,0,1)</f>
        <v>0</v>
      </c>
    </row>
    <row r="15779" spans="1:8" x14ac:dyDescent="0.2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5813</v>
      </c>
      <c r="H15779" s="6">
        <f>IF('Раздел 3.5'!AI51&gt;='Раздел 3.5'!AJ51,0,1)</f>
        <v>0</v>
      </c>
    </row>
    <row r="15780" spans="1:8" x14ac:dyDescent="0.2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5814</v>
      </c>
      <c r="H15780" s="6">
        <f>IF('Раздел 3.5'!AI52&gt;='Раздел 3.5'!AJ52,0,1)</f>
        <v>0</v>
      </c>
    </row>
    <row r="15781" spans="1:8" x14ac:dyDescent="0.2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5815</v>
      </c>
      <c r="H15781" s="6">
        <f>IF('Раздел 3.5'!AI53&gt;='Раздел 3.5'!AJ53,0,1)</f>
        <v>0</v>
      </c>
    </row>
    <row r="15782" spans="1:8" x14ac:dyDescent="0.2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5816</v>
      </c>
      <c r="H15782" s="6">
        <f>IF('Раздел 3.5'!AI54&gt;='Раздел 3.5'!AJ54,0,1)</f>
        <v>0</v>
      </c>
    </row>
    <row r="15783" spans="1:8" x14ac:dyDescent="0.2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5817</v>
      </c>
      <c r="H15783" s="6">
        <f>IF('Раздел 3.5'!AI55&gt;='Раздел 3.5'!AJ55,0,1)</f>
        <v>0</v>
      </c>
    </row>
    <row r="15784" spans="1:8" x14ac:dyDescent="0.2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5818</v>
      </c>
      <c r="H15784" s="6">
        <f>IF('Раздел 3.5'!AI56&gt;='Раздел 3.5'!AJ56,0,1)</f>
        <v>0</v>
      </c>
    </row>
    <row r="15785" spans="1:8" x14ac:dyDescent="0.2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5819</v>
      </c>
      <c r="H15785" s="6">
        <f>IF('Раздел 3.5'!AI57&gt;='Раздел 3.5'!AJ57,0,1)</f>
        <v>0</v>
      </c>
    </row>
    <row r="15786" spans="1:8" x14ac:dyDescent="0.2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5820</v>
      </c>
      <c r="H15786" s="6">
        <f>IF('Раздел 3.5'!AI58&gt;='Раздел 3.5'!AJ58,0,1)</f>
        <v>0</v>
      </c>
    </row>
    <row r="15787" spans="1:8" x14ac:dyDescent="0.2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5821</v>
      </c>
      <c r="H15787" s="6">
        <f>IF('Раздел 3.5'!AI59&gt;='Раздел 3.5'!AJ59,0,1)</f>
        <v>0</v>
      </c>
    </row>
    <row r="15788" spans="1:8" x14ac:dyDescent="0.2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5822</v>
      </c>
      <c r="H15788" s="6">
        <f>IF('Раздел 3.5'!AI60&gt;='Раздел 3.5'!AJ60,0,1)</f>
        <v>0</v>
      </c>
    </row>
    <row r="15789" spans="1:8" x14ac:dyDescent="0.2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5823</v>
      </c>
      <c r="H15789" s="6">
        <f>IF('Раздел 3.5'!AI61&gt;='Раздел 3.5'!AJ61,0,1)</f>
        <v>0</v>
      </c>
    </row>
    <row r="15790" spans="1:8" x14ac:dyDescent="0.2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5824</v>
      </c>
      <c r="H15790" s="6">
        <f>IF('Раздел 3.5'!AI62&gt;='Раздел 3.5'!AJ62,0,1)</f>
        <v>0</v>
      </c>
    </row>
    <row r="15791" spans="1:8" x14ac:dyDescent="0.2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5825</v>
      </c>
      <c r="H15791" s="6">
        <f>IF('Раздел 3.5'!AI63&gt;='Раздел 3.5'!AJ63,0,1)</f>
        <v>0</v>
      </c>
    </row>
    <row r="15792" spans="1:8" x14ac:dyDescent="0.2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5826</v>
      </c>
      <c r="H15792" s="6">
        <f>IF('Раздел 3.5'!AI64&gt;='Раздел 3.5'!AJ64,0,1)</f>
        <v>0</v>
      </c>
    </row>
    <row r="15793" spans="1:8" x14ac:dyDescent="0.2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5827</v>
      </c>
      <c r="H15793" s="6">
        <f>IF('Раздел 3.5'!AI65&gt;='Раздел 3.5'!AJ65,0,1)</f>
        <v>0</v>
      </c>
    </row>
    <row r="15794" spans="1:8" x14ac:dyDescent="0.2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5828</v>
      </c>
      <c r="H15794" s="6">
        <f>IF('Раздел 3.5'!AI66&gt;='Раздел 3.5'!AJ66,0,1)</f>
        <v>0</v>
      </c>
    </row>
    <row r="15795" spans="1:8" x14ac:dyDescent="0.2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6612</v>
      </c>
      <c r="H15795" s="6">
        <f>IF('Раздел 3.5'!AI67&gt;='Раздел 3.5'!AJ67,0,1)</f>
        <v>0</v>
      </c>
    </row>
    <row r="15796" spans="1:8" x14ac:dyDescent="0.2">
      <c r="A15796" s="6">
        <f t="shared" si="236"/>
        <v>609562</v>
      </c>
      <c r="B15796" s="109">
        <v>74</v>
      </c>
      <c r="C15796" s="109">
        <v>22</v>
      </c>
      <c r="D15796" s="109">
        <v>759</v>
      </c>
      <c r="E15796" s="109" t="s">
        <v>6613</v>
      </c>
      <c r="F15796" s="109"/>
      <c r="G15796" s="109"/>
      <c r="H15796" s="109">
        <f>IF('Раздел 3.5'!AI68&gt;='Раздел 3.5'!AJ68,0,1)</f>
        <v>0</v>
      </c>
    </row>
    <row r="15797" spans="1:8" x14ac:dyDescent="0.2">
      <c r="A15797" s="107">
        <f t="shared" si="236"/>
        <v>609562</v>
      </c>
      <c r="B15797" s="107">
        <v>75</v>
      </c>
      <c r="C15797" s="107">
        <v>0</v>
      </c>
      <c r="D15797" s="107">
        <v>0</v>
      </c>
      <c r="E15797" s="107" t="str">
        <f>CONCATENATE("Межраздельный контроль - количество ошибок: ",H15797)</f>
        <v>Межраздельный контроль - количество ошибок: 16</v>
      </c>
      <c r="F15797" s="107"/>
      <c r="G15797" s="107"/>
      <c r="H15797" s="107">
        <f>SUM(H15798:H16282)</f>
        <v>16</v>
      </c>
    </row>
    <row r="15798" spans="1:8" x14ac:dyDescent="0.2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20354</v>
      </c>
      <c r="H15798" s="6">
        <f>IF('Раздел 3.1'!P21='Раздел 3.2'!P21,0,1)</f>
        <v>0</v>
      </c>
    </row>
    <row r="15799" spans="1:8" x14ac:dyDescent="0.2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20355</v>
      </c>
      <c r="H15799" s="6">
        <f>IF('Раздел 3.1'!P22='Раздел 3.2'!P22,0,1)</f>
        <v>0</v>
      </c>
    </row>
    <row r="15800" spans="1:8" x14ac:dyDescent="0.2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20356</v>
      </c>
      <c r="H15800" s="6">
        <f>IF('Раздел 3.1'!P23='Раздел 3.2'!P23,0,1)</f>
        <v>0</v>
      </c>
    </row>
    <row r="15801" spans="1:8" x14ac:dyDescent="0.2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20357</v>
      </c>
      <c r="H15801" s="6">
        <f>IF('Раздел 3.1'!P24='Раздел 3.2'!P24,0,1)</f>
        <v>0</v>
      </c>
    </row>
    <row r="15802" spans="1:8" x14ac:dyDescent="0.2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20358</v>
      </c>
      <c r="H15802" s="6">
        <f>IF('Раздел 3.1'!P25='Раздел 3.2'!P25,0,1)</f>
        <v>0</v>
      </c>
    </row>
    <row r="15803" spans="1:8" x14ac:dyDescent="0.2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21125</v>
      </c>
      <c r="H15803" s="6">
        <f>IF('Раздел 3.1'!P26='Раздел 3.2'!P26,0,1)</f>
        <v>0</v>
      </c>
    </row>
    <row r="15804" spans="1:8" x14ac:dyDescent="0.2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21126</v>
      </c>
      <c r="H15804" s="6">
        <f>IF('Раздел 3.1'!P27='Раздел 3.2'!P27,0,1)</f>
        <v>0</v>
      </c>
    </row>
    <row r="15805" spans="1:8" x14ac:dyDescent="0.2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21127</v>
      </c>
      <c r="H15805" s="6">
        <f>IF('Раздел 3.1'!P28='Раздел 3.2'!P28,0,1)</f>
        <v>0</v>
      </c>
    </row>
    <row r="15806" spans="1:8" x14ac:dyDescent="0.2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21128</v>
      </c>
      <c r="H15806" s="6">
        <f>IF('Раздел 3.1'!P29='Раздел 3.2'!P29,0,1)</f>
        <v>0</v>
      </c>
    </row>
    <row r="15807" spans="1:8" x14ac:dyDescent="0.2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21129</v>
      </c>
      <c r="H15807" s="6">
        <f>IF('Раздел 3.1'!P30='Раздел 3.2'!P30,0,1)</f>
        <v>0</v>
      </c>
    </row>
    <row r="15808" spans="1:8" x14ac:dyDescent="0.2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21130</v>
      </c>
      <c r="H15808" s="6">
        <f>IF('Раздел 3.1'!P31='Раздел 3.2'!P31,0,1)</f>
        <v>0</v>
      </c>
    </row>
    <row r="15809" spans="1:8" x14ac:dyDescent="0.2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21131</v>
      </c>
      <c r="H15809" s="6">
        <f>IF('Раздел 3.1'!P32='Раздел 3.2'!P32,0,1)</f>
        <v>0</v>
      </c>
    </row>
    <row r="15810" spans="1:8" x14ac:dyDescent="0.2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21132</v>
      </c>
      <c r="H15810" s="6">
        <f>IF('Раздел 3.1'!P33='Раздел 3.2'!P33,0,1)</f>
        <v>0</v>
      </c>
    </row>
    <row r="15811" spans="1:8" x14ac:dyDescent="0.2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21133</v>
      </c>
      <c r="H15811" s="6">
        <f>IF('Раздел 3.1'!P34='Раздел 3.2'!P34,0,1)</f>
        <v>0</v>
      </c>
    </row>
    <row r="15812" spans="1:8" x14ac:dyDescent="0.2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21134</v>
      </c>
      <c r="H15812" s="6">
        <f>IF('Раздел 3.1'!P35='Раздел 3.2'!P35,0,1)</f>
        <v>0</v>
      </c>
    </row>
    <row r="15813" spans="1:8" x14ac:dyDescent="0.2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21135</v>
      </c>
      <c r="H15813" s="6">
        <f>IF('Раздел 3.1'!P36='Раздел 3.2'!P36,0,1)</f>
        <v>0</v>
      </c>
    </row>
    <row r="15814" spans="1:8" x14ac:dyDescent="0.2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21136</v>
      </c>
      <c r="H15814" s="6">
        <f>IF('Раздел 3.1'!P37='Раздел 3.2'!P37,0,1)</f>
        <v>0</v>
      </c>
    </row>
    <row r="15815" spans="1:8" x14ac:dyDescent="0.2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21137</v>
      </c>
      <c r="H15815" s="6">
        <f>IF('Раздел 3.1'!P38='Раздел 3.2'!P38,0,1)</f>
        <v>0</v>
      </c>
    </row>
    <row r="15816" spans="1:8" x14ac:dyDescent="0.2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21138</v>
      </c>
      <c r="H15816" s="6">
        <f>IF('Раздел 3.1'!P39='Раздел 3.2'!P39,0,1)</f>
        <v>0</v>
      </c>
    </row>
    <row r="15817" spans="1:8" x14ac:dyDescent="0.2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20069</v>
      </c>
      <c r="H15817" s="6">
        <f>IF('Раздел 3.1'!P40='Раздел 3.2'!P40,0,1)</f>
        <v>0</v>
      </c>
    </row>
    <row r="15818" spans="1:8" x14ac:dyDescent="0.2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20070</v>
      </c>
      <c r="H15818" s="6">
        <f>IF('Раздел 3.1'!P41='Раздел 3.2'!P41,0,1)</f>
        <v>0</v>
      </c>
    </row>
    <row r="15819" spans="1:8" x14ac:dyDescent="0.2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20071</v>
      </c>
      <c r="H15819" s="6">
        <f>IF('Раздел 3.1'!P42='Раздел 3.2'!P42,0,1)</f>
        <v>0</v>
      </c>
    </row>
    <row r="15820" spans="1:8" x14ac:dyDescent="0.2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20072</v>
      </c>
      <c r="H15820" s="6">
        <f>IF('Раздел 3.1'!P43='Раздел 3.2'!P43,0,1)</f>
        <v>0</v>
      </c>
    </row>
    <row r="15821" spans="1:8" x14ac:dyDescent="0.2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20073</v>
      </c>
      <c r="H15821" s="6">
        <f>IF('Раздел 3.1'!P44='Раздел 3.2'!P44,0,1)</f>
        <v>0</v>
      </c>
    </row>
    <row r="15822" spans="1:8" x14ac:dyDescent="0.2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20830</v>
      </c>
      <c r="H15822" s="6">
        <f>IF('Раздел 3.1'!P45='Раздел 3.2'!P45,0,1)</f>
        <v>0</v>
      </c>
    </row>
    <row r="15823" spans="1:8" x14ac:dyDescent="0.2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20831</v>
      </c>
      <c r="H15823" s="6">
        <f>IF('Раздел 3.1'!P46='Раздел 3.2'!P46,0,1)</f>
        <v>0</v>
      </c>
    </row>
    <row r="15824" spans="1:8" x14ac:dyDescent="0.2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20832</v>
      </c>
      <c r="H15824" s="6">
        <f>IF('Раздел 3.1'!P47='Раздел 3.2'!P47,0,1)</f>
        <v>0</v>
      </c>
    </row>
    <row r="15825" spans="1:8" x14ac:dyDescent="0.2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20833</v>
      </c>
      <c r="H15825" s="6">
        <f>IF('Раздел 3.1'!P48='Раздел 3.2'!P48,0,1)</f>
        <v>0</v>
      </c>
    </row>
    <row r="15826" spans="1:8" x14ac:dyDescent="0.2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20834</v>
      </c>
      <c r="H15826" s="6">
        <f>IF('Раздел 3.1'!P49='Раздел 3.2'!P49,0,1)</f>
        <v>0</v>
      </c>
    </row>
    <row r="15827" spans="1:8" x14ac:dyDescent="0.2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20835</v>
      </c>
      <c r="H15827" s="6">
        <f>IF('Раздел 3.1'!P50='Раздел 3.2'!P50,0,1)</f>
        <v>0</v>
      </c>
    </row>
    <row r="15828" spans="1:8" x14ac:dyDescent="0.2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20836</v>
      </c>
      <c r="H15828" s="6">
        <f>IF('Раздел 3.1'!P51='Раздел 3.2'!P51,0,1)</f>
        <v>0</v>
      </c>
    </row>
    <row r="15829" spans="1:8" x14ac:dyDescent="0.2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20837</v>
      </c>
      <c r="H15829" s="6">
        <f>IF('Раздел 3.1'!P52='Раздел 3.2'!P52,0,1)</f>
        <v>0</v>
      </c>
    </row>
    <row r="15830" spans="1:8" x14ac:dyDescent="0.2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21602</v>
      </c>
      <c r="H15830" s="6">
        <f>IF('Раздел 3.1'!P53='Раздел 3.2'!P53,0,1)</f>
        <v>0</v>
      </c>
    </row>
    <row r="15831" spans="1:8" x14ac:dyDescent="0.2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21603</v>
      </c>
      <c r="H15831" s="6">
        <f>IF('Раздел 3.1'!P54='Раздел 3.2'!P54,0,1)</f>
        <v>0</v>
      </c>
    </row>
    <row r="15832" spans="1:8" x14ac:dyDescent="0.2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21604</v>
      </c>
      <c r="H15832" s="6">
        <f>IF('Раздел 3.1'!P55='Раздел 3.2'!P55,0,1)</f>
        <v>0</v>
      </c>
    </row>
    <row r="15833" spans="1:8" x14ac:dyDescent="0.2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21606</v>
      </c>
      <c r="H15833" s="6">
        <f>IF('Раздел 3.1'!P56='Раздел 3.2'!P56,0,1)</f>
        <v>0</v>
      </c>
    </row>
    <row r="15834" spans="1:8" x14ac:dyDescent="0.2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21605</v>
      </c>
      <c r="H15834" s="6">
        <f>IF('Раздел 3.1'!P57='Раздел 3.2'!P57,0,1)</f>
        <v>0</v>
      </c>
    </row>
    <row r="15835" spans="1:8" x14ac:dyDescent="0.2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21607</v>
      </c>
      <c r="H15835" s="6">
        <f>IF('Раздел 3.1'!P58='Раздел 3.2'!P58,0,1)</f>
        <v>0</v>
      </c>
    </row>
    <row r="15836" spans="1:8" x14ac:dyDescent="0.2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21608</v>
      </c>
      <c r="H15836" s="6">
        <f>IF('Раздел 3.1'!P59='Раздел 3.2'!P59,0,1)</f>
        <v>0</v>
      </c>
    </row>
    <row r="15837" spans="1:8" x14ac:dyDescent="0.2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21609</v>
      </c>
      <c r="H15837" s="6">
        <f>IF('Раздел 3.1'!P60='Раздел 3.2'!P60,0,1)</f>
        <v>0</v>
      </c>
    </row>
    <row r="15838" spans="1:8" x14ac:dyDescent="0.2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21610</v>
      </c>
      <c r="H15838" s="6">
        <f>IF('Раздел 3.1'!P61='Раздел 3.2'!P61,0,1)</f>
        <v>0</v>
      </c>
    </row>
    <row r="15839" spans="1:8" x14ac:dyDescent="0.2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21611</v>
      </c>
      <c r="H15839" s="6">
        <f>IF('Раздел 3.1'!P62='Раздел 3.2'!P62,0,1)</f>
        <v>0</v>
      </c>
    </row>
    <row r="15840" spans="1:8" x14ac:dyDescent="0.2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21612</v>
      </c>
      <c r="H15840" s="6">
        <f>IF('Раздел 3.1'!P63='Раздел 3.2'!P63,0,1)</f>
        <v>0</v>
      </c>
    </row>
    <row r="15841" spans="1:8" x14ac:dyDescent="0.2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21613</v>
      </c>
      <c r="H15841" s="6">
        <f>IF('Раздел 3.1'!P64='Раздел 3.2'!P64,0,1)</f>
        <v>0</v>
      </c>
    </row>
    <row r="15842" spans="1:8" x14ac:dyDescent="0.2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20848</v>
      </c>
      <c r="H15842" s="6">
        <f>IF('Раздел 3.1'!P65='Раздел 3.2'!P65,0,1)</f>
        <v>0</v>
      </c>
    </row>
    <row r="15843" spans="1:8" x14ac:dyDescent="0.2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20849</v>
      </c>
      <c r="H15843" s="6">
        <f>IF('Раздел 3.1'!P66='Раздел 3.2'!P66,0,1)</f>
        <v>0</v>
      </c>
    </row>
    <row r="15844" spans="1:8" x14ac:dyDescent="0.2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20850</v>
      </c>
      <c r="H15844" s="6">
        <f>IF('Раздел 3.1'!P67='Раздел 3.2'!P67,0,1)</f>
        <v>0</v>
      </c>
    </row>
    <row r="15845" spans="1:8" x14ac:dyDescent="0.2">
      <c r="A15845" s="6">
        <f t="shared" si="236"/>
        <v>609562</v>
      </c>
      <c r="B15845" s="6">
        <v>75</v>
      </c>
      <c r="C15845" s="109">
        <v>1</v>
      </c>
      <c r="D15845" s="109">
        <v>48</v>
      </c>
      <c r="E15845" s="109" t="s">
        <v>20851</v>
      </c>
      <c r="F15845" s="109"/>
      <c r="G15845" s="109"/>
      <c r="H15845" s="109">
        <f>IF('Раздел 3.1'!P68='Раздел 3.2'!P68,0,1)</f>
        <v>0</v>
      </c>
    </row>
    <row r="15846" spans="1:8" x14ac:dyDescent="0.2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20852</v>
      </c>
      <c r="H15846" s="6">
        <f>IF('Раздел 3.1'!P21='Раздел 3.4'!Z21,0,1)</f>
        <v>1</v>
      </c>
    </row>
    <row r="15847" spans="1:8" x14ac:dyDescent="0.2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20853</v>
      </c>
      <c r="H15847" s="6">
        <f>IF('Раздел 3.1'!P22='Раздел 3.4'!Z22,0,1)</f>
        <v>1</v>
      </c>
    </row>
    <row r="15848" spans="1:8" x14ac:dyDescent="0.2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20854</v>
      </c>
      <c r="H15848" s="6">
        <f>IF('Раздел 3.1'!P23='Раздел 3.4'!Z23,0,1)</f>
        <v>1</v>
      </c>
    </row>
    <row r="15849" spans="1:8" x14ac:dyDescent="0.2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20855</v>
      </c>
      <c r="H15849" s="6">
        <f>IF('Раздел 3.1'!P24='Раздел 3.4'!Z24,0,1)</f>
        <v>0</v>
      </c>
    </row>
    <row r="15850" spans="1:8" x14ac:dyDescent="0.2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20856</v>
      </c>
      <c r="H15850" s="6">
        <f>IF('Раздел 3.1'!P25='Раздел 3.4'!Z25,0,1)</f>
        <v>0</v>
      </c>
    </row>
    <row r="15851" spans="1:8" x14ac:dyDescent="0.2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20857</v>
      </c>
      <c r="H15851" s="6">
        <f>IF('Раздел 3.1'!P26='Раздел 3.4'!Z26,0,1)</f>
        <v>1</v>
      </c>
    </row>
    <row r="15852" spans="1:8" x14ac:dyDescent="0.2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20858</v>
      </c>
      <c r="H15852" s="6">
        <f>IF('Раздел 3.1'!P27='Раздел 3.4'!Z27,0,1)</f>
        <v>1</v>
      </c>
    </row>
    <row r="15853" spans="1:8" x14ac:dyDescent="0.2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20859</v>
      </c>
      <c r="H15853" s="6">
        <f>IF('Раздел 3.1'!P28='Раздел 3.4'!Z28,0,1)</f>
        <v>1</v>
      </c>
    </row>
    <row r="15854" spans="1:8" x14ac:dyDescent="0.2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20860</v>
      </c>
      <c r="H15854" s="6">
        <f>IF('Раздел 3.1'!P29='Раздел 3.4'!Z29,0,1)</f>
        <v>1</v>
      </c>
    </row>
    <row r="15855" spans="1:8" x14ac:dyDescent="0.2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20861</v>
      </c>
      <c r="H15855" s="6">
        <f>IF('Раздел 3.1'!P30='Раздел 3.4'!Z30,0,1)</f>
        <v>0</v>
      </c>
    </row>
    <row r="15856" spans="1:8" x14ac:dyDescent="0.2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20862</v>
      </c>
      <c r="H15856" s="6">
        <f>IF('Раздел 3.1'!P31='Раздел 3.4'!Z31,0,1)</f>
        <v>1</v>
      </c>
    </row>
    <row r="15857" spans="1:8" x14ac:dyDescent="0.2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20863</v>
      </c>
      <c r="H15857" s="6">
        <f>IF('Раздел 3.1'!P32='Раздел 3.4'!Z32,0,1)</f>
        <v>0</v>
      </c>
    </row>
    <row r="15858" spans="1:8" x14ac:dyDescent="0.2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20864</v>
      </c>
      <c r="H15858" s="6">
        <f>IF('Раздел 3.1'!P33='Раздел 3.4'!Z33,0,1)</f>
        <v>1</v>
      </c>
    </row>
    <row r="15859" spans="1:8" x14ac:dyDescent="0.2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20865</v>
      </c>
      <c r="H15859" s="6">
        <f>IF('Раздел 3.1'!P34='Раздел 3.4'!Z34,0,1)</f>
        <v>1</v>
      </c>
    </row>
    <row r="15860" spans="1:8" x14ac:dyDescent="0.2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20866</v>
      </c>
      <c r="H15860" s="6">
        <f>IF('Раздел 3.1'!P35='Раздел 3.4'!Z35,0,1)</f>
        <v>1</v>
      </c>
    </row>
    <row r="15861" spans="1:8" x14ac:dyDescent="0.2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20867</v>
      </c>
      <c r="H15861" s="6">
        <f>IF('Раздел 3.1'!P36='Раздел 3.4'!Z36,0,1)</f>
        <v>0</v>
      </c>
    </row>
    <row r="15862" spans="1:8" x14ac:dyDescent="0.2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21208</v>
      </c>
      <c r="H15862" s="6">
        <f>IF('Раздел 3.1'!P37='Раздел 3.4'!Z37,0,1)</f>
        <v>0</v>
      </c>
    </row>
    <row r="15863" spans="1:8" x14ac:dyDescent="0.2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21209</v>
      </c>
      <c r="H15863" s="6">
        <f>IF('Раздел 3.1'!P38='Раздел 3.4'!Z38,0,1)</f>
        <v>1</v>
      </c>
    </row>
    <row r="15864" spans="1:8" x14ac:dyDescent="0.2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21210</v>
      </c>
      <c r="H15864" s="6">
        <f>IF('Раздел 3.1'!P39='Раздел 3.4'!Z39,0,1)</f>
        <v>0</v>
      </c>
    </row>
    <row r="15865" spans="1:8" x14ac:dyDescent="0.2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21211</v>
      </c>
      <c r="H15865" s="6">
        <f>IF('Раздел 3.1'!P40='Раздел 3.4'!Z40,0,1)</f>
        <v>1</v>
      </c>
    </row>
    <row r="15866" spans="1:8" x14ac:dyDescent="0.2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21212</v>
      </c>
      <c r="H15866" s="6">
        <f>IF('Раздел 3.1'!P41='Раздел 3.4'!Z41,0,1)</f>
        <v>0</v>
      </c>
    </row>
    <row r="15867" spans="1:8" x14ac:dyDescent="0.2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21213</v>
      </c>
      <c r="H15867" s="6">
        <f>IF('Раздел 3.1'!P42='Раздел 3.4'!Z42,0,1)</f>
        <v>1</v>
      </c>
    </row>
    <row r="15868" spans="1:8" x14ac:dyDescent="0.2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21214</v>
      </c>
      <c r="H15868" s="6">
        <f>IF('Раздел 3.1'!P43='Раздел 3.4'!Z43,0,1)</f>
        <v>1</v>
      </c>
    </row>
    <row r="15869" spans="1:8" x14ac:dyDescent="0.2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21215</v>
      </c>
      <c r="H15869" s="6">
        <f>IF('Раздел 3.1'!P44='Раздел 3.4'!Z44,0,1)</f>
        <v>0</v>
      </c>
    </row>
    <row r="15870" spans="1:8" x14ac:dyDescent="0.2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21216</v>
      </c>
      <c r="H15870" s="6">
        <f>IF('Раздел 3.1'!P45='Раздел 3.4'!Z45,0,1)</f>
        <v>0</v>
      </c>
    </row>
    <row r="15871" spans="1:8" x14ac:dyDescent="0.2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21217</v>
      </c>
      <c r="H15871" s="6">
        <f>IF('Раздел 3.1'!P46='Раздел 3.4'!Z46,0,1)</f>
        <v>1</v>
      </c>
    </row>
    <row r="15872" spans="1:8" x14ac:dyDescent="0.2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21218</v>
      </c>
      <c r="H15872" s="6">
        <f>IF('Раздел 3.1'!P47='Раздел 3.4'!Z47,0,1)</f>
        <v>0</v>
      </c>
    </row>
    <row r="15873" spans="1:8" x14ac:dyDescent="0.2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20461</v>
      </c>
      <c r="H15873" s="6">
        <f>IF('Раздел 3.1'!P48='Раздел 3.4'!Z48,0,1)</f>
        <v>0</v>
      </c>
    </row>
    <row r="15874" spans="1:8" x14ac:dyDescent="0.2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20462</v>
      </c>
      <c r="H15874" s="6">
        <f>IF('Раздел 3.1'!P49='Раздел 3.4'!Z49,0,1)</f>
        <v>0</v>
      </c>
    </row>
    <row r="15875" spans="1:8" x14ac:dyDescent="0.2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20463</v>
      </c>
      <c r="H15875" s="6">
        <f>IF('Раздел 3.1'!P50='Раздел 3.4'!Z50,0,1)</f>
        <v>0</v>
      </c>
    </row>
    <row r="15876" spans="1:8" x14ac:dyDescent="0.2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20464</v>
      </c>
      <c r="H15876" s="6">
        <f>IF('Раздел 3.1'!P51='Раздел 3.4'!Z51,0,1)</f>
        <v>0</v>
      </c>
    </row>
    <row r="15877" spans="1:8" x14ac:dyDescent="0.2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20465</v>
      </c>
      <c r="H15877" s="6">
        <f>IF('Раздел 3.1'!P52='Раздел 3.4'!Z52,0,1)</f>
        <v>0</v>
      </c>
    </row>
    <row r="15878" spans="1:8" x14ac:dyDescent="0.2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20466</v>
      </c>
      <c r="H15878" s="6">
        <f>IF('Раздел 3.1'!P53='Раздел 3.4'!Z53,0,1)</f>
        <v>0</v>
      </c>
    </row>
    <row r="15879" spans="1:8" x14ac:dyDescent="0.2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20467</v>
      </c>
      <c r="H15879" s="6">
        <f>IF('Раздел 3.1'!P54='Раздел 3.4'!Z54,0,1)</f>
        <v>0</v>
      </c>
    </row>
    <row r="15880" spans="1:8" x14ac:dyDescent="0.2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20468</v>
      </c>
      <c r="H15880" s="6">
        <f>IF('Раздел 3.1'!P55='Раздел 3.4'!Z55,0,1)</f>
        <v>0</v>
      </c>
    </row>
    <row r="15881" spans="1:8" x14ac:dyDescent="0.2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20469</v>
      </c>
      <c r="H15881" s="6">
        <f>IF('Раздел 3.1'!P56='Раздел 3.4'!Z56,0,1)</f>
        <v>0</v>
      </c>
    </row>
    <row r="15882" spans="1:8" x14ac:dyDescent="0.2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20470</v>
      </c>
      <c r="H15882" s="6">
        <f>IF('Раздел 3.1'!P57='Раздел 3.4'!Z57,0,1)</f>
        <v>0</v>
      </c>
    </row>
    <row r="15883" spans="1:8" x14ac:dyDescent="0.2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20471</v>
      </c>
      <c r="H15883" s="6">
        <f>IF('Раздел 3.1'!P58='Раздел 3.4'!Z58,0,1)</f>
        <v>0</v>
      </c>
    </row>
    <row r="15884" spans="1:8" x14ac:dyDescent="0.2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20472</v>
      </c>
      <c r="H15884" s="6">
        <f>IF('Раздел 3.1'!P59='Раздел 3.4'!Z59,0,1)</f>
        <v>0</v>
      </c>
    </row>
    <row r="15885" spans="1:8" x14ac:dyDescent="0.2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20473</v>
      </c>
      <c r="H15885" s="6">
        <f>IF('Раздел 3.1'!P60='Раздел 3.4'!Z60,0,1)</f>
        <v>0</v>
      </c>
    </row>
    <row r="15886" spans="1:8" x14ac:dyDescent="0.2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20474</v>
      </c>
      <c r="H15886" s="6">
        <f>IF('Раздел 3.1'!P61='Раздел 3.4'!Z61,0,1)</f>
        <v>0</v>
      </c>
    </row>
    <row r="15887" spans="1:8" x14ac:dyDescent="0.2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20475</v>
      </c>
      <c r="H15887" s="6">
        <f>IF('Раздел 3.1'!P62='Раздел 3.4'!Z62,0,1)</f>
        <v>0</v>
      </c>
    </row>
    <row r="15888" spans="1:8" x14ac:dyDescent="0.2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20476</v>
      </c>
      <c r="H15888" s="6">
        <f>IF('Раздел 3.1'!P63='Раздел 3.4'!Z63,0,1)</f>
        <v>0</v>
      </c>
    </row>
    <row r="15889" spans="1:8" x14ac:dyDescent="0.2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20477</v>
      </c>
      <c r="H15889" s="6">
        <f>IF('Раздел 3.1'!P64='Раздел 3.4'!Z64,0,1)</f>
        <v>0</v>
      </c>
    </row>
    <row r="15890" spans="1:8" x14ac:dyDescent="0.2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20478</v>
      </c>
      <c r="H15890" s="6">
        <f>IF('Раздел 3.1'!P65='Раздел 3.4'!Z65,0,1)</f>
        <v>0</v>
      </c>
    </row>
    <row r="15891" spans="1:8" x14ac:dyDescent="0.2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20479</v>
      </c>
      <c r="H15891" s="6">
        <f>IF('Раздел 3.1'!P66='Раздел 3.4'!Z66,0,1)</f>
        <v>0</v>
      </c>
    </row>
    <row r="15892" spans="1:8" x14ac:dyDescent="0.2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20480</v>
      </c>
      <c r="H15892" s="6">
        <f>IF('Раздел 3.1'!P67='Раздел 3.4'!Z67,0,1)</f>
        <v>0</v>
      </c>
    </row>
    <row r="15893" spans="1:8" x14ac:dyDescent="0.2">
      <c r="A15893" s="6">
        <f t="shared" si="236"/>
        <v>609562</v>
      </c>
      <c r="B15893" s="6">
        <v>75</v>
      </c>
      <c r="C15893" s="109">
        <v>2</v>
      </c>
      <c r="D15893" s="109">
        <v>96</v>
      </c>
      <c r="E15893" s="109" t="s">
        <v>20481</v>
      </c>
      <c r="F15893" s="109"/>
      <c r="G15893" s="109"/>
      <c r="H15893" s="109">
        <f>IF('Раздел 3.1'!P68='Раздел 3.4'!Z68,0,1)</f>
        <v>0</v>
      </c>
    </row>
    <row r="15894" spans="1:8" x14ac:dyDescent="0.2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20482</v>
      </c>
      <c r="H15894" s="115">
        <f>IF('Раздел 3.1'!P21='Раздел 3.5'!P21,0,1)</f>
        <v>0</v>
      </c>
    </row>
    <row r="15895" spans="1:8" x14ac:dyDescent="0.2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20483</v>
      </c>
      <c r="H15895" s="7">
        <f>IF('Раздел 3.1'!P22='Раздел 3.5'!P22,0,1)</f>
        <v>0</v>
      </c>
    </row>
    <row r="15896" spans="1:8" x14ac:dyDescent="0.2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21244</v>
      </c>
      <c r="H15896" s="7">
        <f>IF('Раздел 3.1'!P23='Раздел 3.5'!P23,0,1)</f>
        <v>0</v>
      </c>
    </row>
    <row r="15897" spans="1:8" x14ac:dyDescent="0.2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21245</v>
      </c>
      <c r="H15897" s="7">
        <f>IF('Раздел 3.1'!P24='Раздел 3.5'!P24,0,1)</f>
        <v>0</v>
      </c>
    </row>
    <row r="15898" spans="1:8" x14ac:dyDescent="0.2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21246</v>
      </c>
      <c r="H15898" s="7">
        <f>IF('Раздел 3.1'!P25='Раздел 3.5'!P25,0,1)</f>
        <v>0</v>
      </c>
    </row>
    <row r="15899" spans="1:8" x14ac:dyDescent="0.2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21247</v>
      </c>
      <c r="H15899" s="7">
        <f>IF('Раздел 3.1'!P26='Раздел 3.5'!P26,0,1)</f>
        <v>0</v>
      </c>
    </row>
    <row r="15900" spans="1:8" x14ac:dyDescent="0.2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21248</v>
      </c>
      <c r="H15900" s="7">
        <f>IF('Раздел 3.1'!P27='Раздел 3.5'!P27,0,1)</f>
        <v>0</v>
      </c>
    </row>
    <row r="15901" spans="1:8" x14ac:dyDescent="0.2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21249</v>
      </c>
      <c r="H15901" s="7">
        <f>IF('Раздел 3.1'!P28='Раздел 3.5'!P28,0,1)</f>
        <v>0</v>
      </c>
    </row>
    <row r="15902" spans="1:8" x14ac:dyDescent="0.2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21419</v>
      </c>
      <c r="H15902" s="7">
        <f>IF('Раздел 3.1'!P29='Раздел 3.5'!P29,0,1)</f>
        <v>0</v>
      </c>
    </row>
    <row r="15903" spans="1:8" x14ac:dyDescent="0.2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21420</v>
      </c>
      <c r="H15903" s="7">
        <f>IF('Раздел 3.1'!P30='Раздел 3.5'!P30,0,1)</f>
        <v>0</v>
      </c>
    </row>
    <row r="15904" spans="1:8" x14ac:dyDescent="0.2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21421</v>
      </c>
      <c r="H15904" s="7">
        <f>IF('Раздел 3.1'!P31='Раздел 3.5'!P31,0,1)</f>
        <v>0</v>
      </c>
    </row>
    <row r="15905" spans="1:8" x14ac:dyDescent="0.2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21422</v>
      </c>
      <c r="H15905" s="7">
        <f>IF('Раздел 3.1'!P32='Раздел 3.5'!P32,0,1)</f>
        <v>0</v>
      </c>
    </row>
    <row r="15906" spans="1:8" x14ac:dyDescent="0.2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21423</v>
      </c>
      <c r="H15906" s="7">
        <f>IF('Раздел 3.1'!P33='Раздел 3.5'!P33,0,1)</f>
        <v>0</v>
      </c>
    </row>
    <row r="15907" spans="1:8" x14ac:dyDescent="0.2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21424</v>
      </c>
      <c r="H15907" s="7">
        <f>IF('Раздел 3.1'!P34='Раздел 3.5'!P34,0,1)</f>
        <v>0</v>
      </c>
    </row>
    <row r="15908" spans="1:8" x14ac:dyDescent="0.2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21425</v>
      </c>
      <c r="H15908" s="7">
        <f>IF('Раздел 3.1'!P35='Раздел 3.5'!P35,0,1)</f>
        <v>0</v>
      </c>
    </row>
    <row r="15909" spans="1:8" x14ac:dyDescent="0.2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21426</v>
      </c>
      <c r="H15909" s="7">
        <f>IF('Раздел 3.1'!P36='Раздел 3.5'!P36,0,1)</f>
        <v>0</v>
      </c>
    </row>
    <row r="15910" spans="1:8" x14ac:dyDescent="0.2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21427</v>
      </c>
      <c r="H15910" s="7">
        <f>IF('Раздел 3.1'!P37='Раздел 3.5'!P37,0,1)</f>
        <v>0</v>
      </c>
    </row>
    <row r="15911" spans="1:8" x14ac:dyDescent="0.2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21428</v>
      </c>
      <c r="H15911" s="7">
        <f>IF('Раздел 3.1'!P38='Раздел 3.5'!P38,0,1)</f>
        <v>0</v>
      </c>
    </row>
    <row r="15912" spans="1:8" x14ac:dyDescent="0.2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21429</v>
      </c>
      <c r="H15912" s="7">
        <f>IF('Раздел 3.1'!P39='Раздел 3.5'!P39,0,1)</f>
        <v>0</v>
      </c>
    </row>
    <row r="15913" spans="1:8" x14ac:dyDescent="0.2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21430</v>
      </c>
      <c r="H15913" s="7">
        <f>IF('Раздел 3.1'!P40='Раздел 3.5'!P40,0,1)</f>
        <v>0</v>
      </c>
    </row>
    <row r="15914" spans="1:8" x14ac:dyDescent="0.2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21431</v>
      </c>
      <c r="H15914" s="7">
        <f>IF('Раздел 3.1'!P41='Раздел 3.5'!P41,0,1)</f>
        <v>0</v>
      </c>
    </row>
    <row r="15915" spans="1:8" x14ac:dyDescent="0.2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21432</v>
      </c>
      <c r="H15915" s="7">
        <f>IF('Раздел 3.1'!P42='Раздел 3.5'!P42,0,1)</f>
        <v>0</v>
      </c>
    </row>
    <row r="15916" spans="1:8" x14ac:dyDescent="0.2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21433</v>
      </c>
      <c r="H15916" s="7">
        <f>IF('Раздел 3.1'!P43='Раздел 3.5'!P43,0,1)</f>
        <v>0</v>
      </c>
    </row>
    <row r="15917" spans="1:8" x14ac:dyDescent="0.2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21434</v>
      </c>
      <c r="H15917" s="7">
        <f>IF('Раздел 3.1'!P44='Раздел 3.5'!P44,0,1)</f>
        <v>0</v>
      </c>
    </row>
    <row r="15918" spans="1:8" x14ac:dyDescent="0.2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20703</v>
      </c>
      <c r="H15918" s="7">
        <f>IF('Раздел 3.1'!P45='Раздел 3.5'!P45,0,1)</f>
        <v>0</v>
      </c>
    </row>
    <row r="15919" spans="1:8" x14ac:dyDescent="0.2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20704</v>
      </c>
      <c r="H15919" s="7">
        <f>IF('Раздел 3.1'!P46='Раздел 3.5'!P46,0,1)</f>
        <v>0</v>
      </c>
    </row>
    <row r="15920" spans="1:8" x14ac:dyDescent="0.2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20705</v>
      </c>
      <c r="H15920" s="7">
        <f>IF('Раздел 3.1'!P47='Раздел 3.5'!P47,0,1)</f>
        <v>0</v>
      </c>
    </row>
    <row r="15921" spans="1:8" x14ac:dyDescent="0.2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20706</v>
      </c>
      <c r="H15921" s="7">
        <f>IF('Раздел 3.1'!P48='Раздел 3.5'!P48,0,1)</f>
        <v>0</v>
      </c>
    </row>
    <row r="15922" spans="1:8" x14ac:dyDescent="0.2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20707</v>
      </c>
      <c r="H15922" s="7">
        <f>IF('Раздел 3.1'!P49='Раздел 3.5'!P49,0,1)</f>
        <v>0</v>
      </c>
    </row>
    <row r="15923" spans="1:8" x14ac:dyDescent="0.2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20708</v>
      </c>
      <c r="H15923" s="7">
        <f>IF('Раздел 3.1'!P50='Раздел 3.5'!P50,0,1)</f>
        <v>0</v>
      </c>
    </row>
    <row r="15924" spans="1:8" x14ac:dyDescent="0.2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21458</v>
      </c>
      <c r="H15924" s="7">
        <f>IF('Раздел 3.1'!P51='Раздел 3.5'!P51,0,1)</f>
        <v>0</v>
      </c>
    </row>
    <row r="15925" spans="1:8" x14ac:dyDescent="0.2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21459</v>
      </c>
      <c r="H15925" s="7">
        <f>IF('Раздел 3.1'!P52='Раздел 3.5'!P52,0,1)</f>
        <v>0</v>
      </c>
    </row>
    <row r="15926" spans="1:8" x14ac:dyDescent="0.2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21460</v>
      </c>
      <c r="H15926" s="7">
        <f>IF('Раздел 3.1'!P53='Раздел 3.5'!P53,0,1)</f>
        <v>0</v>
      </c>
    </row>
    <row r="15927" spans="1:8" x14ac:dyDescent="0.2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21461</v>
      </c>
      <c r="H15927" s="7">
        <f>IF('Раздел 3.1'!P54='Раздел 3.5'!P54,0,1)</f>
        <v>0</v>
      </c>
    </row>
    <row r="15928" spans="1:8" x14ac:dyDescent="0.2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21462</v>
      </c>
      <c r="H15928" s="7">
        <f>IF('Раздел 3.1'!P55='Раздел 3.5'!P55,0,1)</f>
        <v>0</v>
      </c>
    </row>
    <row r="15929" spans="1:8" x14ac:dyDescent="0.2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21463</v>
      </c>
      <c r="H15929" s="7">
        <f>IF('Раздел 3.1'!P56='Раздел 3.5'!P56,0,1)</f>
        <v>0</v>
      </c>
    </row>
    <row r="15930" spans="1:8" x14ac:dyDescent="0.2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21464</v>
      </c>
      <c r="H15930" s="7">
        <f>IF('Раздел 3.1'!P57='Раздел 3.5'!P57,0,1)</f>
        <v>0</v>
      </c>
    </row>
    <row r="15931" spans="1:8" x14ac:dyDescent="0.2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21465</v>
      </c>
      <c r="H15931" s="7">
        <f>IF('Раздел 3.1'!P58='Раздел 3.5'!P58,0,1)</f>
        <v>0</v>
      </c>
    </row>
    <row r="15932" spans="1:8" x14ac:dyDescent="0.2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21466</v>
      </c>
      <c r="H15932" s="7">
        <f>IF('Раздел 3.1'!P59='Раздел 3.5'!P59,0,1)</f>
        <v>0</v>
      </c>
    </row>
    <row r="15933" spans="1:8" x14ac:dyDescent="0.2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21467</v>
      </c>
      <c r="H15933" s="7">
        <f>IF('Раздел 3.1'!P60='Раздел 3.5'!P60,0,1)</f>
        <v>0</v>
      </c>
    </row>
    <row r="15934" spans="1:8" x14ac:dyDescent="0.2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21468</v>
      </c>
      <c r="H15934" s="7">
        <f>IF('Раздел 3.1'!P61='Раздел 3.5'!P61,0,1)</f>
        <v>0</v>
      </c>
    </row>
    <row r="15935" spans="1:8" x14ac:dyDescent="0.2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21469</v>
      </c>
      <c r="H15935" s="7">
        <f>IF('Раздел 3.1'!P62='Раздел 3.5'!P62,0,1)</f>
        <v>0</v>
      </c>
    </row>
    <row r="15936" spans="1:8" x14ac:dyDescent="0.2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21470</v>
      </c>
      <c r="H15936" s="7">
        <f>IF('Раздел 3.1'!P63='Раздел 3.5'!P63,0,1)</f>
        <v>0</v>
      </c>
    </row>
    <row r="15937" spans="1:8" x14ac:dyDescent="0.2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21471</v>
      </c>
      <c r="H15937" s="7">
        <f>IF('Раздел 3.1'!P64='Раздел 3.5'!P64,0,1)</f>
        <v>0</v>
      </c>
    </row>
    <row r="15938" spans="1:8" x14ac:dyDescent="0.2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21472</v>
      </c>
      <c r="H15938" s="7">
        <f>IF('Раздел 3.1'!P65='Раздел 3.5'!P65,0,1)</f>
        <v>0</v>
      </c>
    </row>
    <row r="15939" spans="1:8" x14ac:dyDescent="0.2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21473</v>
      </c>
      <c r="H15939" s="7">
        <f>IF('Раздел 3.1'!P66='Раздел 3.5'!P66,0,1)</f>
        <v>0</v>
      </c>
    </row>
    <row r="15940" spans="1:8" x14ac:dyDescent="0.2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21474</v>
      </c>
      <c r="H15940" s="7">
        <f>IF('Раздел 3.1'!P67='Раздел 3.5'!P67,0,1)</f>
        <v>0</v>
      </c>
    </row>
    <row r="15941" spans="1:8" ht="13.5" thickBot="1" x14ac:dyDescent="0.25">
      <c r="A15941" s="6">
        <f t="shared" si="236"/>
        <v>609562</v>
      </c>
      <c r="B15941" s="7">
        <v>75</v>
      </c>
      <c r="C15941" s="146">
        <v>3</v>
      </c>
      <c r="D15941" s="146">
        <v>144</v>
      </c>
      <c r="E15941" s="146" t="s">
        <v>21475</v>
      </c>
      <c r="F15941" s="146"/>
      <c r="G15941" s="146"/>
      <c r="H15941" s="146">
        <f>IF('Раздел 3.1'!P68='Раздел 3.5'!P68,0,1)</f>
        <v>0</v>
      </c>
    </row>
    <row r="15942" spans="1:8" x14ac:dyDescent="0.2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4482</v>
      </c>
      <c r="H15942" s="6">
        <f>IF('Раздел 2.1.1.1'!P29=SUM('Раздел 2.4.1'!Q21,'Раздел 2.4.1'!S21),0,1)</f>
        <v>0</v>
      </c>
    </row>
    <row r="15943" spans="1:8" x14ac:dyDescent="0.2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4484</v>
      </c>
      <c r="H15943" s="6">
        <f>IF('Раздел 2.1.1.2'!P29=SUM('Раздел 2.4.2'!Q21,'Раздел 2.4.2'!S21),0,1)</f>
        <v>0</v>
      </c>
    </row>
    <row r="15944" spans="1:8" x14ac:dyDescent="0.2">
      <c r="A15944" s="6">
        <f t="shared" si="237"/>
        <v>609562</v>
      </c>
      <c r="B15944" s="6">
        <v>75</v>
      </c>
      <c r="C15944" s="109">
        <v>4</v>
      </c>
      <c r="D15944" s="109">
        <v>147</v>
      </c>
      <c r="E15944" s="109" t="s">
        <v>4483</v>
      </c>
      <c r="F15944" s="109"/>
      <c r="G15944" s="109"/>
      <c r="H15944" s="109">
        <f>IF('Раздел 2.1.1.3'!P29=SUM('Раздел 2.4.3'!Q21,'Раздел 2.4.3'!S21),0,1)</f>
        <v>0</v>
      </c>
    </row>
    <row r="15945" spans="1:8" x14ac:dyDescent="0.2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4485</v>
      </c>
      <c r="H15945" s="6">
        <f>IF(SUM('Раздел 2.4.1'!Q22,'Раздел 2.4.1'!S22)=SUM('Раздел 2.1.1.1'!Q29:T29),0,1)</f>
        <v>0</v>
      </c>
    </row>
    <row r="15946" spans="1:8" x14ac:dyDescent="0.2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3674</v>
      </c>
      <c r="H15946" s="6">
        <f>IF(SUM('Раздел 2.4.2'!Q22,'Раздел 2.4.2'!S22)=SUM('Раздел 2.1.1.2'!Q29:T29),0,1)</f>
        <v>0</v>
      </c>
    </row>
    <row r="15947" spans="1:8" x14ac:dyDescent="0.2">
      <c r="A15947" s="6">
        <f t="shared" si="237"/>
        <v>609562</v>
      </c>
      <c r="B15947" s="6">
        <v>75</v>
      </c>
      <c r="C15947" s="109">
        <v>5</v>
      </c>
      <c r="D15947" s="109">
        <v>150</v>
      </c>
      <c r="E15947" s="109" t="s">
        <v>3675</v>
      </c>
      <c r="F15947" s="109"/>
      <c r="G15947" s="109"/>
      <c r="H15947" s="109">
        <f>IF(SUM('Раздел 2.4.3'!Q22,'Раздел 2.4.3'!S22)=SUM('Раздел 2.1.1.3'!Q29:T29),0,1)</f>
        <v>0</v>
      </c>
    </row>
    <row r="15948" spans="1:8" x14ac:dyDescent="0.2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3676</v>
      </c>
      <c r="H15948" s="6">
        <f>IF(SUM('Раздел 2.4.1'!Q23,'Раздел 2.4.1'!S23)=SUM('Раздел 2.1.1.1'!U29:Y29),0,1)</f>
        <v>0</v>
      </c>
    </row>
    <row r="15949" spans="1:8" x14ac:dyDescent="0.2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3667</v>
      </c>
      <c r="H15949" s="6">
        <f>IF(SUM('Раздел 2.4.2'!Q23,'Раздел 2.4.2'!S23)=SUM('Раздел 2.1.1.2'!U29:Y29),0,1)</f>
        <v>0</v>
      </c>
    </row>
    <row r="15950" spans="1:8" x14ac:dyDescent="0.2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9" t="s">
        <v>3668</v>
      </c>
      <c r="F15950" s="109"/>
      <c r="G15950" s="109"/>
      <c r="H15950" s="109">
        <f>IF(SUM('Раздел 2.4.3'!Q23,'Раздел 2.4.3'!S23)=SUM('Раздел 2.1.1.3'!U29:Y29),0,1)</f>
        <v>0</v>
      </c>
    </row>
    <row r="15951" spans="1:8" x14ac:dyDescent="0.2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3669</v>
      </c>
      <c r="H15951" s="6">
        <f>IF(SUM('Раздел 2.4.1'!Q24,'Раздел 2.4.1'!S24)=SUM('Раздел 2.1.1.1'!Z29:AC29),0,1)</f>
        <v>0</v>
      </c>
    </row>
    <row r="15952" spans="1:8" x14ac:dyDescent="0.2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3670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 x14ac:dyDescent="0.25">
      <c r="A15953" s="6">
        <f t="shared" si="237"/>
        <v>609562</v>
      </c>
      <c r="B15953" s="6">
        <v>75</v>
      </c>
      <c r="C15953" s="146">
        <v>6</v>
      </c>
      <c r="D15953" s="146">
        <v>156</v>
      </c>
      <c r="E15953" s="146" t="s">
        <v>3671</v>
      </c>
      <c r="F15953" s="146"/>
      <c r="G15953" s="146"/>
      <c r="H15953" s="146">
        <f>IF(SUM('Раздел 2.4.3'!Q24,'Раздел 2.4.3'!S24)=SUM('Раздел 2.1.1.3'!Z29:AC29),0,1)</f>
        <v>0</v>
      </c>
    </row>
    <row r="15954" spans="1:10" s="136" customFormat="1" ht="38.25" x14ac:dyDescent="0.2">
      <c r="A15954" s="6">
        <f t="shared" si="237"/>
        <v>609562</v>
      </c>
      <c r="B15954" s="6">
        <v>75</v>
      </c>
      <c r="C15954" s="147">
        <v>7</v>
      </c>
      <c r="D15954" s="147">
        <v>157</v>
      </c>
      <c r="E15954" s="148" t="s">
        <v>21410</v>
      </c>
      <c r="F15954" s="149"/>
      <c r="G15954" s="147"/>
      <c r="H15954" s="147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6" customFormat="1" ht="38.25" x14ac:dyDescent="0.2">
      <c r="A15955" s="6">
        <f t="shared" si="237"/>
        <v>609562</v>
      </c>
      <c r="B15955" s="6">
        <v>75</v>
      </c>
      <c r="C15955" s="152">
        <v>7</v>
      </c>
      <c r="D15955" s="111">
        <v>158</v>
      </c>
      <c r="E15955" s="150" t="s">
        <v>1070</v>
      </c>
      <c r="F15955" s="151"/>
      <c r="G15955" s="156"/>
      <c r="H15955" s="156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6" customFormat="1" ht="38.25" x14ac:dyDescent="0.2">
      <c r="A15956" s="6">
        <f t="shared" si="237"/>
        <v>609562</v>
      </c>
      <c r="B15956" s="6">
        <v>75</v>
      </c>
      <c r="C15956" s="156">
        <v>7</v>
      </c>
      <c r="D15956" s="109">
        <v>159</v>
      </c>
      <c r="E15956" s="145" t="s">
        <v>1069</v>
      </c>
      <c r="F15956" s="157"/>
      <c r="G15956" s="156"/>
      <c r="H15956" s="156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6" customFormat="1" ht="38.25" x14ac:dyDescent="0.2">
      <c r="A15957" s="6">
        <f t="shared" si="237"/>
        <v>609562</v>
      </c>
      <c r="B15957" s="6">
        <v>75</v>
      </c>
      <c r="C15957" s="156">
        <v>7</v>
      </c>
      <c r="D15957" s="109">
        <v>160</v>
      </c>
      <c r="E15957" s="138" t="s">
        <v>1068</v>
      </c>
      <c r="F15957" s="157"/>
      <c r="G15957" s="156"/>
      <c r="H15957" s="152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6" customFormat="1" x14ac:dyDescent="0.2">
      <c r="A15958" s="6">
        <f t="shared" si="237"/>
        <v>609562</v>
      </c>
      <c r="B15958" s="6">
        <v>75</v>
      </c>
      <c r="C15958" s="136">
        <v>8</v>
      </c>
      <c r="D15958" s="6">
        <v>161</v>
      </c>
      <c r="E15958" s="137" t="s">
        <v>20811</v>
      </c>
      <c r="F15958" s="143"/>
      <c r="H15958" s="136">
        <f>IF(SUM('Раздел 2.2.1'!P23:P34)='Раздел 2.1.1.1'!P37,0,1)</f>
        <v>0</v>
      </c>
      <c r="J15958" s="6"/>
    </row>
    <row r="15959" spans="1:10" s="136" customFormat="1" x14ac:dyDescent="0.2">
      <c r="A15959" s="6">
        <f t="shared" si="237"/>
        <v>609562</v>
      </c>
      <c r="B15959" s="6">
        <v>75</v>
      </c>
      <c r="C15959" s="136">
        <v>8</v>
      </c>
      <c r="D15959" s="6">
        <v>162</v>
      </c>
      <c r="E15959" s="137" t="s">
        <v>20812</v>
      </c>
      <c r="F15959" s="143"/>
      <c r="H15959" s="136">
        <f>IF(SUM('Раздел 2.2.1'!Q23:Q34)='Раздел 2.1.1.1'!Q37,0,1)</f>
        <v>0</v>
      </c>
      <c r="J15959" s="6"/>
    </row>
    <row r="15960" spans="1:10" s="136" customFormat="1" x14ac:dyDescent="0.2">
      <c r="A15960" s="6">
        <f t="shared" si="237"/>
        <v>609562</v>
      </c>
      <c r="B15960" s="6">
        <v>75</v>
      </c>
      <c r="C15960" s="136">
        <v>8</v>
      </c>
      <c r="D15960" s="6">
        <v>163</v>
      </c>
      <c r="E15960" s="137" t="s">
        <v>20813</v>
      </c>
      <c r="F15960" s="143"/>
      <c r="H15960" s="136">
        <f>IF(SUM('Раздел 2.2.1'!R23:R34)='Раздел 2.1.1.1'!R37,0,1)</f>
        <v>0</v>
      </c>
      <c r="J15960" s="6"/>
    </row>
    <row r="15961" spans="1:10" s="136" customFormat="1" x14ac:dyDescent="0.2">
      <c r="A15961" s="6">
        <f t="shared" si="237"/>
        <v>609562</v>
      </c>
      <c r="B15961" s="6">
        <v>75</v>
      </c>
      <c r="C15961" s="136">
        <v>8</v>
      </c>
      <c r="D15961" s="6">
        <v>164</v>
      </c>
      <c r="E15961" s="137" t="s">
        <v>20814</v>
      </c>
      <c r="F15961" s="143"/>
      <c r="H15961" s="136">
        <f>IF(SUM('Раздел 2.2.1'!S23:S34)='Раздел 2.1.1.1'!S37,0,1)</f>
        <v>0</v>
      </c>
      <c r="J15961" s="6"/>
    </row>
    <row r="15962" spans="1:10" s="136" customFormat="1" x14ac:dyDescent="0.2">
      <c r="A15962" s="6">
        <f t="shared" si="237"/>
        <v>609562</v>
      </c>
      <c r="B15962" s="6">
        <v>75</v>
      </c>
      <c r="C15962" s="136">
        <v>8</v>
      </c>
      <c r="D15962" s="6">
        <v>165</v>
      </c>
      <c r="E15962" s="137" t="s">
        <v>20815</v>
      </c>
      <c r="F15962" s="143"/>
      <c r="H15962" s="136">
        <f>IF(SUM('Раздел 2.2.1'!T23:T34)='Раздел 2.1.1.1'!T37,0,1)</f>
        <v>0</v>
      </c>
      <c r="J15962" s="6"/>
    </row>
    <row r="15963" spans="1:10" s="136" customFormat="1" x14ac:dyDescent="0.2">
      <c r="A15963" s="6">
        <f t="shared" si="237"/>
        <v>609562</v>
      </c>
      <c r="B15963" s="6">
        <v>75</v>
      </c>
      <c r="C15963" s="136">
        <v>8</v>
      </c>
      <c r="D15963" s="6">
        <v>166</v>
      </c>
      <c r="E15963" s="137" t="s">
        <v>20816</v>
      </c>
      <c r="F15963" s="143"/>
      <c r="H15963" s="136">
        <f>IF(SUM('Раздел 2.2.1'!U23:U34)='Раздел 2.1.1.1'!U37,0,1)</f>
        <v>0</v>
      </c>
      <c r="J15963" s="6"/>
    </row>
    <row r="15964" spans="1:10" s="136" customFormat="1" x14ac:dyDescent="0.2">
      <c r="A15964" s="6">
        <f t="shared" si="237"/>
        <v>609562</v>
      </c>
      <c r="B15964" s="6">
        <v>75</v>
      </c>
      <c r="C15964" s="136">
        <v>8</v>
      </c>
      <c r="D15964" s="6">
        <v>167</v>
      </c>
      <c r="E15964" s="137" t="s">
        <v>20817</v>
      </c>
      <c r="F15964" s="143"/>
      <c r="H15964" s="136">
        <f>IF(SUM('Раздел 2.2.1'!V23:V34)='Раздел 2.1.1.1'!V37,0,1)</f>
        <v>0</v>
      </c>
      <c r="J15964" s="6"/>
    </row>
    <row r="15965" spans="1:10" s="136" customFormat="1" x14ac:dyDescent="0.2">
      <c r="A15965" s="6">
        <f t="shared" si="237"/>
        <v>609562</v>
      </c>
      <c r="B15965" s="6">
        <v>75</v>
      </c>
      <c r="C15965" s="136">
        <v>8</v>
      </c>
      <c r="D15965" s="6">
        <v>168</v>
      </c>
      <c r="E15965" s="137" t="s">
        <v>20818</v>
      </c>
      <c r="F15965" s="143"/>
      <c r="H15965" s="136">
        <f>IF(SUM('Раздел 2.2.1'!W23:W34)='Раздел 2.1.1.1'!W37,0,1)</f>
        <v>0</v>
      </c>
      <c r="J15965" s="6"/>
    </row>
    <row r="15966" spans="1:10" s="136" customFormat="1" x14ac:dyDescent="0.2">
      <c r="A15966" s="6">
        <f t="shared" si="237"/>
        <v>609562</v>
      </c>
      <c r="B15966" s="6">
        <v>75</v>
      </c>
      <c r="C15966" s="136">
        <v>8</v>
      </c>
      <c r="D15966" s="6">
        <v>169</v>
      </c>
      <c r="E15966" s="137" t="s">
        <v>20819</v>
      </c>
      <c r="F15966" s="143"/>
      <c r="H15966" s="136">
        <f>IF(SUM('Раздел 2.2.1'!X23:X34)='Раздел 2.1.1.1'!X37,0,1)</f>
        <v>0</v>
      </c>
      <c r="J15966" s="6"/>
    </row>
    <row r="15967" spans="1:10" s="136" customFormat="1" x14ac:dyDescent="0.2">
      <c r="A15967" s="6">
        <f t="shared" si="237"/>
        <v>609562</v>
      </c>
      <c r="B15967" s="6">
        <v>75</v>
      </c>
      <c r="C15967" s="136">
        <v>8</v>
      </c>
      <c r="D15967" s="6">
        <v>170</v>
      </c>
      <c r="E15967" s="137" t="s">
        <v>20820</v>
      </c>
      <c r="F15967" s="143"/>
      <c r="H15967" s="136">
        <f>IF(SUM('Раздел 2.2.1'!Y23:Y34)='Раздел 2.1.1.1'!Y37,0,1)</f>
        <v>0</v>
      </c>
      <c r="J15967" s="6"/>
    </row>
    <row r="15968" spans="1:10" s="136" customFormat="1" x14ac:dyDescent="0.2">
      <c r="A15968" s="6">
        <f t="shared" si="237"/>
        <v>609562</v>
      </c>
      <c r="B15968" s="6">
        <v>75</v>
      </c>
      <c r="C15968" s="136">
        <v>8</v>
      </c>
      <c r="D15968" s="6">
        <v>171</v>
      </c>
      <c r="E15968" s="137" t="s">
        <v>20821</v>
      </c>
      <c r="F15968" s="143"/>
      <c r="H15968" s="136">
        <f>IF(SUM('Раздел 2.2.1'!Z23:Z34)='Раздел 2.1.1.1'!Z37,0,1)</f>
        <v>0</v>
      </c>
      <c r="J15968" s="6"/>
    </row>
    <row r="15969" spans="1:10" s="136" customFormat="1" x14ac:dyDescent="0.2">
      <c r="A15969" s="6">
        <f t="shared" si="237"/>
        <v>609562</v>
      </c>
      <c r="B15969" s="6">
        <v>75</v>
      </c>
      <c r="C15969" s="136">
        <v>8</v>
      </c>
      <c r="D15969" s="6">
        <v>172</v>
      </c>
      <c r="E15969" s="137" t="s">
        <v>20822</v>
      </c>
      <c r="F15969" s="143"/>
      <c r="H15969" s="136">
        <f>IF(SUM('Раздел 2.2.1'!AA23:AA34)='Раздел 2.1.1.1'!AA37,0,1)</f>
        <v>0</v>
      </c>
      <c r="J15969" s="6"/>
    </row>
    <row r="15970" spans="1:10" s="136" customFormat="1" x14ac:dyDescent="0.2">
      <c r="A15970" s="6">
        <f t="shared" si="237"/>
        <v>609562</v>
      </c>
      <c r="B15970" s="6">
        <v>75</v>
      </c>
      <c r="C15970" s="136">
        <v>8</v>
      </c>
      <c r="D15970" s="6">
        <v>173</v>
      </c>
      <c r="E15970" s="137" t="s">
        <v>20823</v>
      </c>
      <c r="F15970" s="143"/>
      <c r="H15970" s="136">
        <f>IF(SUM('Раздел 2.2.1'!AB23:AB34)='Раздел 2.1.1.1'!AB37,0,1)</f>
        <v>0</v>
      </c>
      <c r="J15970" s="6"/>
    </row>
    <row r="15971" spans="1:10" s="136" customFormat="1" x14ac:dyDescent="0.2">
      <c r="A15971" s="6">
        <f t="shared" si="237"/>
        <v>609562</v>
      </c>
      <c r="B15971" s="6">
        <v>75</v>
      </c>
      <c r="C15971" s="136">
        <v>8</v>
      </c>
      <c r="D15971" s="109">
        <v>174</v>
      </c>
      <c r="E15971" s="138" t="s">
        <v>20824</v>
      </c>
      <c r="F15971" s="158"/>
      <c r="G15971" s="156"/>
      <c r="H15971" s="156">
        <f>IF(SUM('Раздел 2.2.1'!AC23:AC34)='Раздел 2.1.1.1'!AC37,0,1)</f>
        <v>0</v>
      </c>
      <c r="J15971" s="6"/>
    </row>
    <row r="15972" spans="1:10" s="136" customFormat="1" x14ac:dyDescent="0.2">
      <c r="A15972" s="6">
        <f t="shared" si="237"/>
        <v>609562</v>
      </c>
      <c r="B15972" s="6">
        <v>75</v>
      </c>
      <c r="C15972" s="136">
        <v>8</v>
      </c>
      <c r="D15972" s="6">
        <v>175</v>
      </c>
      <c r="E15972" s="137" t="s">
        <v>21067</v>
      </c>
      <c r="F15972" s="143"/>
      <c r="H15972" s="159">
        <f>IF(SUM('Раздел 2.2.1'!AD23:AD34)='Раздел 2.1.1.1'!P38,0,1)</f>
        <v>0</v>
      </c>
      <c r="J15972" s="6"/>
    </row>
    <row r="15973" spans="1:10" s="136" customFormat="1" x14ac:dyDescent="0.2">
      <c r="A15973" s="6">
        <f t="shared" si="237"/>
        <v>609562</v>
      </c>
      <c r="B15973" s="6">
        <v>75</v>
      </c>
      <c r="C15973" s="156">
        <v>8</v>
      </c>
      <c r="D15973" s="109">
        <v>176</v>
      </c>
      <c r="E15973" s="138" t="s">
        <v>21068</v>
      </c>
      <c r="F15973" s="158"/>
      <c r="G15973" s="156"/>
      <c r="H15973" s="156">
        <f>IF(SUM('Раздел 2.2.1'!AE23:AE34)='Раздел 2.1.1.1'!P39,0,1)</f>
        <v>0</v>
      </c>
      <c r="J15973" s="6"/>
    </row>
    <row r="15974" spans="1:10" s="136" customFormat="1" x14ac:dyDescent="0.2">
      <c r="A15974" s="6">
        <f t="shared" si="237"/>
        <v>609562</v>
      </c>
      <c r="B15974" s="6">
        <v>75</v>
      </c>
      <c r="C15974" s="159">
        <v>9</v>
      </c>
      <c r="D15974" s="6">
        <v>177</v>
      </c>
      <c r="E15974" s="163" t="s">
        <v>21069</v>
      </c>
      <c r="F15974" s="143"/>
      <c r="H15974" s="136">
        <f>IF(SUM('Раздел 2.2.2'!P23:P34)='Раздел 2.1.1.2'!P37,0,1)</f>
        <v>0</v>
      </c>
      <c r="J15974" s="6"/>
    </row>
    <row r="15975" spans="1:10" s="136" customFormat="1" x14ac:dyDescent="0.2">
      <c r="A15975" s="6">
        <f t="shared" si="237"/>
        <v>609562</v>
      </c>
      <c r="B15975" s="6">
        <v>75</v>
      </c>
      <c r="C15975" s="159">
        <v>9</v>
      </c>
      <c r="D15975" s="6">
        <v>178</v>
      </c>
      <c r="E15975" s="163" t="s">
        <v>21070</v>
      </c>
      <c r="F15975" s="143"/>
      <c r="H15975" s="136">
        <f>IF(SUM('Раздел 2.2.2'!Q23:Q34)='Раздел 2.1.1.2'!Q37,0,1)</f>
        <v>0</v>
      </c>
      <c r="J15975" s="6"/>
    </row>
    <row r="15976" spans="1:10" s="136" customFormat="1" x14ac:dyDescent="0.2">
      <c r="A15976" s="6">
        <f t="shared" si="237"/>
        <v>609562</v>
      </c>
      <c r="B15976" s="6">
        <v>75</v>
      </c>
      <c r="C15976" s="159">
        <v>9</v>
      </c>
      <c r="D15976" s="6">
        <v>179</v>
      </c>
      <c r="E15976" s="163" t="s">
        <v>21071</v>
      </c>
      <c r="F15976" s="143"/>
      <c r="H15976" s="136">
        <f>IF(SUM('Раздел 2.2.2'!R23:R34)='Раздел 2.1.1.2'!R37,0,1)</f>
        <v>0</v>
      </c>
      <c r="J15976" s="6"/>
    </row>
    <row r="15977" spans="1:10" s="136" customFormat="1" x14ac:dyDescent="0.2">
      <c r="A15977" s="6">
        <f t="shared" si="237"/>
        <v>609562</v>
      </c>
      <c r="B15977" s="6">
        <v>75</v>
      </c>
      <c r="C15977" s="159">
        <v>9</v>
      </c>
      <c r="D15977" s="6">
        <v>180</v>
      </c>
      <c r="E15977" s="163" t="s">
        <v>21072</v>
      </c>
      <c r="F15977" s="143"/>
      <c r="H15977" s="136">
        <f>IF(SUM('Раздел 2.2.2'!S23:S34)='Раздел 2.1.1.2'!S37,0,1)</f>
        <v>0</v>
      </c>
      <c r="J15977" s="6"/>
    </row>
    <row r="15978" spans="1:10" s="136" customFormat="1" x14ac:dyDescent="0.2">
      <c r="A15978" s="6">
        <f t="shared" si="237"/>
        <v>609562</v>
      </c>
      <c r="B15978" s="6">
        <v>75</v>
      </c>
      <c r="C15978" s="159">
        <v>9</v>
      </c>
      <c r="D15978" s="6">
        <v>181</v>
      </c>
      <c r="E15978" s="163" t="s">
        <v>21073</v>
      </c>
      <c r="F15978" s="143"/>
      <c r="H15978" s="136">
        <f>IF(SUM('Раздел 2.2.2'!T23:T34)='Раздел 2.1.1.2'!T37,0,1)</f>
        <v>0</v>
      </c>
      <c r="J15978" s="6"/>
    </row>
    <row r="15979" spans="1:10" s="136" customFormat="1" x14ac:dyDescent="0.2">
      <c r="A15979" s="6">
        <f t="shared" si="237"/>
        <v>609562</v>
      </c>
      <c r="B15979" s="6">
        <v>75</v>
      </c>
      <c r="C15979" s="159">
        <v>9</v>
      </c>
      <c r="D15979" s="6">
        <v>182</v>
      </c>
      <c r="E15979" s="163" t="s">
        <v>21074</v>
      </c>
      <c r="F15979" s="143"/>
      <c r="H15979" s="136">
        <f>IF(SUM('Раздел 2.2.2'!U23:U34)='Раздел 2.1.1.2'!U37,0,1)</f>
        <v>0</v>
      </c>
      <c r="J15979" s="6"/>
    </row>
    <row r="15980" spans="1:10" s="136" customFormat="1" x14ac:dyDescent="0.2">
      <c r="A15980" s="6">
        <f t="shared" si="237"/>
        <v>609562</v>
      </c>
      <c r="B15980" s="6">
        <v>75</v>
      </c>
      <c r="C15980" s="159">
        <v>9</v>
      </c>
      <c r="D15980" s="6">
        <v>183</v>
      </c>
      <c r="E15980" s="163" t="s">
        <v>21075</v>
      </c>
      <c r="F15980" s="143"/>
      <c r="H15980" s="136">
        <f>IF(SUM('Раздел 2.2.2'!V23:V34)='Раздел 2.1.1.2'!V37,0,1)</f>
        <v>0</v>
      </c>
      <c r="J15980" s="6"/>
    </row>
    <row r="15981" spans="1:10" s="136" customFormat="1" x14ac:dyDescent="0.2">
      <c r="A15981" s="6">
        <f t="shared" si="237"/>
        <v>609562</v>
      </c>
      <c r="B15981" s="6">
        <v>75</v>
      </c>
      <c r="C15981" s="159">
        <v>9</v>
      </c>
      <c r="D15981" s="6">
        <v>184</v>
      </c>
      <c r="E15981" s="163" t="s">
        <v>21076</v>
      </c>
      <c r="F15981" s="143"/>
      <c r="H15981" s="136">
        <f>IF(SUM('Раздел 2.2.2'!W23:W34)='Раздел 2.1.1.2'!W37,0,1)</f>
        <v>0</v>
      </c>
      <c r="J15981" s="6"/>
    </row>
    <row r="15982" spans="1:10" s="136" customFormat="1" x14ac:dyDescent="0.2">
      <c r="A15982" s="6">
        <f t="shared" si="237"/>
        <v>609562</v>
      </c>
      <c r="B15982" s="6">
        <v>75</v>
      </c>
      <c r="C15982" s="159">
        <v>9</v>
      </c>
      <c r="D15982" s="6">
        <v>185</v>
      </c>
      <c r="E15982" s="163" t="s">
        <v>21077</v>
      </c>
      <c r="F15982" s="143"/>
      <c r="H15982" s="136">
        <f>IF(SUM('Раздел 2.2.2'!X23:X34)='Раздел 2.1.1.2'!X37,0,1)</f>
        <v>0</v>
      </c>
      <c r="J15982" s="6"/>
    </row>
    <row r="15983" spans="1:10" s="136" customFormat="1" x14ac:dyDescent="0.2">
      <c r="A15983" s="6">
        <f t="shared" si="237"/>
        <v>609562</v>
      </c>
      <c r="B15983" s="6">
        <v>75</v>
      </c>
      <c r="C15983" s="159">
        <v>9</v>
      </c>
      <c r="D15983" s="6">
        <v>186</v>
      </c>
      <c r="E15983" s="163" t="s">
        <v>21078</v>
      </c>
      <c r="F15983" s="143"/>
      <c r="H15983" s="136">
        <f>IF(SUM('Раздел 2.2.2'!Y23:Y34)='Раздел 2.1.1.2'!Y37,0,1)</f>
        <v>0</v>
      </c>
      <c r="J15983" s="6"/>
    </row>
    <row r="15984" spans="1:10" s="136" customFormat="1" x14ac:dyDescent="0.2">
      <c r="A15984" s="6">
        <f t="shared" si="237"/>
        <v>609562</v>
      </c>
      <c r="B15984" s="6">
        <v>75</v>
      </c>
      <c r="C15984" s="159">
        <v>9</v>
      </c>
      <c r="D15984" s="6">
        <v>187</v>
      </c>
      <c r="E15984" s="163" t="s">
        <v>21079</v>
      </c>
      <c r="F15984" s="143"/>
      <c r="H15984" s="136">
        <f>IF(SUM('Раздел 2.2.2'!Z23:Z34)='Раздел 2.1.1.2'!Z37,0,1)</f>
        <v>0</v>
      </c>
      <c r="J15984" s="6"/>
    </row>
    <row r="15985" spans="1:10" s="136" customFormat="1" x14ac:dyDescent="0.2">
      <c r="A15985" s="6">
        <f t="shared" si="237"/>
        <v>609562</v>
      </c>
      <c r="B15985" s="6">
        <v>75</v>
      </c>
      <c r="C15985" s="159">
        <v>9</v>
      </c>
      <c r="D15985" s="6">
        <v>188</v>
      </c>
      <c r="E15985" s="163" t="s">
        <v>21080</v>
      </c>
      <c r="F15985" s="143"/>
      <c r="H15985" s="136">
        <f>IF(SUM('Раздел 2.2.2'!AA23:AA34)='Раздел 2.1.1.2'!AA37,0,1)</f>
        <v>0</v>
      </c>
      <c r="J15985" s="6"/>
    </row>
    <row r="15986" spans="1:10" s="136" customFormat="1" x14ac:dyDescent="0.2">
      <c r="A15986" s="6">
        <f t="shared" si="237"/>
        <v>609562</v>
      </c>
      <c r="B15986" s="6">
        <v>75</v>
      </c>
      <c r="C15986" s="159">
        <v>9</v>
      </c>
      <c r="D15986" s="6">
        <v>189</v>
      </c>
      <c r="E15986" s="163" t="s">
        <v>21081</v>
      </c>
      <c r="F15986" s="143"/>
      <c r="H15986" s="136">
        <f>IF(SUM('Раздел 2.2.2'!AB23:AB34)='Раздел 2.1.1.2'!AB37,0,1)</f>
        <v>0</v>
      </c>
      <c r="J15986" s="6"/>
    </row>
    <row r="15987" spans="1:10" s="136" customFormat="1" x14ac:dyDescent="0.2">
      <c r="A15987" s="6">
        <f t="shared" si="237"/>
        <v>609562</v>
      </c>
      <c r="B15987" s="6">
        <v>75</v>
      </c>
      <c r="C15987" s="159">
        <v>9</v>
      </c>
      <c r="D15987" s="109">
        <v>190</v>
      </c>
      <c r="E15987" s="138" t="s">
        <v>21082</v>
      </c>
      <c r="F15987" s="158"/>
      <c r="G15987" s="156"/>
      <c r="H15987" s="156">
        <f>IF(SUM('Раздел 2.2.2'!AC23:AC34)='Раздел 2.1.1.2'!AC37,0,1)</f>
        <v>0</v>
      </c>
      <c r="J15987" s="6"/>
    </row>
    <row r="15988" spans="1:10" s="136" customFormat="1" x14ac:dyDescent="0.2">
      <c r="A15988" s="6">
        <f t="shared" si="237"/>
        <v>609562</v>
      </c>
      <c r="B15988" s="6">
        <v>75</v>
      </c>
      <c r="C15988" s="159">
        <v>9</v>
      </c>
      <c r="D15988" s="6">
        <v>191</v>
      </c>
      <c r="E15988" s="163" t="s">
        <v>21083</v>
      </c>
      <c r="F15988" s="160"/>
      <c r="G15988" s="159"/>
      <c r="H15988" s="159">
        <f>IF(SUM('Раздел 2.2.2'!AD23:AD34)='Раздел 2.1.1.2'!P38,0,1)</f>
        <v>0</v>
      </c>
      <c r="J15988" s="6"/>
    </row>
    <row r="15989" spans="1:10" s="136" customFormat="1" x14ac:dyDescent="0.2">
      <c r="A15989" s="6">
        <f t="shared" si="237"/>
        <v>609562</v>
      </c>
      <c r="B15989" s="6">
        <v>75</v>
      </c>
      <c r="C15989" s="156">
        <v>9</v>
      </c>
      <c r="D15989" s="109">
        <v>192</v>
      </c>
      <c r="E15989" s="138" t="s">
        <v>21084</v>
      </c>
      <c r="F15989" s="158"/>
      <c r="G15989" s="156"/>
      <c r="H15989" s="156">
        <f>IF(SUM('Раздел 2.2.2'!AE23:AE34)='Раздел 2.1.1.2'!P39,0,1)</f>
        <v>0</v>
      </c>
      <c r="J15989" s="6"/>
    </row>
    <row r="15990" spans="1:10" s="136" customFormat="1" x14ac:dyDescent="0.2">
      <c r="A15990" s="6">
        <f t="shared" si="237"/>
        <v>609562</v>
      </c>
      <c r="B15990" s="6">
        <v>75</v>
      </c>
      <c r="C15990" s="159">
        <v>10</v>
      </c>
      <c r="D15990" s="6">
        <v>193</v>
      </c>
      <c r="E15990" s="163" t="s">
        <v>21085</v>
      </c>
      <c r="F15990" s="160"/>
      <c r="G15990" s="159"/>
      <c r="H15990" s="159">
        <f>IF(SUM('Раздел 2.2.3'!P23:P34)='Раздел 2.1.1.3'!P37,0,1)</f>
        <v>0</v>
      </c>
      <c r="J15990" s="6"/>
    </row>
    <row r="15991" spans="1:10" s="136" customFormat="1" x14ac:dyDescent="0.2">
      <c r="A15991" s="6">
        <f t="shared" si="237"/>
        <v>609562</v>
      </c>
      <c r="B15991" s="6">
        <v>75</v>
      </c>
      <c r="C15991" s="159">
        <v>10</v>
      </c>
      <c r="D15991" s="6">
        <v>194</v>
      </c>
      <c r="E15991" s="163" t="s">
        <v>21086</v>
      </c>
      <c r="F15991" s="160"/>
      <c r="G15991" s="159"/>
      <c r="H15991" s="159">
        <f>IF(SUM('Раздел 2.2.3'!Q23:Q34)='Раздел 2.1.1.3'!Q37,0,1)</f>
        <v>0</v>
      </c>
      <c r="J15991" s="6"/>
    </row>
    <row r="15992" spans="1:10" s="136" customFormat="1" x14ac:dyDescent="0.2">
      <c r="A15992" s="6">
        <f t="shared" si="237"/>
        <v>609562</v>
      </c>
      <c r="B15992" s="6">
        <v>75</v>
      </c>
      <c r="C15992" s="159">
        <v>10</v>
      </c>
      <c r="D15992" s="6">
        <v>195</v>
      </c>
      <c r="E15992" s="163" t="s">
        <v>21087</v>
      </c>
      <c r="F15992" s="160"/>
      <c r="G15992" s="159"/>
      <c r="H15992" s="159">
        <f>IF(SUM('Раздел 2.2.3'!R23:R34)='Раздел 2.1.1.3'!R37,0,1)</f>
        <v>0</v>
      </c>
      <c r="J15992" s="6"/>
    </row>
    <row r="15993" spans="1:10" s="136" customFormat="1" x14ac:dyDescent="0.2">
      <c r="A15993" s="6">
        <f t="shared" si="237"/>
        <v>609562</v>
      </c>
      <c r="B15993" s="6">
        <v>75</v>
      </c>
      <c r="C15993" s="159">
        <v>10</v>
      </c>
      <c r="D15993" s="6">
        <v>196</v>
      </c>
      <c r="E15993" s="163" t="s">
        <v>21088</v>
      </c>
      <c r="F15993" s="160"/>
      <c r="G15993" s="159"/>
      <c r="H15993" s="159">
        <f>IF(SUM('Раздел 2.2.3'!S23:S34)='Раздел 2.1.1.3'!S37,0,1)</f>
        <v>0</v>
      </c>
      <c r="J15993" s="6"/>
    </row>
    <row r="15994" spans="1:10" s="136" customFormat="1" x14ac:dyDescent="0.2">
      <c r="A15994" s="6">
        <f t="shared" si="237"/>
        <v>609562</v>
      </c>
      <c r="B15994" s="6">
        <v>75</v>
      </c>
      <c r="C15994" s="159">
        <v>10</v>
      </c>
      <c r="D15994" s="6">
        <v>197</v>
      </c>
      <c r="E15994" s="163" t="s">
        <v>21089</v>
      </c>
      <c r="F15994" s="160"/>
      <c r="G15994" s="159"/>
      <c r="H15994" s="159">
        <f>IF(SUM('Раздел 2.2.3'!T23:T34)='Раздел 2.1.1.3'!T37,0,1)</f>
        <v>0</v>
      </c>
      <c r="J15994" s="6"/>
    </row>
    <row r="15995" spans="1:10" s="136" customFormat="1" x14ac:dyDescent="0.2">
      <c r="A15995" s="6">
        <f t="shared" si="237"/>
        <v>609562</v>
      </c>
      <c r="B15995" s="6">
        <v>75</v>
      </c>
      <c r="C15995" s="159">
        <v>10</v>
      </c>
      <c r="D15995" s="6">
        <v>198</v>
      </c>
      <c r="E15995" s="163" t="s">
        <v>21090</v>
      </c>
      <c r="F15995" s="160"/>
      <c r="G15995" s="159"/>
      <c r="H15995" s="159">
        <f>IF(SUM('Раздел 2.2.3'!U23:U34)='Раздел 2.1.1.3'!U37,0,1)</f>
        <v>0</v>
      </c>
      <c r="J15995" s="6"/>
    </row>
    <row r="15996" spans="1:10" s="136" customFormat="1" x14ac:dyDescent="0.2">
      <c r="A15996" s="6">
        <f t="shared" si="237"/>
        <v>609562</v>
      </c>
      <c r="B15996" s="6">
        <v>75</v>
      </c>
      <c r="C15996" s="159">
        <v>10</v>
      </c>
      <c r="D15996" s="6">
        <v>199</v>
      </c>
      <c r="E15996" s="163" t="s">
        <v>21091</v>
      </c>
      <c r="F15996" s="160"/>
      <c r="G15996" s="159"/>
      <c r="H15996" s="159">
        <f>IF(SUM('Раздел 2.2.3'!V23:V34)='Раздел 2.1.1.3'!V37,0,1)</f>
        <v>0</v>
      </c>
      <c r="J15996" s="6"/>
    </row>
    <row r="15997" spans="1:10" s="136" customFormat="1" x14ac:dyDescent="0.2">
      <c r="A15997" s="6">
        <f t="shared" si="237"/>
        <v>609562</v>
      </c>
      <c r="B15997" s="6">
        <v>75</v>
      </c>
      <c r="C15997" s="159">
        <v>10</v>
      </c>
      <c r="D15997" s="6">
        <v>200</v>
      </c>
      <c r="E15997" s="163" t="s">
        <v>21092</v>
      </c>
      <c r="F15997" s="160"/>
      <c r="G15997" s="159"/>
      <c r="H15997" s="159">
        <f>IF(SUM('Раздел 2.2.3'!W23:W34)='Раздел 2.1.1.3'!W37,0,1)</f>
        <v>0</v>
      </c>
      <c r="J15997" s="6"/>
    </row>
    <row r="15998" spans="1:10" s="136" customFormat="1" x14ac:dyDescent="0.2">
      <c r="A15998" s="6">
        <f t="shared" si="237"/>
        <v>609562</v>
      </c>
      <c r="B15998" s="6">
        <v>75</v>
      </c>
      <c r="C15998" s="159">
        <v>10</v>
      </c>
      <c r="D15998" s="6">
        <v>201</v>
      </c>
      <c r="E15998" s="163" t="s">
        <v>21614</v>
      </c>
      <c r="F15998" s="160"/>
      <c r="G15998" s="159"/>
      <c r="H15998" s="159">
        <f>IF(SUM('Раздел 2.2.3'!X23:X34)='Раздел 2.1.1.3'!X37,0,1)</f>
        <v>0</v>
      </c>
      <c r="J15998" s="6"/>
    </row>
    <row r="15999" spans="1:10" s="136" customFormat="1" x14ac:dyDescent="0.2">
      <c r="A15999" s="6">
        <f t="shared" si="237"/>
        <v>609562</v>
      </c>
      <c r="B15999" s="6">
        <v>75</v>
      </c>
      <c r="C15999" s="159">
        <v>10</v>
      </c>
      <c r="D15999" s="6">
        <v>202</v>
      </c>
      <c r="E15999" s="163" t="s">
        <v>21615</v>
      </c>
      <c r="F15999" s="160"/>
      <c r="G15999" s="159"/>
      <c r="H15999" s="159">
        <f>IF(SUM('Раздел 2.2.3'!Y23:Y34)='Раздел 2.1.1.3'!Y37,0,1)</f>
        <v>0</v>
      </c>
      <c r="J15999" s="6"/>
    </row>
    <row r="16000" spans="1:10" s="136" customFormat="1" x14ac:dyDescent="0.2">
      <c r="A16000" s="6">
        <f t="shared" si="237"/>
        <v>609562</v>
      </c>
      <c r="B16000" s="6">
        <v>75</v>
      </c>
      <c r="C16000" s="159">
        <v>10</v>
      </c>
      <c r="D16000" s="6">
        <v>203</v>
      </c>
      <c r="E16000" s="163" t="s">
        <v>21616</v>
      </c>
      <c r="F16000" s="160"/>
      <c r="G16000" s="159"/>
      <c r="H16000" s="159">
        <f>IF(SUM('Раздел 2.2.3'!Z23:Z34)='Раздел 2.1.1.3'!Z37,0,1)</f>
        <v>0</v>
      </c>
      <c r="J16000" s="6"/>
    </row>
    <row r="16001" spans="1:10" s="136" customFormat="1" x14ac:dyDescent="0.2">
      <c r="A16001" s="6">
        <f t="shared" si="237"/>
        <v>609562</v>
      </c>
      <c r="B16001" s="6">
        <v>75</v>
      </c>
      <c r="C16001" s="159">
        <v>10</v>
      </c>
      <c r="D16001" s="6">
        <v>204</v>
      </c>
      <c r="E16001" s="163" t="s">
        <v>21617</v>
      </c>
      <c r="F16001" s="160"/>
      <c r="G16001" s="159"/>
      <c r="H16001" s="159">
        <f>IF(SUM('Раздел 2.2.3'!AA23:AA34)='Раздел 2.1.1.3'!AA37,0,1)</f>
        <v>0</v>
      </c>
      <c r="J16001" s="6"/>
    </row>
    <row r="16002" spans="1:10" s="136" customFormat="1" x14ac:dyDescent="0.2">
      <c r="A16002" s="6">
        <f t="shared" si="237"/>
        <v>609562</v>
      </c>
      <c r="B16002" s="6">
        <v>75</v>
      </c>
      <c r="C16002" s="159">
        <v>10</v>
      </c>
      <c r="D16002" s="6">
        <v>205</v>
      </c>
      <c r="E16002" s="163" t="s">
        <v>21618</v>
      </c>
      <c r="F16002" s="160"/>
      <c r="G16002" s="159"/>
      <c r="H16002" s="159">
        <f>IF(SUM('Раздел 2.2.3'!AB23:AB34)='Раздел 2.1.1.3'!AB37,0,1)</f>
        <v>0</v>
      </c>
      <c r="J16002" s="6"/>
    </row>
    <row r="16003" spans="1:10" s="136" customFormat="1" x14ac:dyDescent="0.2">
      <c r="A16003" s="6">
        <f t="shared" si="237"/>
        <v>609562</v>
      </c>
      <c r="B16003" s="6">
        <v>75</v>
      </c>
      <c r="C16003" s="159">
        <v>10</v>
      </c>
      <c r="D16003" s="6">
        <v>206</v>
      </c>
      <c r="E16003" s="138" t="s">
        <v>21619</v>
      </c>
      <c r="F16003" s="157"/>
      <c r="G16003" s="156"/>
      <c r="H16003" s="156">
        <f>IF(SUM('Раздел 2.2.3'!AC23:AC34)='Раздел 2.1.1.3'!AC37,0,1)</f>
        <v>0</v>
      </c>
      <c r="J16003" s="6"/>
    </row>
    <row r="16004" spans="1:10" s="136" customFormat="1" x14ac:dyDescent="0.2">
      <c r="A16004" s="6">
        <f t="shared" si="237"/>
        <v>609562</v>
      </c>
      <c r="B16004" s="6">
        <v>75</v>
      </c>
      <c r="C16004" s="159">
        <v>10</v>
      </c>
      <c r="D16004" s="6">
        <v>207</v>
      </c>
      <c r="E16004" s="163" t="s">
        <v>21620</v>
      </c>
      <c r="F16004" s="160"/>
      <c r="G16004" s="159"/>
      <c r="H16004" s="159">
        <f>IF(SUM('Раздел 2.2.3'!AD23:AD34)='Раздел 2.1.1.3'!P38,0,1)</f>
        <v>0</v>
      </c>
      <c r="J16004" s="6"/>
    </row>
    <row r="16005" spans="1:10" s="136" customFormat="1" ht="13.5" thickBot="1" x14ac:dyDescent="0.25">
      <c r="A16005" s="6">
        <f t="shared" si="237"/>
        <v>609562</v>
      </c>
      <c r="B16005" s="6">
        <v>75</v>
      </c>
      <c r="C16005" s="153">
        <v>10</v>
      </c>
      <c r="D16005" s="153">
        <v>208</v>
      </c>
      <c r="E16005" s="139" t="s">
        <v>21621</v>
      </c>
      <c r="F16005" s="154"/>
      <c r="G16005" s="153"/>
      <c r="H16005" s="153">
        <f>IF(SUM('Раздел 2.2.3'!AE23:AE34)='Раздел 2.1.1.3'!P39,0,1)</f>
        <v>0</v>
      </c>
      <c r="J16005" s="6"/>
    </row>
    <row r="16006" spans="1:10" s="136" customFormat="1" x14ac:dyDescent="0.2">
      <c r="A16006" s="6">
        <f t="shared" ref="A16006:A16069" si="238">P_3</f>
        <v>609562</v>
      </c>
      <c r="B16006" s="6">
        <v>75</v>
      </c>
      <c r="C16006" s="136">
        <v>11</v>
      </c>
      <c r="D16006" s="6">
        <v>209</v>
      </c>
      <c r="E16006" s="137" t="s">
        <v>21622</v>
      </c>
      <c r="F16006" s="143"/>
      <c r="H16006" s="136">
        <f>IF('Раздел 2.3.1'!P21='Раздел 2.1.1.1'!P30,0,1)</f>
        <v>0</v>
      </c>
      <c r="J16006" s="6"/>
    </row>
    <row r="16007" spans="1:10" s="136" customFormat="1" x14ac:dyDescent="0.2">
      <c r="A16007" s="6">
        <f t="shared" si="238"/>
        <v>609562</v>
      </c>
      <c r="B16007" s="6">
        <v>75</v>
      </c>
      <c r="C16007" s="136">
        <v>11</v>
      </c>
      <c r="D16007" s="6">
        <v>210</v>
      </c>
      <c r="E16007" s="137" t="s">
        <v>21623</v>
      </c>
      <c r="F16007" s="143"/>
      <c r="H16007" s="136">
        <f>IF('Раздел 2.3.1'!Q21='Раздел 2.1.1.1'!P37,0,1)</f>
        <v>0</v>
      </c>
      <c r="J16007" s="6"/>
    </row>
    <row r="16008" spans="1:10" s="136" customFormat="1" x14ac:dyDescent="0.2">
      <c r="A16008" s="6">
        <f t="shared" si="238"/>
        <v>609562</v>
      </c>
      <c r="B16008" s="6">
        <v>75</v>
      </c>
      <c r="C16008" s="136">
        <v>11</v>
      </c>
      <c r="D16008" s="6">
        <v>211</v>
      </c>
      <c r="E16008" s="137" t="s">
        <v>21624</v>
      </c>
      <c r="F16008" s="143"/>
      <c r="H16008" s="136">
        <f>IF('Раздел 2.3.1'!R21='Раздел 2.1.1.1'!P38,0,1)</f>
        <v>0</v>
      </c>
      <c r="J16008" s="6"/>
    </row>
    <row r="16009" spans="1:10" s="136" customFormat="1" x14ac:dyDescent="0.2">
      <c r="A16009" s="6">
        <f t="shared" si="238"/>
        <v>609562</v>
      </c>
      <c r="B16009" s="6">
        <v>75</v>
      </c>
      <c r="C16009" s="136">
        <v>11</v>
      </c>
      <c r="D16009" s="6">
        <v>212</v>
      </c>
      <c r="E16009" s="137" t="s">
        <v>21625</v>
      </c>
      <c r="F16009" s="143"/>
      <c r="H16009" s="136">
        <f>IF('Раздел 2.3.1'!S21='Раздел 2.1.1.1'!P39,0,1)</f>
        <v>0</v>
      </c>
      <c r="J16009" s="6"/>
    </row>
    <row r="16010" spans="1:10" s="136" customFormat="1" x14ac:dyDescent="0.2">
      <c r="A16010" s="6">
        <f t="shared" si="238"/>
        <v>609562</v>
      </c>
      <c r="B16010" s="6">
        <v>75</v>
      </c>
      <c r="C16010" s="136">
        <v>11</v>
      </c>
      <c r="D16010" s="6">
        <v>213</v>
      </c>
      <c r="E16010" s="137" t="s">
        <v>21626</v>
      </c>
      <c r="F16010" s="143"/>
      <c r="H16010" s="136">
        <f>IF('Раздел 2.3.1'!T21='Раздел 2.1.1.1'!P40,0,1)</f>
        <v>0</v>
      </c>
      <c r="J16010" s="6"/>
    </row>
    <row r="16011" spans="1:10" s="136" customFormat="1" x14ac:dyDescent="0.2">
      <c r="A16011" s="6">
        <f t="shared" si="238"/>
        <v>609562</v>
      </c>
      <c r="B16011" s="6">
        <v>75</v>
      </c>
      <c r="C16011" s="156">
        <v>11</v>
      </c>
      <c r="D16011" s="109">
        <v>214</v>
      </c>
      <c r="E16011" s="138" t="s">
        <v>21627</v>
      </c>
      <c r="F16011" s="158"/>
      <c r="G16011" s="156"/>
      <c r="H16011" s="156">
        <f>IF('Раздел 2.3.1'!U21='Раздел 2.1.1.1'!P41,0,1)</f>
        <v>0</v>
      </c>
      <c r="J16011" s="6"/>
    </row>
    <row r="16012" spans="1:10" s="136" customFormat="1" x14ac:dyDescent="0.2">
      <c r="A16012" s="6">
        <f t="shared" si="238"/>
        <v>609562</v>
      </c>
      <c r="B16012" s="6">
        <v>75</v>
      </c>
      <c r="C16012" s="136">
        <v>12</v>
      </c>
      <c r="D16012" s="6">
        <v>215</v>
      </c>
      <c r="E16012" s="137" t="s">
        <v>21628</v>
      </c>
      <c r="F16012" s="160"/>
      <c r="G16012" s="159"/>
      <c r="H16012" s="159">
        <f>IF('Раздел 2.3.2'!P21='Раздел 2.1.1.2'!P30,0,1)</f>
        <v>0</v>
      </c>
      <c r="J16012" s="6"/>
    </row>
    <row r="16013" spans="1:10" s="136" customFormat="1" x14ac:dyDescent="0.2">
      <c r="A16013" s="6">
        <f t="shared" si="238"/>
        <v>609562</v>
      </c>
      <c r="B16013" s="6">
        <v>75</v>
      </c>
      <c r="C16013" s="136">
        <v>12</v>
      </c>
      <c r="D16013" s="6">
        <v>216</v>
      </c>
      <c r="E16013" s="137" t="s">
        <v>21629</v>
      </c>
      <c r="F16013" s="160"/>
      <c r="G16013" s="159"/>
      <c r="H16013" s="159">
        <f>IF('Раздел 2.3.2'!Q21='Раздел 2.1.1.2'!P37,0,1)</f>
        <v>0</v>
      </c>
      <c r="J16013" s="6"/>
    </row>
    <row r="16014" spans="1:10" s="136" customFormat="1" x14ac:dyDescent="0.2">
      <c r="A16014" s="6">
        <f t="shared" si="238"/>
        <v>609562</v>
      </c>
      <c r="B16014" s="6">
        <v>75</v>
      </c>
      <c r="C16014" s="136">
        <v>12</v>
      </c>
      <c r="D16014" s="6">
        <v>217</v>
      </c>
      <c r="E16014" s="137" t="s">
        <v>21630</v>
      </c>
      <c r="F16014" s="160"/>
      <c r="G16014" s="159"/>
      <c r="H16014" s="159">
        <f>IF('Раздел 2.3.2'!R21='Раздел 2.1.1.2'!P38,0,1)</f>
        <v>0</v>
      </c>
      <c r="J16014" s="6"/>
    </row>
    <row r="16015" spans="1:10" s="136" customFormat="1" x14ac:dyDescent="0.2">
      <c r="A16015" s="6">
        <f t="shared" si="238"/>
        <v>609562</v>
      </c>
      <c r="B16015" s="6">
        <v>75</v>
      </c>
      <c r="C16015" s="136">
        <v>12</v>
      </c>
      <c r="D16015" s="6">
        <v>218</v>
      </c>
      <c r="E16015" s="137" t="s">
        <v>21631</v>
      </c>
      <c r="F16015" s="160"/>
      <c r="G16015" s="159"/>
      <c r="H16015" s="159">
        <f>IF('Раздел 2.3.2'!S21='Раздел 2.1.1.2'!P39,0,1)</f>
        <v>0</v>
      </c>
      <c r="J16015" s="6"/>
    </row>
    <row r="16016" spans="1:10" s="136" customFormat="1" x14ac:dyDescent="0.2">
      <c r="A16016" s="6">
        <f t="shared" si="238"/>
        <v>609562</v>
      </c>
      <c r="B16016" s="6">
        <v>75</v>
      </c>
      <c r="C16016" s="136">
        <v>12</v>
      </c>
      <c r="D16016" s="6">
        <v>219</v>
      </c>
      <c r="E16016" s="137" t="s">
        <v>21632</v>
      </c>
      <c r="F16016" s="160"/>
      <c r="G16016" s="159"/>
      <c r="H16016" s="159">
        <f>IF('Раздел 2.3.2'!T21='Раздел 2.1.1.2'!P40,0,1)</f>
        <v>0</v>
      </c>
      <c r="J16016" s="6"/>
    </row>
    <row r="16017" spans="1:10" s="136" customFormat="1" x14ac:dyDescent="0.2">
      <c r="A16017" s="6">
        <f t="shared" si="238"/>
        <v>609562</v>
      </c>
      <c r="B16017" s="6">
        <v>75</v>
      </c>
      <c r="C16017" s="156">
        <v>12</v>
      </c>
      <c r="D16017" s="109">
        <v>220</v>
      </c>
      <c r="E16017" s="138" t="s">
        <v>21633</v>
      </c>
      <c r="F16017" s="157"/>
      <c r="G16017" s="156"/>
      <c r="H16017" s="156">
        <f>IF('Раздел 2.3.2'!U21='Раздел 2.1.1.2'!P41,0,1)</f>
        <v>0</v>
      </c>
      <c r="J16017" s="6"/>
    </row>
    <row r="16018" spans="1:10" s="136" customFormat="1" x14ac:dyDescent="0.2">
      <c r="A16018" s="6">
        <f t="shared" si="238"/>
        <v>609562</v>
      </c>
      <c r="B16018" s="6">
        <v>75</v>
      </c>
      <c r="C16018" s="159">
        <v>13</v>
      </c>
      <c r="D16018" s="6">
        <v>221</v>
      </c>
      <c r="E16018" s="137" t="s">
        <v>21634</v>
      </c>
      <c r="F16018" s="160"/>
      <c r="G16018" s="159"/>
      <c r="H16018" s="159">
        <f>IF('Раздел 2.3.3'!P21='Раздел 2.1.1.3'!P30,0,1)</f>
        <v>0</v>
      </c>
      <c r="J16018" s="6"/>
    </row>
    <row r="16019" spans="1:10" s="136" customFormat="1" x14ac:dyDescent="0.2">
      <c r="A16019" s="6">
        <f t="shared" si="238"/>
        <v>609562</v>
      </c>
      <c r="B16019" s="6">
        <v>75</v>
      </c>
      <c r="C16019" s="159">
        <v>13</v>
      </c>
      <c r="D16019" s="6">
        <v>222</v>
      </c>
      <c r="E16019" s="137" t="s">
        <v>21635</v>
      </c>
      <c r="F16019" s="160"/>
      <c r="G16019" s="159"/>
      <c r="H16019" s="159">
        <f>IF('Раздел 2.3.3'!Q21='Раздел 2.1.1.3'!P37,0,1)</f>
        <v>0</v>
      </c>
      <c r="J16019" s="6"/>
    </row>
    <row r="16020" spans="1:10" s="136" customFormat="1" x14ac:dyDescent="0.2">
      <c r="A16020" s="6">
        <f t="shared" si="238"/>
        <v>609562</v>
      </c>
      <c r="B16020" s="6">
        <v>75</v>
      </c>
      <c r="C16020" s="159">
        <v>13</v>
      </c>
      <c r="D16020" s="6">
        <v>223</v>
      </c>
      <c r="E16020" s="137" t="s">
        <v>21636</v>
      </c>
      <c r="F16020" s="160"/>
      <c r="G16020" s="159"/>
      <c r="H16020" s="159">
        <f>IF('Раздел 2.3.3'!R21='Раздел 2.1.1.3'!P38,0,1)</f>
        <v>0</v>
      </c>
      <c r="J16020" s="6"/>
    </row>
    <row r="16021" spans="1:10" s="136" customFormat="1" x14ac:dyDescent="0.2">
      <c r="A16021" s="6">
        <f t="shared" si="238"/>
        <v>609562</v>
      </c>
      <c r="B16021" s="6">
        <v>75</v>
      </c>
      <c r="C16021" s="159">
        <v>13</v>
      </c>
      <c r="D16021" s="6">
        <v>224</v>
      </c>
      <c r="E16021" s="137" t="s">
        <v>21637</v>
      </c>
      <c r="F16021" s="160"/>
      <c r="G16021" s="159"/>
      <c r="H16021" s="159">
        <f>IF('Раздел 2.3.3'!S21='Раздел 2.1.1.3'!P39,0,1)</f>
        <v>0</v>
      </c>
      <c r="J16021" s="6"/>
    </row>
    <row r="16022" spans="1:10" s="136" customFormat="1" x14ac:dyDescent="0.2">
      <c r="A16022" s="6">
        <f t="shared" si="238"/>
        <v>609562</v>
      </c>
      <c r="B16022" s="6">
        <v>75</v>
      </c>
      <c r="C16022" s="159">
        <v>13</v>
      </c>
      <c r="D16022" s="6">
        <v>225</v>
      </c>
      <c r="E16022" s="137" t="s">
        <v>21638</v>
      </c>
      <c r="F16022" s="160"/>
      <c r="G16022" s="159"/>
      <c r="H16022" s="159">
        <f>IF('Раздел 2.3.3'!T21='Раздел 2.1.1.3'!P40,0,1)</f>
        <v>0</v>
      </c>
      <c r="J16022" s="6"/>
    </row>
    <row r="16023" spans="1:10" s="136" customFormat="1" x14ac:dyDescent="0.2">
      <c r="A16023" s="6">
        <f t="shared" si="238"/>
        <v>609562</v>
      </c>
      <c r="B16023" s="6">
        <v>75</v>
      </c>
      <c r="C16023" s="156">
        <v>13</v>
      </c>
      <c r="D16023" s="109">
        <v>226</v>
      </c>
      <c r="E16023" s="138" t="s">
        <v>21639</v>
      </c>
      <c r="F16023" s="157"/>
      <c r="G16023" s="156"/>
      <c r="H16023" s="156">
        <f>IF('Раздел 2.3.3'!U21='Раздел 2.1.1.3'!P41,0,1)</f>
        <v>0</v>
      </c>
      <c r="J16023" s="6"/>
    </row>
    <row r="16024" spans="1:10" s="136" customFormat="1" x14ac:dyDescent="0.2">
      <c r="A16024" s="6">
        <f t="shared" si="238"/>
        <v>609562</v>
      </c>
      <c r="B16024" s="6">
        <v>75</v>
      </c>
      <c r="C16024" s="159">
        <v>14</v>
      </c>
      <c r="D16024" s="6">
        <v>227</v>
      </c>
      <c r="E16024" s="137" t="s">
        <v>21640</v>
      </c>
      <c r="F16024" s="143"/>
      <c r="H16024" s="136">
        <f>IF('Раздел 2.3.1'!V21=SUM('Раздел 2.1.2.1'!P44,'Раздел 2.1.3.1'!P30),0,1)</f>
        <v>0</v>
      </c>
      <c r="J16024" s="6"/>
    </row>
    <row r="16025" spans="1:10" s="136" customFormat="1" x14ac:dyDescent="0.2">
      <c r="A16025" s="6">
        <f t="shared" si="238"/>
        <v>609562</v>
      </c>
      <c r="B16025" s="6">
        <v>75</v>
      </c>
      <c r="C16025" s="159">
        <v>14</v>
      </c>
      <c r="D16025" s="6">
        <v>228</v>
      </c>
      <c r="E16025" s="137" t="s">
        <v>21641</v>
      </c>
      <c r="F16025" s="143"/>
      <c r="H16025" s="136">
        <f>IF('Раздел 2.3.1'!W21=SUM('Раздел 2.1.2.1'!P47,'Раздел 2.1.3.1'!P33),0,1)</f>
        <v>0</v>
      </c>
      <c r="J16025" s="6"/>
    </row>
    <row r="16026" spans="1:10" s="136" customFormat="1" x14ac:dyDescent="0.2">
      <c r="A16026" s="6">
        <f t="shared" si="238"/>
        <v>609562</v>
      </c>
      <c r="B16026" s="6">
        <v>75</v>
      </c>
      <c r="C16026" s="159">
        <v>14</v>
      </c>
      <c r="D16026" s="6">
        <v>229</v>
      </c>
      <c r="E16026" s="137" t="s">
        <v>21642</v>
      </c>
      <c r="F16026" s="143"/>
      <c r="H16026" s="136">
        <f>IF('Раздел 2.3.1'!X21=SUM('Раздел 2.1.2.1'!P48,'Раздел 2.1.3.1'!P34),0,1)</f>
        <v>0</v>
      </c>
      <c r="J16026" s="6"/>
    </row>
    <row r="16027" spans="1:10" s="136" customFormat="1" x14ac:dyDescent="0.2">
      <c r="A16027" s="6">
        <f t="shared" si="238"/>
        <v>609562</v>
      </c>
      <c r="B16027" s="6">
        <v>75</v>
      </c>
      <c r="C16027" s="159">
        <v>14</v>
      </c>
      <c r="D16027" s="6">
        <v>230</v>
      </c>
      <c r="E16027" s="137" t="s">
        <v>21643</v>
      </c>
      <c r="F16027" s="143"/>
      <c r="H16027" s="136">
        <f>IF('Раздел 2.3.1'!Y21=SUM('Раздел 2.1.2.1'!P49,'Раздел 2.1.3.1'!P35),0,1)</f>
        <v>0</v>
      </c>
      <c r="J16027" s="6"/>
    </row>
    <row r="16028" spans="1:10" s="143" customFormat="1" x14ac:dyDescent="0.2">
      <c r="A16028" s="6">
        <f t="shared" si="238"/>
        <v>609562</v>
      </c>
      <c r="B16028" s="6">
        <v>75</v>
      </c>
      <c r="C16028" s="159">
        <v>14</v>
      </c>
      <c r="D16028" s="6">
        <v>231</v>
      </c>
      <c r="E16028" s="137" t="s">
        <v>21644</v>
      </c>
      <c r="F16028" s="144"/>
      <c r="H16028" s="136">
        <f>IF('Раздел 2.3.1'!Z21=SUM('Раздел 2.1.2.1'!P50,'Раздел 2.1.3.1'!P36),0,1)</f>
        <v>0</v>
      </c>
      <c r="J16028" s="6"/>
    </row>
    <row r="16029" spans="1:10" s="136" customFormat="1" x14ac:dyDescent="0.2">
      <c r="A16029" s="6">
        <f t="shared" si="238"/>
        <v>609562</v>
      </c>
      <c r="B16029" s="6">
        <v>75</v>
      </c>
      <c r="C16029" s="156">
        <v>14</v>
      </c>
      <c r="D16029" s="109">
        <v>232</v>
      </c>
      <c r="E16029" s="138" t="s">
        <v>21645</v>
      </c>
      <c r="F16029" s="161"/>
      <c r="G16029" s="156"/>
      <c r="H16029" s="156">
        <f>IF('Раздел 2.3.1'!AA21=SUM('Раздел 2.1.2.1'!P51,'Раздел 2.1.3.1'!P37),0,1)</f>
        <v>0</v>
      </c>
      <c r="J16029" s="6"/>
    </row>
    <row r="16030" spans="1:10" s="136" customFormat="1" x14ac:dyDescent="0.2">
      <c r="A16030" s="6">
        <f t="shared" si="238"/>
        <v>609562</v>
      </c>
      <c r="B16030" s="6">
        <v>75</v>
      </c>
      <c r="C16030" s="159">
        <v>15</v>
      </c>
      <c r="D16030" s="6">
        <v>233</v>
      </c>
      <c r="E16030" s="137" t="s">
        <v>20623</v>
      </c>
      <c r="F16030" s="144"/>
      <c r="H16030" s="136">
        <f>IF('Раздел 2.3.2'!V21=SUM('Раздел 2.1.2.2'!P44,'Раздел 2.1.3.2'!P30),0,1)</f>
        <v>0</v>
      </c>
      <c r="J16030" s="6"/>
    </row>
    <row r="16031" spans="1:10" s="136" customFormat="1" x14ac:dyDescent="0.2">
      <c r="A16031" s="6">
        <f t="shared" si="238"/>
        <v>609562</v>
      </c>
      <c r="B16031" s="6">
        <v>75</v>
      </c>
      <c r="C16031" s="159">
        <v>15</v>
      </c>
      <c r="D16031" s="6">
        <v>234</v>
      </c>
      <c r="E16031" s="137" t="s">
        <v>21162</v>
      </c>
      <c r="F16031" s="144"/>
      <c r="H16031" s="136">
        <f>IF('Раздел 2.3.2'!W21=SUM('Раздел 2.1.2.2'!P47,'Раздел 2.1.3.2'!P33),0,1)</f>
        <v>0</v>
      </c>
      <c r="J16031" s="6"/>
    </row>
    <row r="16032" spans="1:10" s="136" customFormat="1" x14ac:dyDescent="0.2">
      <c r="A16032" s="6">
        <f t="shared" si="238"/>
        <v>609562</v>
      </c>
      <c r="B16032" s="6">
        <v>75</v>
      </c>
      <c r="C16032" s="159">
        <v>15</v>
      </c>
      <c r="D16032" s="6">
        <v>235</v>
      </c>
      <c r="E16032" s="137" t="s">
        <v>21163</v>
      </c>
      <c r="F16032" s="144"/>
      <c r="H16032" s="136">
        <f>IF('Раздел 2.3.2'!X21=SUM('Раздел 2.1.2.2'!P48,'Раздел 2.1.3.2'!P34),0,1)</f>
        <v>0</v>
      </c>
      <c r="J16032" s="6"/>
    </row>
    <row r="16033" spans="1:10" s="136" customFormat="1" x14ac:dyDescent="0.2">
      <c r="A16033" s="6">
        <f t="shared" si="238"/>
        <v>609562</v>
      </c>
      <c r="B16033" s="6">
        <v>75</v>
      </c>
      <c r="C16033" s="159">
        <v>15</v>
      </c>
      <c r="D16033" s="6">
        <v>236</v>
      </c>
      <c r="E16033" s="137" t="s">
        <v>21164</v>
      </c>
      <c r="F16033" s="144"/>
      <c r="H16033" s="136">
        <f>IF('Раздел 2.3.2'!Y21=SUM('Раздел 2.1.2.2'!P49,'Раздел 2.1.3.2'!P35),0,1)</f>
        <v>0</v>
      </c>
      <c r="J16033" s="6"/>
    </row>
    <row r="16034" spans="1:10" s="143" customFormat="1" x14ac:dyDescent="0.2">
      <c r="A16034" s="6">
        <f t="shared" si="238"/>
        <v>609562</v>
      </c>
      <c r="B16034" s="6">
        <v>75</v>
      </c>
      <c r="C16034" s="159">
        <v>15</v>
      </c>
      <c r="D16034" s="6">
        <v>237</v>
      </c>
      <c r="E16034" s="137" t="s">
        <v>21165</v>
      </c>
      <c r="F16034" s="144"/>
      <c r="H16034" s="136">
        <f>IF('Раздел 2.3.2'!Z21=SUM('Раздел 2.1.2.2'!P50,'Раздел 2.1.3.2'!P36),0,1)</f>
        <v>0</v>
      </c>
      <c r="J16034" s="6"/>
    </row>
    <row r="16035" spans="1:10" s="136" customFormat="1" x14ac:dyDescent="0.2">
      <c r="A16035" s="6">
        <f t="shared" si="238"/>
        <v>609562</v>
      </c>
      <c r="B16035" s="6">
        <v>75</v>
      </c>
      <c r="C16035" s="156">
        <v>15</v>
      </c>
      <c r="D16035" s="109">
        <v>238</v>
      </c>
      <c r="E16035" s="138" t="s">
        <v>21166</v>
      </c>
      <c r="F16035" s="161"/>
      <c r="G16035" s="156"/>
      <c r="H16035" s="156">
        <f>IF('Раздел 2.3.2'!AA21=SUM('Раздел 2.1.2.2'!P51,'Раздел 2.1.3.2'!P37),0,1)</f>
        <v>0</v>
      </c>
      <c r="J16035" s="6"/>
    </row>
    <row r="16036" spans="1:10" s="136" customFormat="1" x14ac:dyDescent="0.2">
      <c r="A16036" s="6">
        <f t="shared" si="238"/>
        <v>609562</v>
      </c>
      <c r="B16036" s="6">
        <v>75</v>
      </c>
      <c r="C16036" s="159">
        <v>16</v>
      </c>
      <c r="D16036" s="6">
        <v>239</v>
      </c>
      <c r="E16036" s="137" t="s">
        <v>21167</v>
      </c>
      <c r="F16036" s="162"/>
      <c r="G16036" s="159"/>
      <c r="H16036" s="136">
        <f>IF('Раздел 2.3.3'!V21=SUM('Раздел 2.1.2.3'!P44,'Раздел 2.1.3.3'!P30),0,1)</f>
        <v>0</v>
      </c>
      <c r="J16036" s="6"/>
    </row>
    <row r="16037" spans="1:10" s="136" customFormat="1" x14ac:dyDescent="0.2">
      <c r="A16037" s="6">
        <f t="shared" si="238"/>
        <v>609562</v>
      </c>
      <c r="B16037" s="6">
        <v>75</v>
      </c>
      <c r="C16037" s="159">
        <v>16</v>
      </c>
      <c r="D16037" s="6">
        <v>240</v>
      </c>
      <c r="E16037" s="137" t="s">
        <v>21168</v>
      </c>
      <c r="F16037" s="162"/>
      <c r="G16037" s="159"/>
      <c r="H16037" s="136">
        <f>IF('Раздел 2.3.3'!W21=SUM('Раздел 2.1.2.3'!P47,'Раздел 2.1.3.3'!P33),0,1)</f>
        <v>0</v>
      </c>
      <c r="J16037" s="6"/>
    </row>
    <row r="16038" spans="1:10" s="136" customFormat="1" x14ac:dyDescent="0.2">
      <c r="A16038" s="6">
        <f t="shared" si="238"/>
        <v>609562</v>
      </c>
      <c r="B16038" s="6">
        <v>75</v>
      </c>
      <c r="C16038" s="159">
        <v>16</v>
      </c>
      <c r="D16038" s="6">
        <v>241</v>
      </c>
      <c r="E16038" s="137" t="s">
        <v>21169</v>
      </c>
      <c r="F16038" s="162"/>
      <c r="G16038" s="159"/>
      <c r="H16038" s="136">
        <f>IF('Раздел 2.3.3'!X21=SUM('Раздел 2.1.2.3'!P48,'Раздел 2.1.3.3'!P34),0,1)</f>
        <v>0</v>
      </c>
      <c r="J16038" s="6"/>
    </row>
    <row r="16039" spans="1:10" s="136" customFormat="1" x14ac:dyDescent="0.2">
      <c r="A16039" s="6">
        <f t="shared" si="238"/>
        <v>609562</v>
      </c>
      <c r="B16039" s="6">
        <v>75</v>
      </c>
      <c r="C16039" s="159">
        <v>16</v>
      </c>
      <c r="D16039" s="6">
        <v>242</v>
      </c>
      <c r="E16039" s="137" t="s">
        <v>20916</v>
      </c>
      <c r="F16039" s="162"/>
      <c r="G16039" s="159"/>
      <c r="H16039" s="136">
        <f>IF('Раздел 2.3.3'!Y21=SUM('Раздел 2.1.2.3'!P49,'Раздел 2.1.3.3'!P35),0,1)</f>
        <v>0</v>
      </c>
      <c r="J16039" s="6"/>
    </row>
    <row r="16040" spans="1:10" s="143" customFormat="1" x14ac:dyDescent="0.2">
      <c r="A16040" s="6">
        <f t="shared" si="238"/>
        <v>609562</v>
      </c>
      <c r="B16040" s="6">
        <v>75</v>
      </c>
      <c r="C16040" s="159">
        <v>16</v>
      </c>
      <c r="D16040" s="6">
        <v>243</v>
      </c>
      <c r="E16040" s="137" t="s">
        <v>20917</v>
      </c>
      <c r="F16040" s="162"/>
      <c r="G16040" s="160"/>
      <c r="H16040" s="136">
        <f>IF('Раздел 2.3.3'!Z21=SUM('Раздел 2.1.2.3'!P50,'Раздел 2.1.3.3'!P36),0,1)</f>
        <v>0</v>
      </c>
      <c r="J16040" s="6"/>
    </row>
    <row r="16041" spans="1:10" s="136" customFormat="1" x14ac:dyDescent="0.2">
      <c r="A16041" s="6">
        <f t="shared" si="238"/>
        <v>609562</v>
      </c>
      <c r="B16041" s="6">
        <v>75</v>
      </c>
      <c r="C16041" s="156">
        <v>16</v>
      </c>
      <c r="D16041" s="109">
        <v>244</v>
      </c>
      <c r="E16041" s="138" t="s">
        <v>21170</v>
      </c>
      <c r="F16041" s="157"/>
      <c r="G16041" s="156"/>
      <c r="H16041" s="156">
        <f>IF('Раздел 2.3.3'!AA21=SUM('Раздел 2.1.2.3'!P51,'Раздел 2.1.3.3'!P37),0,1)</f>
        <v>0</v>
      </c>
      <c r="J16041" s="6"/>
    </row>
    <row r="16042" spans="1:10" s="136" customFormat="1" ht="25.5" x14ac:dyDescent="0.2">
      <c r="A16042" s="6">
        <f t="shared" si="238"/>
        <v>609562</v>
      </c>
      <c r="B16042" s="6">
        <v>75</v>
      </c>
      <c r="C16042" s="152">
        <v>17</v>
      </c>
      <c r="D16042" s="152">
        <v>245</v>
      </c>
      <c r="E16042" s="141" t="s">
        <v>21549</v>
      </c>
      <c r="F16042" s="151"/>
      <c r="G16042" s="152"/>
      <c r="H16042" s="152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6" customFormat="1" ht="25.5" x14ac:dyDescent="0.2">
      <c r="A16043" s="6">
        <f t="shared" si="238"/>
        <v>609562</v>
      </c>
      <c r="B16043" s="6">
        <v>75</v>
      </c>
      <c r="C16043" s="156">
        <v>18</v>
      </c>
      <c r="D16043" s="152">
        <v>246</v>
      </c>
      <c r="E16043" s="145" t="s">
        <v>21550</v>
      </c>
      <c r="F16043" s="164"/>
      <c r="G16043" s="156"/>
      <c r="H16043" s="156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6" customFormat="1" ht="26.25" thickBot="1" x14ac:dyDescent="0.25">
      <c r="A16044" s="6">
        <f t="shared" si="238"/>
        <v>609562</v>
      </c>
      <c r="B16044" s="6">
        <v>75</v>
      </c>
      <c r="C16044" s="153">
        <v>19</v>
      </c>
      <c r="D16044" s="191">
        <v>247</v>
      </c>
      <c r="E16044" s="155" t="s">
        <v>21551</v>
      </c>
      <c r="F16044" s="165"/>
      <c r="G16044" s="153"/>
      <c r="H16044" s="153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6" customFormat="1" x14ac:dyDescent="0.2">
      <c r="A16045" s="6">
        <f t="shared" si="238"/>
        <v>609562</v>
      </c>
      <c r="B16045" s="6">
        <v>75</v>
      </c>
      <c r="C16045" s="136">
        <v>20</v>
      </c>
      <c r="D16045" s="6">
        <v>248</v>
      </c>
      <c r="E16045" s="137" t="s">
        <v>21171</v>
      </c>
      <c r="F16045" s="143"/>
      <c r="H16045" s="136">
        <f>IF('Раздел 2.6.1'!P22='Раздел 2.5.1.1'!Y21,0,1)</f>
        <v>0</v>
      </c>
      <c r="J16045" s="6"/>
    </row>
    <row r="16046" spans="1:10" s="136" customFormat="1" x14ac:dyDescent="0.2">
      <c r="A16046" s="6">
        <f t="shared" si="238"/>
        <v>609562</v>
      </c>
      <c r="B16046" s="6">
        <v>75</v>
      </c>
      <c r="C16046" s="136">
        <v>20</v>
      </c>
      <c r="D16046" s="6">
        <v>249</v>
      </c>
      <c r="E16046" s="137" t="s">
        <v>21172</v>
      </c>
      <c r="F16046" s="143"/>
      <c r="H16046" s="136">
        <f>IF('Раздел 2.6.1'!V22='Раздел 2.5.1.1'!Y22,0,1)</f>
        <v>0</v>
      </c>
      <c r="J16046" s="6"/>
    </row>
    <row r="16047" spans="1:10" s="136" customFormat="1" x14ac:dyDescent="0.2">
      <c r="A16047" s="6">
        <f t="shared" si="238"/>
        <v>609562</v>
      </c>
      <c r="B16047" s="6">
        <v>75</v>
      </c>
      <c r="C16047" s="136">
        <v>20</v>
      </c>
      <c r="D16047" s="6">
        <v>250</v>
      </c>
      <c r="E16047" s="137" t="s">
        <v>21173</v>
      </c>
      <c r="F16047" s="143"/>
      <c r="H16047" s="136">
        <f>IF('Раздел 2.6.1'!W22='Раздел 2.5.1.1'!Y23,0,1)</f>
        <v>0</v>
      </c>
      <c r="J16047" s="6"/>
    </row>
    <row r="16048" spans="1:10" s="136" customFormat="1" x14ac:dyDescent="0.2">
      <c r="A16048" s="6">
        <f t="shared" si="238"/>
        <v>609562</v>
      </c>
      <c r="B16048" s="6">
        <v>75</v>
      </c>
      <c r="C16048" s="156">
        <v>20</v>
      </c>
      <c r="D16048" s="109">
        <v>251</v>
      </c>
      <c r="E16048" s="138" t="s">
        <v>21174</v>
      </c>
      <c r="F16048" s="158"/>
      <c r="G16048" s="156"/>
      <c r="H16048" s="156">
        <f>IF('Раздел 2.6.1'!X22='Раздел 2.5.1.1'!Y24,0,1)</f>
        <v>0</v>
      </c>
      <c r="J16048" s="6"/>
    </row>
    <row r="16049" spans="1:10" s="136" customFormat="1" x14ac:dyDescent="0.2">
      <c r="A16049" s="6">
        <f t="shared" si="238"/>
        <v>609562</v>
      </c>
      <c r="B16049" s="6">
        <v>75</v>
      </c>
      <c r="C16049" s="159">
        <v>21</v>
      </c>
      <c r="D16049" s="6">
        <v>252</v>
      </c>
      <c r="E16049" s="163" t="s">
        <v>21175</v>
      </c>
      <c r="F16049" s="143"/>
      <c r="H16049" s="136">
        <f>IF('Раздел 2.6.2'!P22='Раздел 2.5.1.2'!Y21,0,1)</f>
        <v>0</v>
      </c>
      <c r="J16049" s="6"/>
    </row>
    <row r="16050" spans="1:10" s="136" customFormat="1" x14ac:dyDescent="0.2">
      <c r="A16050" s="6">
        <f t="shared" si="238"/>
        <v>609562</v>
      </c>
      <c r="B16050" s="6">
        <v>75</v>
      </c>
      <c r="C16050" s="159">
        <v>21</v>
      </c>
      <c r="D16050" s="6">
        <v>253</v>
      </c>
      <c r="E16050" s="163" t="s">
        <v>21176</v>
      </c>
      <c r="F16050" s="143"/>
      <c r="H16050" s="136">
        <f>IF('Раздел 2.6.2'!V22='Раздел 2.5.1.2'!Y22,0,1)</f>
        <v>0</v>
      </c>
      <c r="J16050" s="6"/>
    </row>
    <row r="16051" spans="1:10" s="136" customFormat="1" x14ac:dyDescent="0.2">
      <c r="A16051" s="6">
        <f t="shared" si="238"/>
        <v>609562</v>
      </c>
      <c r="B16051" s="6">
        <v>75</v>
      </c>
      <c r="C16051" s="159">
        <v>21</v>
      </c>
      <c r="D16051" s="6">
        <v>254</v>
      </c>
      <c r="E16051" s="163" t="s">
        <v>21177</v>
      </c>
      <c r="F16051" s="143"/>
      <c r="H16051" s="136">
        <f>IF('Раздел 2.6.2'!W22='Раздел 2.5.1.2'!Y23,0,1)</f>
        <v>0</v>
      </c>
      <c r="J16051" s="6"/>
    </row>
    <row r="16052" spans="1:10" s="136" customFormat="1" x14ac:dyDescent="0.2">
      <c r="A16052" s="6">
        <f t="shared" si="238"/>
        <v>609562</v>
      </c>
      <c r="B16052" s="6">
        <v>75</v>
      </c>
      <c r="C16052" s="156">
        <v>21</v>
      </c>
      <c r="D16052" s="109">
        <v>255</v>
      </c>
      <c r="E16052" s="138" t="s">
        <v>21178</v>
      </c>
      <c r="F16052" s="158"/>
      <c r="G16052" s="156"/>
      <c r="H16052" s="156">
        <f>IF('Раздел 2.6.2'!X22='Раздел 2.5.1.2'!Y24,0,1)</f>
        <v>0</v>
      </c>
      <c r="J16052" s="6"/>
    </row>
    <row r="16053" spans="1:10" s="136" customFormat="1" x14ac:dyDescent="0.2">
      <c r="A16053" s="6">
        <f t="shared" si="238"/>
        <v>609562</v>
      </c>
      <c r="B16053" s="6">
        <v>75</v>
      </c>
      <c r="C16053" s="136">
        <v>22</v>
      </c>
      <c r="D16053" s="6">
        <v>256</v>
      </c>
      <c r="E16053" s="137" t="s">
        <v>21179</v>
      </c>
      <c r="F16053" s="160"/>
      <c r="G16053" s="159"/>
      <c r="H16053" s="159">
        <f>IF('Раздел 2.6.3'!P22='Раздел 2.5.1.3'!Y21,0,1)</f>
        <v>0</v>
      </c>
      <c r="J16053" s="6"/>
    </row>
    <row r="16054" spans="1:10" s="136" customFormat="1" x14ac:dyDescent="0.2">
      <c r="A16054" s="6">
        <f t="shared" si="238"/>
        <v>609562</v>
      </c>
      <c r="B16054" s="6">
        <v>75</v>
      </c>
      <c r="C16054" s="136">
        <v>22</v>
      </c>
      <c r="D16054" s="6">
        <v>257</v>
      </c>
      <c r="E16054" s="137" t="s">
        <v>21180</v>
      </c>
      <c r="F16054" s="160"/>
      <c r="G16054" s="159"/>
      <c r="H16054" s="159">
        <f>IF('Раздел 2.6.3'!V22='Раздел 2.5.1.3'!Y22,0,1)</f>
        <v>0</v>
      </c>
      <c r="J16054" s="6"/>
    </row>
    <row r="16055" spans="1:10" s="136" customFormat="1" x14ac:dyDescent="0.2">
      <c r="A16055" s="6">
        <f t="shared" si="238"/>
        <v>609562</v>
      </c>
      <c r="B16055" s="6">
        <v>75</v>
      </c>
      <c r="C16055" s="136">
        <v>22</v>
      </c>
      <c r="D16055" s="6">
        <v>258</v>
      </c>
      <c r="E16055" s="137" t="s">
        <v>21181</v>
      </c>
      <c r="F16055" s="160"/>
      <c r="G16055" s="159"/>
      <c r="H16055" s="159">
        <f>IF('Раздел 2.6.3'!W22='Раздел 2.5.1.3'!Y23,0,1)</f>
        <v>0</v>
      </c>
      <c r="J16055" s="6"/>
    </row>
    <row r="16056" spans="1:10" s="136" customFormat="1" x14ac:dyDescent="0.2">
      <c r="A16056" s="6">
        <f t="shared" si="238"/>
        <v>609562</v>
      </c>
      <c r="B16056" s="6">
        <v>75</v>
      </c>
      <c r="C16056" s="156">
        <v>22</v>
      </c>
      <c r="D16056" s="109">
        <v>259</v>
      </c>
      <c r="E16056" s="138" t="s">
        <v>21182</v>
      </c>
      <c r="F16056" s="157"/>
      <c r="G16056" s="156"/>
      <c r="H16056" s="156">
        <f>IF('Раздел 2.6.3'!X22='Раздел 2.5.1.3'!Y24,0,1)</f>
        <v>0</v>
      </c>
      <c r="J16056" s="6"/>
    </row>
    <row r="16057" spans="1:10" s="136" customFormat="1" x14ac:dyDescent="0.2">
      <c r="A16057" s="6">
        <f t="shared" si="238"/>
        <v>609562</v>
      </c>
      <c r="B16057" s="6">
        <v>75</v>
      </c>
      <c r="C16057" s="159">
        <v>23</v>
      </c>
      <c r="D16057" s="6">
        <v>260</v>
      </c>
      <c r="E16057" s="137" t="s">
        <v>21183</v>
      </c>
      <c r="F16057" s="160"/>
      <c r="G16057" s="159"/>
      <c r="H16057" s="159">
        <f>IF('Раздел 2.6.4'!P22='Раздел 2.5.1.4'!Y21,0,1)</f>
        <v>0</v>
      </c>
      <c r="J16057" s="6"/>
    </row>
    <row r="16058" spans="1:10" s="136" customFormat="1" x14ac:dyDescent="0.2">
      <c r="A16058" s="6">
        <f t="shared" si="238"/>
        <v>609562</v>
      </c>
      <c r="B16058" s="6">
        <v>75</v>
      </c>
      <c r="C16058" s="159">
        <v>23</v>
      </c>
      <c r="D16058" s="6">
        <v>261</v>
      </c>
      <c r="E16058" s="137" t="s">
        <v>21184</v>
      </c>
      <c r="F16058" s="160"/>
      <c r="G16058" s="159"/>
      <c r="H16058" s="159">
        <f>IF('Раздел 2.6.4'!V22='Раздел 2.5.1.4'!Y22,0,1)</f>
        <v>0</v>
      </c>
      <c r="J16058" s="6"/>
    </row>
    <row r="16059" spans="1:10" s="136" customFormat="1" x14ac:dyDescent="0.2">
      <c r="A16059" s="6">
        <f t="shared" si="238"/>
        <v>609562</v>
      </c>
      <c r="B16059" s="6">
        <v>75</v>
      </c>
      <c r="C16059" s="159">
        <v>23</v>
      </c>
      <c r="D16059" s="6">
        <v>262</v>
      </c>
      <c r="E16059" s="137" t="s">
        <v>20421</v>
      </c>
      <c r="F16059" s="160"/>
      <c r="G16059" s="159"/>
      <c r="H16059" s="159">
        <f>IF('Раздел 2.6.4'!W22='Раздел 2.5.1.4'!Y23,0,1)</f>
        <v>0</v>
      </c>
      <c r="J16059" s="6"/>
    </row>
    <row r="16060" spans="1:10" s="136" customFormat="1" x14ac:dyDescent="0.2">
      <c r="A16060" s="6">
        <f t="shared" si="238"/>
        <v>609562</v>
      </c>
      <c r="B16060" s="6">
        <v>75</v>
      </c>
      <c r="C16060" s="156">
        <v>23</v>
      </c>
      <c r="D16060" s="109">
        <v>263</v>
      </c>
      <c r="E16060" s="138" t="s">
        <v>20422</v>
      </c>
      <c r="F16060" s="157"/>
      <c r="G16060" s="156"/>
      <c r="H16060" s="156">
        <f>IF('Раздел 2.6.4'!X22='Раздел 2.5.1.4'!Y24,0,1)</f>
        <v>0</v>
      </c>
      <c r="J16060" s="6"/>
    </row>
    <row r="16061" spans="1:10" s="136" customFormat="1" x14ac:dyDescent="0.2">
      <c r="A16061" s="6">
        <f t="shared" si="238"/>
        <v>609562</v>
      </c>
      <c r="B16061" s="6">
        <v>75</v>
      </c>
      <c r="C16061" s="136">
        <v>24</v>
      </c>
      <c r="D16061" s="6">
        <v>264</v>
      </c>
      <c r="E16061" s="137" t="s">
        <v>20423</v>
      </c>
      <c r="F16061" s="143"/>
      <c r="H16061" s="136">
        <f>IF('Раздел 2.6.1'!P30=SUM('Раздел 2.5.1.1'!AA21,'Раздел 2.5.1.1'!AC21),0,1)</f>
        <v>0</v>
      </c>
      <c r="J16061" s="6"/>
    </row>
    <row r="16062" spans="1:10" s="136" customFormat="1" x14ac:dyDescent="0.2">
      <c r="A16062" s="6">
        <f t="shared" si="238"/>
        <v>609562</v>
      </c>
      <c r="B16062" s="6">
        <v>75</v>
      </c>
      <c r="C16062" s="136">
        <v>24</v>
      </c>
      <c r="D16062" s="6">
        <v>265</v>
      </c>
      <c r="E16062" s="137" t="s">
        <v>20424</v>
      </c>
      <c r="F16062" s="143"/>
      <c r="H16062" s="136">
        <f>IF('Раздел 2.6.1'!V30=SUM('Раздел 2.5.1.1'!AA22,'Раздел 2.5.1.1'!AC22),0,1)</f>
        <v>0</v>
      </c>
      <c r="J16062" s="6"/>
    </row>
    <row r="16063" spans="1:10" s="136" customFormat="1" x14ac:dyDescent="0.2">
      <c r="A16063" s="6">
        <f t="shared" si="238"/>
        <v>609562</v>
      </c>
      <c r="B16063" s="6">
        <v>75</v>
      </c>
      <c r="C16063" s="136">
        <v>24</v>
      </c>
      <c r="D16063" s="6">
        <v>266</v>
      </c>
      <c r="E16063" s="137" t="s">
        <v>20425</v>
      </c>
      <c r="F16063" s="143"/>
      <c r="H16063" s="136">
        <f>IF('Раздел 2.6.1'!W30=SUM('Раздел 2.5.1.1'!AA23,'Раздел 2.5.1.1'!AC23),0,1)</f>
        <v>0</v>
      </c>
      <c r="J16063" s="6"/>
    </row>
    <row r="16064" spans="1:10" s="136" customFormat="1" x14ac:dyDescent="0.2">
      <c r="A16064" s="6">
        <f t="shared" si="238"/>
        <v>609562</v>
      </c>
      <c r="B16064" s="6">
        <v>75</v>
      </c>
      <c r="C16064" s="156">
        <v>24</v>
      </c>
      <c r="D16064" s="109">
        <v>267</v>
      </c>
      <c r="E16064" s="138" t="s">
        <v>20426</v>
      </c>
      <c r="F16064" s="158"/>
      <c r="G16064" s="156"/>
      <c r="H16064" s="156">
        <f>IF('Раздел 2.6.1'!X30=SUM('Раздел 2.5.1.1'!AA24,'Раздел 2.5.1.1'!AC24),0,1)</f>
        <v>0</v>
      </c>
      <c r="J16064" s="6"/>
    </row>
    <row r="16065" spans="1:10" s="136" customFormat="1" x14ac:dyDescent="0.2">
      <c r="A16065" s="6">
        <f t="shared" si="238"/>
        <v>609562</v>
      </c>
      <c r="B16065" s="6">
        <v>75</v>
      </c>
      <c r="C16065" s="159">
        <v>25</v>
      </c>
      <c r="D16065" s="6">
        <v>268</v>
      </c>
      <c r="E16065" s="163" t="s">
        <v>20427</v>
      </c>
      <c r="F16065" s="143"/>
      <c r="H16065" s="136">
        <f>IF('Раздел 2.6.2'!P30=SUM('Раздел 2.5.1.2'!AA21,'Раздел 2.5.1.2'!AC21),0,1)</f>
        <v>0</v>
      </c>
      <c r="J16065" s="6"/>
    </row>
    <row r="16066" spans="1:10" s="136" customFormat="1" x14ac:dyDescent="0.2">
      <c r="A16066" s="6">
        <f t="shared" si="238"/>
        <v>609562</v>
      </c>
      <c r="B16066" s="6">
        <v>75</v>
      </c>
      <c r="C16066" s="159">
        <v>25</v>
      </c>
      <c r="D16066" s="6">
        <v>269</v>
      </c>
      <c r="E16066" s="163" t="s">
        <v>20428</v>
      </c>
      <c r="F16066" s="143"/>
      <c r="H16066" s="136">
        <f>IF('Раздел 2.6.2'!V30=SUM('Раздел 2.5.1.2'!AA22,'Раздел 2.5.1.2'!AC22),0,1)</f>
        <v>0</v>
      </c>
      <c r="J16066" s="6"/>
    </row>
    <row r="16067" spans="1:10" s="136" customFormat="1" x14ac:dyDescent="0.2">
      <c r="A16067" s="6">
        <f t="shared" si="238"/>
        <v>609562</v>
      </c>
      <c r="B16067" s="6">
        <v>75</v>
      </c>
      <c r="C16067" s="159">
        <v>25</v>
      </c>
      <c r="D16067" s="6">
        <v>270</v>
      </c>
      <c r="E16067" s="163" t="s">
        <v>20429</v>
      </c>
      <c r="F16067" s="143"/>
      <c r="H16067" s="136">
        <f>IF('Раздел 2.6.2'!W30=SUM('Раздел 2.5.1.2'!AA23,'Раздел 2.5.1.2'!AC23),0,1)</f>
        <v>0</v>
      </c>
      <c r="J16067" s="6"/>
    </row>
    <row r="16068" spans="1:10" s="136" customFormat="1" x14ac:dyDescent="0.2">
      <c r="A16068" s="6">
        <f t="shared" si="238"/>
        <v>609562</v>
      </c>
      <c r="B16068" s="6">
        <v>75</v>
      </c>
      <c r="C16068" s="156">
        <v>25</v>
      </c>
      <c r="D16068" s="109">
        <v>271</v>
      </c>
      <c r="E16068" s="138" t="s">
        <v>20430</v>
      </c>
      <c r="F16068" s="158"/>
      <c r="G16068" s="156"/>
      <c r="H16068" s="156">
        <f>IF('Раздел 2.6.2'!X30=SUM('Раздел 2.5.1.2'!AA24,'Раздел 2.5.1.2'!AC24),0,1)</f>
        <v>0</v>
      </c>
      <c r="J16068" s="6"/>
    </row>
    <row r="16069" spans="1:10" s="136" customFormat="1" x14ac:dyDescent="0.2">
      <c r="A16069" s="6">
        <f t="shared" si="238"/>
        <v>609562</v>
      </c>
      <c r="B16069" s="6">
        <v>75</v>
      </c>
      <c r="C16069" s="159">
        <v>26</v>
      </c>
      <c r="D16069" s="6">
        <v>272</v>
      </c>
      <c r="E16069" s="163" t="s">
        <v>20431</v>
      </c>
      <c r="F16069" s="160"/>
      <c r="G16069" s="159"/>
      <c r="H16069" s="136">
        <f>IF('Раздел 2.6.3'!P30=SUM('Раздел 2.5.1.3'!AA21,'Раздел 2.5.1.3'!AC21),0,1)</f>
        <v>0</v>
      </c>
      <c r="J16069" s="6"/>
    </row>
    <row r="16070" spans="1:10" s="136" customFormat="1" x14ac:dyDescent="0.2">
      <c r="A16070" s="6">
        <f t="shared" ref="A16070:A16133" si="239">P_3</f>
        <v>609562</v>
      </c>
      <c r="B16070" s="6">
        <v>75</v>
      </c>
      <c r="C16070" s="159">
        <v>26</v>
      </c>
      <c r="D16070" s="6">
        <v>273</v>
      </c>
      <c r="E16070" s="163" t="s">
        <v>20432</v>
      </c>
      <c r="F16070" s="160"/>
      <c r="G16070" s="159"/>
      <c r="H16070" s="136">
        <f>IF('Раздел 2.6.3'!V30=SUM('Раздел 2.5.1.3'!AA22,'Раздел 2.5.1.3'!AC22),0,1)</f>
        <v>0</v>
      </c>
      <c r="J16070" s="6"/>
    </row>
    <row r="16071" spans="1:10" s="136" customFormat="1" x14ac:dyDescent="0.2">
      <c r="A16071" s="6">
        <f t="shared" si="239"/>
        <v>609562</v>
      </c>
      <c r="B16071" s="6">
        <v>75</v>
      </c>
      <c r="C16071" s="159">
        <v>26</v>
      </c>
      <c r="D16071" s="6">
        <v>274</v>
      </c>
      <c r="E16071" s="163" t="s">
        <v>20433</v>
      </c>
      <c r="F16071" s="160"/>
      <c r="G16071" s="159"/>
      <c r="H16071" s="136">
        <f>IF('Раздел 2.6.3'!W30=SUM('Раздел 2.5.1.3'!AA23,'Раздел 2.5.1.3'!AC23),0,1)</f>
        <v>0</v>
      </c>
      <c r="J16071" s="6"/>
    </row>
    <row r="16072" spans="1:10" s="136" customFormat="1" x14ac:dyDescent="0.2">
      <c r="A16072" s="6">
        <f t="shared" si="239"/>
        <v>609562</v>
      </c>
      <c r="B16072" s="6">
        <v>75</v>
      </c>
      <c r="C16072" s="156">
        <v>26</v>
      </c>
      <c r="D16072" s="109">
        <v>275</v>
      </c>
      <c r="E16072" s="138" t="s">
        <v>20434</v>
      </c>
      <c r="F16072" s="157"/>
      <c r="G16072" s="156"/>
      <c r="H16072" s="156">
        <f>IF('Раздел 2.6.3'!X30=SUM('Раздел 2.5.1.3'!AA24,'Раздел 2.5.1.3'!AC24),0,1)</f>
        <v>0</v>
      </c>
      <c r="J16072" s="6"/>
    </row>
    <row r="16073" spans="1:10" s="136" customFormat="1" x14ac:dyDescent="0.2">
      <c r="A16073" s="6">
        <f t="shared" si="239"/>
        <v>609562</v>
      </c>
      <c r="B16073" s="6">
        <v>75</v>
      </c>
      <c r="C16073" s="159">
        <v>27</v>
      </c>
      <c r="D16073" s="6">
        <v>276</v>
      </c>
      <c r="E16073" s="163" t="s">
        <v>20435</v>
      </c>
      <c r="F16073" s="160"/>
      <c r="G16073" s="159"/>
      <c r="H16073" s="159">
        <f>IF('Раздел 2.6.4'!P30=SUM('Раздел 2.5.1.4'!AA21,'Раздел 2.5.1.4'!AC21),0,1)</f>
        <v>0</v>
      </c>
      <c r="J16073" s="6"/>
    </row>
    <row r="16074" spans="1:10" s="136" customFormat="1" x14ac:dyDescent="0.2">
      <c r="A16074" s="6">
        <f t="shared" si="239"/>
        <v>609562</v>
      </c>
      <c r="B16074" s="6">
        <v>75</v>
      </c>
      <c r="C16074" s="159">
        <v>27</v>
      </c>
      <c r="D16074" s="6">
        <v>277</v>
      </c>
      <c r="E16074" s="163" t="s">
        <v>20436</v>
      </c>
      <c r="F16074" s="160"/>
      <c r="G16074" s="159"/>
      <c r="H16074" s="159">
        <f>IF('Раздел 2.6.4'!V30=SUM('Раздел 2.5.1.4'!AA22,'Раздел 2.5.1.4'!AC22),0,1)</f>
        <v>0</v>
      </c>
      <c r="J16074" s="6"/>
    </row>
    <row r="16075" spans="1:10" s="136" customFormat="1" x14ac:dyDescent="0.2">
      <c r="A16075" s="6">
        <f t="shared" si="239"/>
        <v>609562</v>
      </c>
      <c r="B16075" s="6">
        <v>75</v>
      </c>
      <c r="C16075" s="159">
        <v>27</v>
      </c>
      <c r="D16075" s="6">
        <v>278</v>
      </c>
      <c r="E16075" s="163" t="s">
        <v>21698</v>
      </c>
      <c r="F16075" s="160"/>
      <c r="G16075" s="159"/>
      <c r="H16075" s="159">
        <f>IF('Раздел 2.6.4'!W30=SUM('Раздел 2.5.1.4'!AA23,'Раздел 2.5.1.4'!AC23),0,1)</f>
        <v>0</v>
      </c>
      <c r="J16075" s="6"/>
    </row>
    <row r="16076" spans="1:10" s="136" customFormat="1" x14ac:dyDescent="0.2">
      <c r="A16076" s="6">
        <f t="shared" si="239"/>
        <v>609562</v>
      </c>
      <c r="B16076" s="6">
        <v>75</v>
      </c>
      <c r="C16076" s="156">
        <v>27</v>
      </c>
      <c r="D16076" s="109">
        <v>279</v>
      </c>
      <c r="E16076" s="138" t="s">
        <v>21699</v>
      </c>
      <c r="F16076" s="157"/>
      <c r="G16076" s="156"/>
      <c r="H16076" s="156">
        <f>IF('Раздел 2.6.4'!X30=SUM('Раздел 2.5.1.4'!AA24,'Раздел 2.5.1.4'!AC24),0,1)</f>
        <v>0</v>
      </c>
      <c r="J16076" s="6"/>
    </row>
    <row r="16077" spans="1:10" s="140" customFormat="1" x14ac:dyDescent="0.2">
      <c r="A16077" s="6">
        <f t="shared" si="239"/>
        <v>609562</v>
      </c>
      <c r="B16077" s="6">
        <v>75</v>
      </c>
      <c r="C16077" s="169">
        <v>28</v>
      </c>
      <c r="D16077" s="111">
        <v>280</v>
      </c>
      <c r="E16077" s="170" t="s">
        <v>21552</v>
      </c>
      <c r="F16077" s="150"/>
      <c r="G16077" s="169"/>
      <c r="H16077" s="169">
        <f>IF('Раздел 2.6.4'!AF22&gt;='Раздел 2.5.1.4'!Y25,0,1)</f>
        <v>0</v>
      </c>
      <c r="J16077" s="6"/>
    </row>
    <row r="16078" spans="1:10" s="140" customFormat="1" x14ac:dyDescent="0.2">
      <c r="A16078" s="6">
        <f t="shared" si="239"/>
        <v>609562</v>
      </c>
      <c r="B16078" s="6">
        <v>75</v>
      </c>
      <c r="C16078" s="167">
        <v>29</v>
      </c>
      <c r="D16078" s="152">
        <v>281</v>
      </c>
      <c r="E16078" s="168" t="s">
        <v>21553</v>
      </c>
      <c r="F16078" s="166"/>
      <c r="G16078" s="167"/>
      <c r="H16078" s="167">
        <f>IF('Раздел 2.6.4'!AF30&gt;=SUM('Раздел 2.5.1.4'!AA25,'Раздел 2.5.1.4'!AC25),0,1)</f>
        <v>0</v>
      </c>
      <c r="I16078" s="137"/>
      <c r="J16078" s="6"/>
    </row>
    <row r="16079" spans="1:10" s="136" customFormat="1" x14ac:dyDescent="0.2">
      <c r="A16079" s="6">
        <f t="shared" si="239"/>
        <v>609562</v>
      </c>
      <c r="B16079" s="6">
        <v>75</v>
      </c>
      <c r="C16079" s="136">
        <v>30</v>
      </c>
      <c r="D16079" s="6">
        <v>282</v>
      </c>
      <c r="E16079" s="137" t="s">
        <v>21700</v>
      </c>
      <c r="F16079" s="143"/>
      <c r="H16079" s="136">
        <f>IF('Раздел 2.7.1'!P21=SUM('Раздел 2.1.1.1'!Q30:T30),0,1)</f>
        <v>0</v>
      </c>
      <c r="J16079" s="6"/>
    </row>
    <row r="16080" spans="1:10" s="136" customFormat="1" x14ac:dyDescent="0.2">
      <c r="A16080" s="6">
        <f t="shared" si="239"/>
        <v>609562</v>
      </c>
      <c r="B16080" s="6">
        <v>75</v>
      </c>
      <c r="C16080" s="136">
        <v>30</v>
      </c>
      <c r="D16080" s="6">
        <v>283</v>
      </c>
      <c r="E16080" s="137" t="s">
        <v>21701</v>
      </c>
      <c r="F16080" s="143"/>
      <c r="H16080" s="136">
        <f>IF('Раздел 2.7.2'!P21=SUM('Раздел 2.1.1.2'!Q30:T30),0,1)</f>
        <v>0</v>
      </c>
      <c r="J16080" s="6"/>
    </row>
    <row r="16081" spans="1:10" s="136" customFormat="1" x14ac:dyDescent="0.2">
      <c r="A16081" s="6">
        <f t="shared" si="239"/>
        <v>609562</v>
      </c>
      <c r="B16081" s="6">
        <v>75</v>
      </c>
      <c r="C16081" s="156">
        <v>30</v>
      </c>
      <c r="D16081" s="109">
        <v>284</v>
      </c>
      <c r="E16081" s="138" t="s">
        <v>21702</v>
      </c>
      <c r="F16081" s="158"/>
      <c r="G16081" s="156"/>
      <c r="H16081" s="156">
        <f>IF('Раздел 2.7.3'!P21=SUM('Раздел 2.1.1.3'!Q30:T30),0,1)</f>
        <v>0</v>
      </c>
      <c r="J16081" s="6"/>
    </row>
    <row r="16082" spans="1:10" s="136" customFormat="1" x14ac:dyDescent="0.2">
      <c r="A16082" s="6">
        <f t="shared" si="239"/>
        <v>609562</v>
      </c>
      <c r="B16082" s="6">
        <v>75</v>
      </c>
      <c r="C16082" s="159">
        <v>31</v>
      </c>
      <c r="D16082" s="6">
        <v>285</v>
      </c>
      <c r="E16082" s="163" t="s">
        <v>21776</v>
      </c>
      <c r="F16082" s="160"/>
      <c r="G16082" s="159"/>
      <c r="H16082" s="136">
        <f>IF('Раздел 2.7.1'!Q21=SUM('Раздел 2.1.1.1'!U30:Y30),0,1)</f>
        <v>0</v>
      </c>
      <c r="J16082" s="6"/>
    </row>
    <row r="16083" spans="1:10" s="136" customFormat="1" x14ac:dyDescent="0.2">
      <c r="A16083" s="6">
        <f t="shared" si="239"/>
        <v>609562</v>
      </c>
      <c r="B16083" s="6">
        <v>75</v>
      </c>
      <c r="C16083" s="159">
        <v>31</v>
      </c>
      <c r="D16083" s="6">
        <v>286</v>
      </c>
      <c r="E16083" s="163" t="s">
        <v>20996</v>
      </c>
      <c r="F16083" s="160"/>
      <c r="G16083" s="159"/>
      <c r="H16083" s="136">
        <f>IF('Раздел 2.7.2'!Q21=SUM('Раздел 2.1.1.2'!U30:Y30),0,1)</f>
        <v>0</v>
      </c>
      <c r="J16083" s="6"/>
    </row>
    <row r="16084" spans="1:10" s="136" customFormat="1" x14ac:dyDescent="0.2">
      <c r="A16084" s="6">
        <f t="shared" si="239"/>
        <v>609562</v>
      </c>
      <c r="B16084" s="6">
        <v>75</v>
      </c>
      <c r="C16084" s="156">
        <v>31</v>
      </c>
      <c r="D16084" s="109">
        <v>287</v>
      </c>
      <c r="E16084" s="138" t="s">
        <v>20997</v>
      </c>
      <c r="F16084" s="158"/>
      <c r="G16084" s="156"/>
      <c r="H16084" s="156">
        <f>IF('Раздел 2.7.3'!Q21=SUM('Раздел 2.1.1.3'!U30:Y30),0,1)</f>
        <v>0</v>
      </c>
      <c r="J16084" s="6"/>
    </row>
    <row r="16085" spans="1:10" s="136" customFormat="1" x14ac:dyDescent="0.2">
      <c r="A16085" s="6">
        <f t="shared" si="239"/>
        <v>609562</v>
      </c>
      <c r="B16085" s="6">
        <v>75</v>
      </c>
      <c r="C16085" s="159">
        <v>32</v>
      </c>
      <c r="D16085" s="6">
        <v>288</v>
      </c>
      <c r="E16085" s="163" t="s">
        <v>20998</v>
      </c>
      <c r="F16085" s="160"/>
      <c r="G16085" s="159"/>
      <c r="H16085" s="136">
        <f>IF('Раздел 2.7.1'!R21=SUM('Раздел 2.1.1.1'!Z30:AC30),0,1)</f>
        <v>0</v>
      </c>
      <c r="J16085" s="6"/>
    </row>
    <row r="16086" spans="1:10" s="136" customFormat="1" x14ac:dyDescent="0.2">
      <c r="A16086" s="6">
        <f t="shared" si="239"/>
        <v>609562</v>
      </c>
      <c r="B16086" s="6">
        <v>75</v>
      </c>
      <c r="C16086" s="159">
        <v>32</v>
      </c>
      <c r="D16086" s="6">
        <v>289</v>
      </c>
      <c r="E16086" s="163" t="s">
        <v>20999</v>
      </c>
      <c r="F16086" s="160"/>
      <c r="G16086" s="159"/>
      <c r="H16086" s="136">
        <f>IF('Раздел 2.7.2'!R21=SUM('Раздел 2.1.1.2'!Z30:AC30),0,1)</f>
        <v>0</v>
      </c>
      <c r="J16086" s="6"/>
    </row>
    <row r="16087" spans="1:10" s="136" customFormat="1" x14ac:dyDescent="0.2">
      <c r="A16087" s="6">
        <f t="shared" si="239"/>
        <v>609562</v>
      </c>
      <c r="B16087" s="6">
        <v>75</v>
      </c>
      <c r="C16087" s="156">
        <v>32</v>
      </c>
      <c r="D16087" s="109">
        <v>290</v>
      </c>
      <c r="E16087" s="138" t="s">
        <v>21000</v>
      </c>
      <c r="F16087" s="158"/>
      <c r="G16087" s="156"/>
      <c r="H16087" s="156">
        <f>IF('Раздел 2.7.3'!R21=SUM('Раздел 2.1.1.3'!Z30:AC30),0,1)</f>
        <v>0</v>
      </c>
      <c r="J16087" s="6"/>
    </row>
    <row r="16088" spans="1:10" s="136" customFormat="1" x14ac:dyDescent="0.2">
      <c r="A16088" s="6">
        <f t="shared" si="239"/>
        <v>609562</v>
      </c>
      <c r="B16088" s="6">
        <v>75</v>
      </c>
      <c r="C16088" s="159">
        <v>33</v>
      </c>
      <c r="D16088" s="6">
        <v>291</v>
      </c>
      <c r="E16088" s="163" t="s">
        <v>21001</v>
      </c>
      <c r="F16088" s="160"/>
      <c r="G16088" s="159"/>
      <c r="H16088" s="136">
        <f>IF('Раздел 2.7.1'!S21=SUM('Раздел 2.1.2.1'!Q44:AF44),0,1)</f>
        <v>0</v>
      </c>
      <c r="J16088" s="6"/>
    </row>
    <row r="16089" spans="1:10" s="136" customFormat="1" x14ac:dyDescent="0.2">
      <c r="A16089" s="6">
        <f t="shared" si="239"/>
        <v>609562</v>
      </c>
      <c r="B16089" s="6">
        <v>75</v>
      </c>
      <c r="C16089" s="159">
        <v>33</v>
      </c>
      <c r="D16089" s="6">
        <v>292</v>
      </c>
      <c r="E16089" s="163" t="s">
        <v>21002</v>
      </c>
      <c r="F16089" s="160"/>
      <c r="G16089" s="159"/>
      <c r="H16089" s="136">
        <f>IF('Раздел 2.7.2'!S21=SUM('Раздел 2.1.2.2'!Q44:AF44),0,1)</f>
        <v>0</v>
      </c>
      <c r="J16089" s="6"/>
    </row>
    <row r="16090" spans="1:10" s="136" customFormat="1" x14ac:dyDescent="0.2">
      <c r="A16090" s="6">
        <f t="shared" si="239"/>
        <v>609562</v>
      </c>
      <c r="B16090" s="6">
        <v>75</v>
      </c>
      <c r="C16090" s="156">
        <v>33</v>
      </c>
      <c r="D16090" s="109">
        <v>293</v>
      </c>
      <c r="E16090" s="138" t="s">
        <v>21003</v>
      </c>
      <c r="F16090" s="157"/>
      <c r="G16090" s="156"/>
      <c r="H16090" s="156">
        <f>IF('Раздел 2.7.3'!S21=SUM('Раздел 2.1.2.3'!Q44:AF44),0,1)</f>
        <v>0</v>
      </c>
      <c r="J16090" s="6"/>
    </row>
    <row r="16091" spans="1:10" s="136" customFormat="1" x14ac:dyDescent="0.2">
      <c r="A16091" s="6">
        <f t="shared" si="239"/>
        <v>609562</v>
      </c>
      <c r="B16091" s="6">
        <v>75</v>
      </c>
      <c r="C16091" s="159">
        <v>34</v>
      </c>
      <c r="D16091" s="6">
        <v>294</v>
      </c>
      <c r="E16091" s="163" t="s">
        <v>21004</v>
      </c>
      <c r="F16091" s="160"/>
      <c r="G16091" s="159"/>
      <c r="H16091" s="136">
        <f>IF('Раздел 2.7.1'!T21=SUM('Раздел 2.1.2.1'!AG44:AZ44),0,1)</f>
        <v>0</v>
      </c>
      <c r="J16091" s="6"/>
    </row>
    <row r="16092" spans="1:10" s="136" customFormat="1" x14ac:dyDescent="0.2">
      <c r="A16092" s="6">
        <f t="shared" si="239"/>
        <v>609562</v>
      </c>
      <c r="B16092" s="6">
        <v>75</v>
      </c>
      <c r="C16092" s="159">
        <v>34</v>
      </c>
      <c r="D16092" s="6">
        <v>295</v>
      </c>
      <c r="E16092" s="163" t="s">
        <v>21005</v>
      </c>
      <c r="F16092" s="160"/>
      <c r="G16092" s="159"/>
      <c r="H16092" s="136">
        <f>IF('Раздел 2.7.2'!T21=SUM('Раздел 2.1.2.2'!AG44:AZ44),0,1)</f>
        <v>0</v>
      </c>
      <c r="J16092" s="6"/>
    </row>
    <row r="16093" spans="1:10" s="136" customFormat="1" x14ac:dyDescent="0.2">
      <c r="A16093" s="6">
        <f t="shared" si="239"/>
        <v>609562</v>
      </c>
      <c r="B16093" s="6">
        <v>75</v>
      </c>
      <c r="C16093" s="156">
        <v>34</v>
      </c>
      <c r="D16093" s="109">
        <v>296</v>
      </c>
      <c r="E16093" s="138" t="s">
        <v>21264</v>
      </c>
      <c r="F16093" s="157"/>
      <c r="G16093" s="156"/>
      <c r="H16093" s="156">
        <f>IF('Раздел 2.7.3'!T21=SUM('Раздел 2.1.2.3'!AG44:AZ44),0,1)</f>
        <v>0</v>
      </c>
      <c r="J16093" s="6"/>
    </row>
    <row r="16094" spans="1:10" s="136" customFormat="1" x14ac:dyDescent="0.2">
      <c r="A16094" s="6">
        <f t="shared" si="239"/>
        <v>609562</v>
      </c>
      <c r="B16094" s="6">
        <v>75</v>
      </c>
      <c r="C16094" s="159">
        <v>35</v>
      </c>
      <c r="D16094" s="6">
        <v>297</v>
      </c>
      <c r="E16094" s="163" t="s">
        <v>21265</v>
      </c>
      <c r="F16094" s="160"/>
      <c r="G16094" s="159"/>
      <c r="H16094" s="136">
        <f>IF('Раздел 2.7.1'!U21=SUM('Раздел 2.1.2.1'!BA44:BH44),0,1)</f>
        <v>0</v>
      </c>
      <c r="J16094" s="6"/>
    </row>
    <row r="16095" spans="1:10" s="136" customFormat="1" x14ac:dyDescent="0.2">
      <c r="A16095" s="6">
        <f t="shared" si="239"/>
        <v>609562</v>
      </c>
      <c r="B16095" s="6">
        <v>75</v>
      </c>
      <c r="C16095" s="159">
        <v>35</v>
      </c>
      <c r="D16095" s="6">
        <v>298</v>
      </c>
      <c r="E16095" s="163" t="s">
        <v>21266</v>
      </c>
      <c r="F16095" s="160"/>
      <c r="G16095" s="159"/>
      <c r="H16095" s="136">
        <f>IF('Раздел 2.7.2'!U21=SUM('Раздел 2.1.2.2'!BA44:BH44),0,1)</f>
        <v>0</v>
      </c>
      <c r="J16095" s="6"/>
    </row>
    <row r="16096" spans="1:10" s="136" customFormat="1" x14ac:dyDescent="0.2">
      <c r="A16096" s="6">
        <f t="shared" si="239"/>
        <v>609562</v>
      </c>
      <c r="B16096" s="6">
        <v>75</v>
      </c>
      <c r="C16096" s="156">
        <v>35</v>
      </c>
      <c r="D16096" s="109">
        <v>299</v>
      </c>
      <c r="E16096" s="138" t="s">
        <v>21267</v>
      </c>
      <c r="F16096" s="157"/>
      <c r="G16096" s="156"/>
      <c r="H16096" s="156">
        <f>IF('Раздел 2.7.3'!U21=SUM('Раздел 2.1.2.3'!BA44:BH44),0,1)</f>
        <v>0</v>
      </c>
      <c r="J16096" s="6"/>
    </row>
    <row r="16097" spans="1:10" s="136" customFormat="1" x14ac:dyDescent="0.2">
      <c r="A16097" s="6">
        <f t="shared" si="239"/>
        <v>609562</v>
      </c>
      <c r="B16097" s="6">
        <v>75</v>
      </c>
      <c r="C16097" s="136">
        <v>36</v>
      </c>
      <c r="D16097" s="6">
        <v>300</v>
      </c>
      <c r="E16097" s="137" t="s">
        <v>21268</v>
      </c>
      <c r="F16097" s="143"/>
      <c r="H16097" s="136">
        <f>IF('Раздел 2.7.1'!V21='Раздел 2.1.3.1'!P30,0,1)</f>
        <v>0</v>
      </c>
      <c r="J16097" s="6"/>
    </row>
    <row r="16098" spans="1:10" s="136" customFormat="1" x14ac:dyDescent="0.2">
      <c r="A16098" s="6">
        <f t="shared" si="239"/>
        <v>609562</v>
      </c>
      <c r="B16098" s="6">
        <v>75</v>
      </c>
      <c r="C16098" s="136">
        <v>36</v>
      </c>
      <c r="D16098" s="6">
        <v>301</v>
      </c>
      <c r="E16098" s="137" t="s">
        <v>21269</v>
      </c>
      <c r="F16098" s="143"/>
      <c r="H16098" s="136">
        <f>IF('Раздел 2.7.2'!V21='Раздел 2.1.3.2'!P30,0,1)</f>
        <v>0</v>
      </c>
      <c r="J16098" s="6"/>
    </row>
    <row r="16099" spans="1:10" s="136" customFormat="1" ht="13.5" thickBot="1" x14ac:dyDescent="0.25">
      <c r="A16099" s="6">
        <f t="shared" si="239"/>
        <v>609562</v>
      </c>
      <c r="B16099" s="6">
        <v>75</v>
      </c>
      <c r="C16099" s="153">
        <v>36</v>
      </c>
      <c r="D16099" s="153">
        <v>302</v>
      </c>
      <c r="E16099" s="139" t="s">
        <v>21270</v>
      </c>
      <c r="F16099" s="154"/>
      <c r="G16099" s="153"/>
      <c r="H16099" s="153">
        <f>IF('Раздел 2.7.3'!V21='Раздел 2.1.3.3'!P30,0,1)</f>
        <v>0</v>
      </c>
      <c r="J16099" s="6"/>
    </row>
    <row r="16100" spans="1:10" s="136" customFormat="1" x14ac:dyDescent="0.2">
      <c r="A16100" s="6">
        <f t="shared" si="239"/>
        <v>609562</v>
      </c>
      <c r="B16100" s="6">
        <v>75</v>
      </c>
      <c r="C16100" s="147">
        <v>37</v>
      </c>
      <c r="D16100" s="109">
        <v>303</v>
      </c>
      <c r="E16100" s="172" t="s">
        <v>871</v>
      </c>
      <c r="F16100" s="149"/>
      <c r="G16100" s="147"/>
      <c r="H16100" s="147">
        <f>IF(SUM('Раздел 2.9'!P21:R21)=SUM('Раздел 2.1.1.1'!Q30:T30),0,1)</f>
        <v>0</v>
      </c>
      <c r="J16100" s="6"/>
    </row>
    <row r="16101" spans="1:10" s="136" customFormat="1" x14ac:dyDescent="0.2">
      <c r="A16101" s="6">
        <f t="shared" si="239"/>
        <v>609562</v>
      </c>
      <c r="B16101" s="6">
        <v>75</v>
      </c>
      <c r="C16101" s="152">
        <v>38</v>
      </c>
      <c r="D16101" s="152">
        <v>304</v>
      </c>
      <c r="E16101" s="171" t="s">
        <v>872</v>
      </c>
      <c r="F16101" s="174"/>
      <c r="G16101" s="152"/>
      <c r="H16101" s="152">
        <f>IF(SUM('Раздел 2.9'!P22:R22)=SUM('Раздел 2.1.1.1'!U30:Y30),0,1)</f>
        <v>0</v>
      </c>
      <c r="J16101" s="6"/>
    </row>
    <row r="16102" spans="1:10" s="136" customFormat="1" ht="13.5" thickBot="1" x14ac:dyDescent="0.25">
      <c r="A16102" s="6">
        <f t="shared" si="239"/>
        <v>609562</v>
      </c>
      <c r="B16102" s="6">
        <v>75</v>
      </c>
      <c r="C16102" s="153">
        <v>39</v>
      </c>
      <c r="D16102" s="191">
        <v>305</v>
      </c>
      <c r="E16102" s="173" t="s">
        <v>873</v>
      </c>
      <c r="F16102" s="165"/>
      <c r="G16102" s="153"/>
      <c r="H16102" s="153">
        <f>IF(SUM('Раздел 2.9'!P23:R23)=SUM('Раздел 2.1.1.1'!Z30:AC30),0,1)</f>
        <v>0</v>
      </c>
      <c r="J16102" s="6"/>
    </row>
    <row r="16103" spans="1:10" s="136" customFormat="1" x14ac:dyDescent="0.2">
      <c r="A16103" s="6">
        <f t="shared" si="239"/>
        <v>609562</v>
      </c>
      <c r="B16103" s="6">
        <v>75</v>
      </c>
      <c r="C16103" s="136">
        <v>40</v>
      </c>
      <c r="D16103" s="6">
        <v>306</v>
      </c>
      <c r="E16103" s="137" t="s">
        <v>21271</v>
      </c>
      <c r="F16103" s="144"/>
      <c r="H16103" s="136">
        <f>IF('Раздел 2.14.1.1'!P21=SUM('Раздел 2.1.1.1'!Q30:T30),0,1)</f>
        <v>0</v>
      </c>
      <c r="J16103" s="6"/>
    </row>
    <row r="16104" spans="1:10" s="136" customFormat="1" x14ac:dyDescent="0.2">
      <c r="A16104" s="6">
        <f t="shared" si="239"/>
        <v>609562</v>
      </c>
      <c r="B16104" s="6">
        <v>75</v>
      </c>
      <c r="C16104" s="136">
        <v>40</v>
      </c>
      <c r="D16104" s="6">
        <v>307</v>
      </c>
      <c r="E16104" s="137" t="s">
        <v>21272</v>
      </c>
      <c r="F16104" s="144"/>
      <c r="H16104" s="136">
        <f>IF('Раздел 2.14.1.2'!P21=SUM('Раздел 2.1.1.2'!Q30:T30),0,1)</f>
        <v>0</v>
      </c>
      <c r="J16104" s="6"/>
    </row>
    <row r="16105" spans="1:10" s="136" customFormat="1" x14ac:dyDescent="0.2">
      <c r="A16105" s="6">
        <f t="shared" si="239"/>
        <v>609562</v>
      </c>
      <c r="B16105" s="6">
        <v>75</v>
      </c>
      <c r="C16105" s="156">
        <v>40</v>
      </c>
      <c r="D16105" s="109">
        <v>308</v>
      </c>
      <c r="E16105" s="138" t="s">
        <v>21333</v>
      </c>
      <c r="F16105" s="164"/>
      <c r="G16105" s="156"/>
      <c r="H16105" s="156">
        <f>IF('Раздел 2.14.1.3'!P21=SUM('Раздел 2.1.1.3'!Q30:T30),0,1)</f>
        <v>0</v>
      </c>
      <c r="J16105" s="6"/>
    </row>
    <row r="16106" spans="1:10" s="136" customFormat="1" x14ac:dyDescent="0.2">
      <c r="A16106" s="6">
        <f t="shared" si="239"/>
        <v>609562</v>
      </c>
      <c r="B16106" s="6">
        <v>75</v>
      </c>
      <c r="C16106" s="136">
        <v>41</v>
      </c>
      <c r="D16106" s="6">
        <v>309</v>
      </c>
      <c r="E16106" s="137" t="s">
        <v>21334</v>
      </c>
      <c r="F16106" s="144"/>
      <c r="H16106" s="136">
        <f>IF('Раздел 2.14.1.1'!S21=SUM('Раздел 2.1.1.1'!U30:Y30),0,1)</f>
        <v>0</v>
      </c>
      <c r="J16106" s="6"/>
    </row>
    <row r="16107" spans="1:10" s="136" customFormat="1" x14ac:dyDescent="0.2">
      <c r="A16107" s="6">
        <f t="shared" si="239"/>
        <v>609562</v>
      </c>
      <c r="B16107" s="6">
        <v>75</v>
      </c>
      <c r="C16107" s="136">
        <v>41</v>
      </c>
      <c r="D16107" s="6">
        <v>310</v>
      </c>
      <c r="E16107" s="137" t="s">
        <v>21335</v>
      </c>
      <c r="F16107" s="144"/>
      <c r="H16107" s="136">
        <f>IF('Раздел 2.14.1.2'!S21=SUM('Раздел 2.1.1.2'!U30:Y30),0,1)</f>
        <v>0</v>
      </c>
      <c r="J16107" s="6"/>
    </row>
    <row r="16108" spans="1:10" s="136" customFormat="1" x14ac:dyDescent="0.2">
      <c r="A16108" s="6">
        <f t="shared" si="239"/>
        <v>609562</v>
      </c>
      <c r="B16108" s="6">
        <v>75</v>
      </c>
      <c r="C16108" s="156">
        <v>14</v>
      </c>
      <c r="D16108" s="109">
        <v>311</v>
      </c>
      <c r="E16108" s="138" t="s">
        <v>21336</v>
      </c>
      <c r="F16108" s="157"/>
      <c r="G16108" s="156"/>
      <c r="H16108" s="156">
        <f>IF('Раздел 2.14.1.3'!S21=SUM('Раздел 2.1.1.3'!U30:Y30),0,1)</f>
        <v>0</v>
      </c>
      <c r="J16108" s="6"/>
    </row>
    <row r="16109" spans="1:10" s="136" customFormat="1" x14ac:dyDescent="0.2">
      <c r="A16109" s="6">
        <f t="shared" si="239"/>
        <v>609562</v>
      </c>
      <c r="B16109" s="6">
        <v>75</v>
      </c>
      <c r="C16109" s="159">
        <v>42</v>
      </c>
      <c r="D16109" s="6">
        <v>312</v>
      </c>
      <c r="E16109" s="137" t="s">
        <v>21008</v>
      </c>
      <c r="F16109" s="143"/>
      <c r="H16109" s="136">
        <f>IF('Раздел 2.14.1.1'!V21=SUM('Раздел 2.1.1.1'!Z30:AC30),0,1)</f>
        <v>0</v>
      </c>
      <c r="J16109" s="6"/>
    </row>
    <row r="16110" spans="1:10" s="136" customFormat="1" x14ac:dyDescent="0.2">
      <c r="A16110" s="6">
        <f t="shared" si="239"/>
        <v>609562</v>
      </c>
      <c r="B16110" s="6">
        <v>75</v>
      </c>
      <c r="C16110" s="159">
        <v>42</v>
      </c>
      <c r="D16110" s="6">
        <v>313</v>
      </c>
      <c r="E16110" s="137" t="s">
        <v>21009</v>
      </c>
      <c r="F16110" s="143"/>
      <c r="H16110" s="136">
        <f>IF('Раздел 2.14.1.2'!V21=SUM('Раздел 2.1.1.2'!Z30:AC30),0,1)</f>
        <v>0</v>
      </c>
      <c r="J16110" s="6"/>
    </row>
    <row r="16111" spans="1:10" s="136" customFormat="1" x14ac:dyDescent="0.2">
      <c r="A16111" s="6">
        <f t="shared" si="239"/>
        <v>609562</v>
      </c>
      <c r="B16111" s="6">
        <v>75</v>
      </c>
      <c r="C16111" s="156">
        <v>42</v>
      </c>
      <c r="D16111" s="109">
        <v>314</v>
      </c>
      <c r="E16111" s="138" t="s">
        <v>21010</v>
      </c>
      <c r="F16111" s="157"/>
      <c r="G16111" s="156"/>
      <c r="H16111" s="156">
        <f>IF('Раздел 2.14.1.3'!V21=SUM('Раздел 2.1.1.3'!Z30:AC30),0,1)</f>
        <v>0</v>
      </c>
      <c r="J16111" s="6"/>
    </row>
    <row r="16112" spans="1:10" s="136" customFormat="1" x14ac:dyDescent="0.2">
      <c r="A16112" s="6">
        <f t="shared" si="239"/>
        <v>609562</v>
      </c>
      <c r="B16112" s="6">
        <v>75</v>
      </c>
      <c r="C16112" s="159">
        <v>43</v>
      </c>
      <c r="D16112" s="6">
        <v>315</v>
      </c>
      <c r="E16112" s="137" t="s">
        <v>21011</v>
      </c>
      <c r="F16112" s="143"/>
      <c r="H16112" s="136">
        <f>IF('Раздел 2.14.1.1'!Q21=SUM('Раздел 2.1.1.1'!Q35:T35),0,1)</f>
        <v>0</v>
      </c>
      <c r="J16112" s="6"/>
    </row>
    <row r="16113" spans="1:10" s="136" customFormat="1" x14ac:dyDescent="0.2">
      <c r="A16113" s="6">
        <f t="shared" si="239"/>
        <v>609562</v>
      </c>
      <c r="B16113" s="6">
        <v>75</v>
      </c>
      <c r="C16113" s="159">
        <v>43</v>
      </c>
      <c r="D16113" s="6">
        <v>316</v>
      </c>
      <c r="E16113" s="137" t="s">
        <v>21012</v>
      </c>
      <c r="F16113" s="143"/>
      <c r="H16113" s="136">
        <f>IF('Раздел 2.14.1.2'!Q21=SUM('Раздел 2.1.1.2'!Q35:T35),0,1)</f>
        <v>0</v>
      </c>
      <c r="J16113" s="6"/>
    </row>
    <row r="16114" spans="1:10" s="136" customFormat="1" x14ac:dyDescent="0.2">
      <c r="A16114" s="6">
        <f t="shared" si="239"/>
        <v>609562</v>
      </c>
      <c r="B16114" s="6">
        <v>75</v>
      </c>
      <c r="C16114" s="156">
        <v>43</v>
      </c>
      <c r="D16114" s="109">
        <v>317</v>
      </c>
      <c r="E16114" s="138" t="s">
        <v>21013</v>
      </c>
      <c r="F16114" s="158"/>
      <c r="G16114" s="156"/>
      <c r="H16114" s="156">
        <f>IF('Раздел 2.14.1.3'!Q21=SUM('Раздел 2.1.1.3'!Q35:T35),0,1)</f>
        <v>0</v>
      </c>
      <c r="J16114" s="6"/>
    </row>
    <row r="16115" spans="1:10" s="136" customFormat="1" x14ac:dyDescent="0.2">
      <c r="A16115" s="6">
        <f t="shared" si="239"/>
        <v>609562</v>
      </c>
      <c r="B16115" s="6">
        <v>75</v>
      </c>
      <c r="C16115" s="159">
        <v>44</v>
      </c>
      <c r="D16115" s="6">
        <v>318</v>
      </c>
      <c r="E16115" s="137" t="s">
        <v>21014</v>
      </c>
      <c r="F16115" s="143"/>
      <c r="H16115" s="136">
        <f>IF('Раздел 2.14.1.1'!T21=SUM('Раздел 2.1.1.1'!U35:Y35),0,1)</f>
        <v>0</v>
      </c>
      <c r="J16115" s="6"/>
    </row>
    <row r="16116" spans="1:10" s="136" customFormat="1" x14ac:dyDescent="0.2">
      <c r="A16116" s="6">
        <f t="shared" si="239"/>
        <v>609562</v>
      </c>
      <c r="B16116" s="6">
        <v>75</v>
      </c>
      <c r="C16116" s="159">
        <v>44</v>
      </c>
      <c r="D16116" s="6">
        <v>319</v>
      </c>
      <c r="E16116" s="137" t="s">
        <v>21015</v>
      </c>
      <c r="F16116" s="143"/>
      <c r="H16116" s="136">
        <f>IF('Раздел 2.14.1.2'!T21=SUM('Раздел 2.1.1.2'!U35:Y35),0,1)</f>
        <v>0</v>
      </c>
      <c r="J16116" s="6"/>
    </row>
    <row r="16117" spans="1:10" s="136" customFormat="1" x14ac:dyDescent="0.2">
      <c r="A16117" s="6">
        <f t="shared" si="239"/>
        <v>609562</v>
      </c>
      <c r="B16117" s="6">
        <v>75</v>
      </c>
      <c r="C16117" s="156">
        <v>44</v>
      </c>
      <c r="D16117" s="109">
        <v>320</v>
      </c>
      <c r="E16117" s="138" t="s">
        <v>21544</v>
      </c>
      <c r="F16117" s="157"/>
      <c r="G16117" s="156"/>
      <c r="H16117" s="156">
        <f>IF('Раздел 2.14.1.3'!T21=SUM('Раздел 2.1.1.3'!U35:Y35),0,1)</f>
        <v>0</v>
      </c>
      <c r="J16117" s="6"/>
    </row>
    <row r="16118" spans="1:10" s="136" customFormat="1" x14ac:dyDescent="0.2">
      <c r="A16118" s="6">
        <f t="shared" si="239"/>
        <v>609562</v>
      </c>
      <c r="B16118" s="6">
        <v>75</v>
      </c>
      <c r="C16118" s="159">
        <v>45</v>
      </c>
      <c r="D16118" s="6">
        <v>321</v>
      </c>
      <c r="E16118" s="137" t="s">
        <v>21545</v>
      </c>
      <c r="F16118" s="143"/>
      <c r="H16118" s="136">
        <f>IF('Раздел 2.14.1.1'!W21=SUM('Раздел 2.1.1.1'!Z35:AC35),0,1)</f>
        <v>0</v>
      </c>
      <c r="J16118" s="6"/>
    </row>
    <row r="16119" spans="1:10" s="136" customFormat="1" x14ac:dyDescent="0.2">
      <c r="A16119" s="6">
        <f t="shared" si="239"/>
        <v>609562</v>
      </c>
      <c r="B16119" s="6">
        <v>75</v>
      </c>
      <c r="C16119" s="159">
        <v>45</v>
      </c>
      <c r="D16119" s="6">
        <v>322</v>
      </c>
      <c r="E16119" s="137" t="s">
        <v>21546</v>
      </c>
      <c r="F16119" s="143"/>
      <c r="H16119" s="136">
        <f>IF('Раздел 2.14.1.2'!W21=SUM('Раздел 2.1.1.2'!Z35:AC35),0,1)</f>
        <v>0</v>
      </c>
      <c r="J16119" s="6"/>
    </row>
    <row r="16120" spans="1:10" s="136" customFormat="1" x14ac:dyDescent="0.2">
      <c r="A16120" s="6">
        <f t="shared" si="239"/>
        <v>609562</v>
      </c>
      <c r="B16120" s="6">
        <v>75</v>
      </c>
      <c r="C16120" s="156">
        <v>45</v>
      </c>
      <c r="D16120" s="109">
        <v>323</v>
      </c>
      <c r="E16120" s="138" t="s">
        <v>21547</v>
      </c>
      <c r="F16120" s="158"/>
      <c r="G16120" s="156"/>
      <c r="H16120" s="156">
        <f>IF('Раздел 2.14.1.3'!W21=SUM('Раздел 2.1.1.3'!Z35:AC35),0,1)</f>
        <v>0</v>
      </c>
      <c r="J16120" s="6"/>
    </row>
    <row r="16121" spans="1:10" s="136" customFormat="1" x14ac:dyDescent="0.2">
      <c r="A16121" s="6">
        <f t="shared" si="239"/>
        <v>609562</v>
      </c>
      <c r="B16121" s="6">
        <v>75</v>
      </c>
      <c r="C16121" s="159">
        <v>46</v>
      </c>
      <c r="D16121" s="6">
        <v>324</v>
      </c>
      <c r="E16121" s="137" t="s">
        <v>21548</v>
      </c>
      <c r="F16121" s="143"/>
      <c r="H16121" s="136">
        <f>IF('Раздел 2.14.1.1'!R21=('Раздел 2.1.1.1'!Q30-'Раздел 2.1.1.1'!Q36),0,1)</f>
        <v>0</v>
      </c>
      <c r="J16121" s="6"/>
    </row>
    <row r="16122" spans="1:10" s="136" customFormat="1" x14ac:dyDescent="0.2">
      <c r="A16122" s="6">
        <f t="shared" si="239"/>
        <v>609562</v>
      </c>
      <c r="B16122" s="6">
        <v>75</v>
      </c>
      <c r="C16122" s="159">
        <v>46</v>
      </c>
      <c r="D16122" s="6">
        <v>325</v>
      </c>
      <c r="E16122" s="137" t="s">
        <v>21495</v>
      </c>
      <c r="F16122" s="143"/>
      <c r="H16122" s="136">
        <f>IF('Раздел 2.14.1.2'!R21=('Раздел 2.1.1.2'!Q30-'Раздел 2.1.1.2'!Q36),0,1)</f>
        <v>0</v>
      </c>
      <c r="J16122" s="6"/>
    </row>
    <row r="16123" spans="1:10" s="136" customFormat="1" x14ac:dyDescent="0.2">
      <c r="A16123" s="6">
        <f t="shared" si="239"/>
        <v>609562</v>
      </c>
      <c r="B16123" s="6">
        <v>75</v>
      </c>
      <c r="C16123" s="156">
        <v>46</v>
      </c>
      <c r="D16123" s="109">
        <v>326</v>
      </c>
      <c r="E16123" s="138" t="s">
        <v>21496</v>
      </c>
      <c r="F16123" s="158"/>
      <c r="G16123" s="156"/>
      <c r="H16123" s="156">
        <f>IF('Раздел 2.14.1.3'!R21=('Раздел 2.1.1.3'!Q30-'Раздел 2.1.1.3'!Q36),0,1)</f>
        <v>0</v>
      </c>
      <c r="J16123" s="6"/>
    </row>
    <row r="16124" spans="1:10" s="136" customFormat="1" x14ac:dyDescent="0.2">
      <c r="A16124" s="6">
        <f t="shared" si="239"/>
        <v>609562</v>
      </c>
      <c r="B16124" s="6">
        <v>75</v>
      </c>
      <c r="C16124" s="159">
        <v>47</v>
      </c>
      <c r="D16124" s="6">
        <v>327</v>
      </c>
      <c r="E16124" s="137" t="s">
        <v>21497</v>
      </c>
      <c r="F16124" s="175"/>
      <c r="G16124" s="176"/>
      <c r="H16124" s="176">
        <f>IF('Раздел 2.14.1.1'!U21=('Раздел 2.1.1.1'!U30-'Раздел 2.1.1.1'!U36),0,1)</f>
        <v>0</v>
      </c>
      <c r="J16124" s="6"/>
    </row>
    <row r="16125" spans="1:10" s="136" customFormat="1" x14ac:dyDescent="0.2">
      <c r="A16125" s="6">
        <f t="shared" si="239"/>
        <v>609562</v>
      </c>
      <c r="B16125" s="6">
        <v>75</v>
      </c>
      <c r="C16125" s="159">
        <v>47</v>
      </c>
      <c r="D16125" s="6">
        <v>328</v>
      </c>
      <c r="E16125" s="137" t="s">
        <v>21498</v>
      </c>
      <c r="F16125" s="160"/>
      <c r="G16125" s="159"/>
      <c r="H16125" s="159">
        <f>IF('Раздел 2.14.1.2'!U21=('Раздел 2.1.1.2'!U30-'Раздел 2.1.1.2'!U36),0,1)</f>
        <v>0</v>
      </c>
      <c r="J16125" s="6"/>
    </row>
    <row r="16126" spans="1:10" s="136" customFormat="1" x14ac:dyDescent="0.2">
      <c r="A16126" s="6">
        <f t="shared" si="239"/>
        <v>609562</v>
      </c>
      <c r="B16126" s="6">
        <v>75</v>
      </c>
      <c r="C16126" s="156">
        <v>47</v>
      </c>
      <c r="D16126" s="109">
        <v>329</v>
      </c>
      <c r="E16126" s="138" t="s">
        <v>21499</v>
      </c>
      <c r="F16126" s="157"/>
      <c r="G16126" s="156"/>
      <c r="H16126" s="156">
        <f>IF('Раздел 2.14.1.3'!U21=('Раздел 2.1.1.3'!U30-'Раздел 2.1.1.3'!U36),0,1)</f>
        <v>0</v>
      </c>
      <c r="J16126" s="6"/>
    </row>
    <row r="16127" spans="1:10" s="136" customFormat="1" x14ac:dyDescent="0.2">
      <c r="A16127" s="6">
        <f t="shared" si="239"/>
        <v>609562</v>
      </c>
      <c r="B16127" s="6">
        <v>75</v>
      </c>
      <c r="C16127" s="136">
        <v>48</v>
      </c>
      <c r="D16127" s="6">
        <v>330</v>
      </c>
      <c r="E16127" s="137" t="s">
        <v>21500</v>
      </c>
      <c r="F16127" s="143"/>
      <c r="H16127" s="136">
        <f>IF('Раздел 2.14.1.1'!X21=('Раздел 2.1.1.1'!Z30-'Раздел 2.1.1.1'!Z36),0,1)</f>
        <v>0</v>
      </c>
      <c r="J16127" s="6"/>
    </row>
    <row r="16128" spans="1:10" s="136" customFormat="1" x14ac:dyDescent="0.2">
      <c r="A16128" s="6">
        <f t="shared" si="239"/>
        <v>609562</v>
      </c>
      <c r="B16128" s="6">
        <v>75</v>
      </c>
      <c r="C16128" s="136">
        <v>48</v>
      </c>
      <c r="D16128" s="6">
        <v>331</v>
      </c>
      <c r="E16128" s="137" t="s">
        <v>21501</v>
      </c>
      <c r="F16128" s="143"/>
      <c r="H16128" s="136">
        <f>IF('Раздел 2.14.1.2'!X21=('Раздел 2.1.1.2'!Z30-'Раздел 2.1.1.2'!Z36),0,1)</f>
        <v>0</v>
      </c>
      <c r="J16128" s="6"/>
    </row>
    <row r="16129" spans="1:10" s="136" customFormat="1" ht="13.5" thickBot="1" x14ac:dyDescent="0.25">
      <c r="A16129" s="6">
        <f t="shared" si="239"/>
        <v>609562</v>
      </c>
      <c r="B16129" s="6">
        <v>75</v>
      </c>
      <c r="C16129" s="153">
        <v>48</v>
      </c>
      <c r="D16129" s="153">
        <v>332</v>
      </c>
      <c r="E16129" s="139" t="s">
        <v>21502</v>
      </c>
      <c r="F16129" s="154"/>
      <c r="G16129" s="153"/>
      <c r="H16129" s="153">
        <f>IF('Раздел 2.14.1.3'!X21=('Раздел 2.1.1.3'!Z30-'Раздел 2.1.1.3'!Z36),0,1)</f>
        <v>0</v>
      </c>
      <c r="J16129" s="6"/>
    </row>
    <row r="16130" spans="1:10" s="136" customFormat="1" x14ac:dyDescent="0.2">
      <c r="A16130" s="6">
        <f t="shared" si="239"/>
        <v>609562</v>
      </c>
      <c r="B16130" s="6">
        <v>75</v>
      </c>
      <c r="C16130" s="136">
        <v>49</v>
      </c>
      <c r="D16130" s="6">
        <v>333</v>
      </c>
      <c r="E16130" s="137" t="s">
        <v>21503</v>
      </c>
      <c r="F16130" s="143"/>
      <c r="H16130" s="136">
        <f>IF('Раздел 2.14.2.1'!P21=SUM('Раздел 2.1.2.1'!Q44:AF44),0,1)</f>
        <v>0</v>
      </c>
      <c r="J16130" s="6"/>
    </row>
    <row r="16131" spans="1:10" s="136" customFormat="1" x14ac:dyDescent="0.2">
      <c r="A16131" s="6">
        <f t="shared" si="239"/>
        <v>609562</v>
      </c>
      <c r="B16131" s="6">
        <v>75</v>
      </c>
      <c r="C16131" s="136">
        <v>49</v>
      </c>
      <c r="D16131" s="6">
        <v>334</v>
      </c>
      <c r="E16131" s="137" t="s">
        <v>21504</v>
      </c>
      <c r="F16131" s="143"/>
      <c r="H16131" s="136">
        <f>IF('Раздел 2.14.2.2'!P21=SUM('Раздел 2.1.2.2'!Q44:AF44),0,1)</f>
        <v>0</v>
      </c>
      <c r="J16131" s="6"/>
    </row>
    <row r="16132" spans="1:10" s="136" customFormat="1" x14ac:dyDescent="0.2">
      <c r="A16132" s="6">
        <f t="shared" si="239"/>
        <v>609562</v>
      </c>
      <c r="B16132" s="6">
        <v>75</v>
      </c>
      <c r="C16132" s="156">
        <v>49</v>
      </c>
      <c r="D16132" s="109">
        <v>335</v>
      </c>
      <c r="E16132" s="138" t="s">
        <v>21505</v>
      </c>
      <c r="F16132" s="158"/>
      <c r="G16132" s="156"/>
      <c r="H16132" s="156">
        <f>IF('Раздел 2.14.2.3'!P21=SUM('Раздел 2.1.2.3'!Q44:AF44),0,1)</f>
        <v>0</v>
      </c>
      <c r="J16132" s="6"/>
    </row>
    <row r="16133" spans="1:10" s="136" customFormat="1" x14ac:dyDescent="0.2">
      <c r="A16133" s="6">
        <f t="shared" si="239"/>
        <v>609562</v>
      </c>
      <c r="B16133" s="6">
        <v>75</v>
      </c>
      <c r="C16133" s="159">
        <v>50</v>
      </c>
      <c r="D16133" s="6">
        <v>336</v>
      </c>
      <c r="E16133" s="163" t="s">
        <v>21506</v>
      </c>
      <c r="F16133" s="143"/>
      <c r="H16133" s="136">
        <f>IF('Раздел 2.14.2.1'!Q21=SUM('Раздел 2.1.2.1'!Q46:AF46),0,1)</f>
        <v>0</v>
      </c>
      <c r="J16133" s="6"/>
    </row>
    <row r="16134" spans="1:10" s="136" customFormat="1" x14ac:dyDescent="0.2">
      <c r="A16134" s="6">
        <f t="shared" ref="A16134:A16197" si="240">P_3</f>
        <v>609562</v>
      </c>
      <c r="B16134" s="6">
        <v>75</v>
      </c>
      <c r="C16134" s="159">
        <v>50</v>
      </c>
      <c r="D16134" s="6">
        <v>337</v>
      </c>
      <c r="E16134" s="163" t="s">
        <v>21507</v>
      </c>
      <c r="F16134" s="143"/>
      <c r="H16134" s="136">
        <f>IF('Раздел 2.14.2.2'!Q21=SUM('Раздел 2.1.2.2'!Q46:AF46),0,1)</f>
        <v>0</v>
      </c>
      <c r="J16134" s="6"/>
    </row>
    <row r="16135" spans="1:10" s="136" customFormat="1" x14ac:dyDescent="0.2">
      <c r="A16135" s="6">
        <f t="shared" si="240"/>
        <v>609562</v>
      </c>
      <c r="B16135" s="6">
        <v>75</v>
      </c>
      <c r="C16135" s="156">
        <v>50</v>
      </c>
      <c r="D16135" s="109">
        <v>338</v>
      </c>
      <c r="E16135" s="138" t="s">
        <v>21508</v>
      </c>
      <c r="F16135" s="158"/>
      <c r="G16135" s="156"/>
      <c r="H16135" s="156">
        <f>IF('Раздел 2.14.2.3'!Q21=SUM('Раздел 2.1.2.3'!Q46:AF46),0,1)</f>
        <v>0</v>
      </c>
      <c r="J16135" s="6"/>
    </row>
    <row r="16136" spans="1:10" s="136" customFormat="1" x14ac:dyDescent="0.2">
      <c r="A16136" s="6">
        <f t="shared" si="240"/>
        <v>609562</v>
      </c>
      <c r="B16136" s="6">
        <v>75</v>
      </c>
      <c r="C16136" s="159">
        <v>51</v>
      </c>
      <c r="D16136" s="6">
        <v>339</v>
      </c>
      <c r="E16136" s="163" t="s">
        <v>21509</v>
      </c>
      <c r="F16136" s="143"/>
      <c r="H16136" s="136">
        <f>IF('Раздел 2.14.2.1'!R21=SUM('Раздел 2.1.2.1'!Q44,'Раздел 2.1.2.1'!U44:V44),0,1)</f>
        <v>0</v>
      </c>
      <c r="J16136" s="6"/>
    </row>
    <row r="16137" spans="1:10" s="136" customFormat="1" x14ac:dyDescent="0.2">
      <c r="A16137" s="6">
        <f t="shared" si="240"/>
        <v>609562</v>
      </c>
      <c r="B16137" s="6">
        <v>75</v>
      </c>
      <c r="C16137" s="159">
        <v>51</v>
      </c>
      <c r="D16137" s="6">
        <v>340</v>
      </c>
      <c r="E16137" s="163" t="s">
        <v>21253</v>
      </c>
      <c r="F16137" s="143"/>
      <c r="H16137" s="136">
        <f>IF('Раздел 2.14.2.2'!R21=SUM('Раздел 2.1.2.2'!Q44,'Раздел 2.1.2.2'!U44:V44),0,1)</f>
        <v>0</v>
      </c>
      <c r="J16137" s="6"/>
    </row>
    <row r="16138" spans="1:10" s="136" customFormat="1" x14ac:dyDescent="0.2">
      <c r="A16138" s="6">
        <f t="shared" si="240"/>
        <v>609562</v>
      </c>
      <c r="B16138" s="6">
        <v>75</v>
      </c>
      <c r="C16138" s="156">
        <v>51</v>
      </c>
      <c r="D16138" s="109">
        <v>341</v>
      </c>
      <c r="E16138" s="138" t="s">
        <v>21254</v>
      </c>
      <c r="F16138" s="158"/>
      <c r="G16138" s="156"/>
      <c r="H16138" s="156">
        <f>IF('Раздел 2.14.2.3'!R21=SUM('Раздел 2.1.2.3'!Q44,'Раздел 2.1.2.3'!U44:V44),0,1)</f>
        <v>0</v>
      </c>
      <c r="J16138" s="6"/>
    </row>
    <row r="16139" spans="1:10" s="136" customFormat="1" x14ac:dyDescent="0.2">
      <c r="A16139" s="6">
        <f t="shared" si="240"/>
        <v>609562</v>
      </c>
      <c r="B16139" s="6">
        <v>75</v>
      </c>
      <c r="C16139" s="159">
        <v>52</v>
      </c>
      <c r="D16139" s="6">
        <v>342</v>
      </c>
      <c r="E16139" s="163" t="s">
        <v>21255</v>
      </c>
      <c r="F16139" s="143"/>
      <c r="H16139" s="136">
        <f>IF('Раздел 2.14.2.1'!S21=SUM('Раздел 2.1.2.1'!AG44:AZ44),0,1)</f>
        <v>0</v>
      </c>
      <c r="J16139" s="6"/>
    </row>
    <row r="16140" spans="1:10" s="136" customFormat="1" x14ac:dyDescent="0.2">
      <c r="A16140" s="6">
        <f t="shared" si="240"/>
        <v>609562</v>
      </c>
      <c r="B16140" s="6">
        <v>75</v>
      </c>
      <c r="C16140" s="159">
        <v>52</v>
      </c>
      <c r="D16140" s="6">
        <v>343</v>
      </c>
      <c r="E16140" s="163" t="s">
        <v>21256</v>
      </c>
      <c r="F16140" s="143"/>
      <c r="H16140" s="136">
        <f>IF('Раздел 2.14.2.2'!S21=SUM('Раздел 2.1.2.2'!AG44:AZ44),0,1)</f>
        <v>0</v>
      </c>
      <c r="J16140" s="6"/>
    </row>
    <row r="16141" spans="1:10" s="136" customFormat="1" x14ac:dyDescent="0.2">
      <c r="A16141" s="6">
        <f t="shared" si="240"/>
        <v>609562</v>
      </c>
      <c r="B16141" s="6">
        <v>75</v>
      </c>
      <c r="C16141" s="156">
        <v>52</v>
      </c>
      <c r="D16141" s="109">
        <v>344</v>
      </c>
      <c r="E16141" s="138" t="s">
        <v>21257</v>
      </c>
      <c r="F16141" s="158"/>
      <c r="G16141" s="156"/>
      <c r="H16141" s="156">
        <f>IF('Раздел 2.14.2.3'!S21=SUM('Раздел 2.1.2.3'!AG44:AZ44),0,1)</f>
        <v>0</v>
      </c>
      <c r="J16141" s="6"/>
    </row>
    <row r="16142" spans="1:10" s="136" customFormat="1" x14ac:dyDescent="0.2">
      <c r="A16142" s="6">
        <f t="shared" si="240"/>
        <v>609562</v>
      </c>
      <c r="B16142" s="6">
        <v>75</v>
      </c>
      <c r="C16142" s="159">
        <v>53</v>
      </c>
      <c r="D16142" s="6">
        <v>345</v>
      </c>
      <c r="E16142" s="163" t="s">
        <v>21258</v>
      </c>
      <c r="F16142" s="143"/>
      <c r="H16142" s="136">
        <f>IF('Раздел 2.14.2.1'!T21=SUM('Раздел 2.1.2.1'!AG46:AZ46),0,1)</f>
        <v>0</v>
      </c>
      <c r="J16142" s="6"/>
    </row>
    <row r="16143" spans="1:10" s="136" customFormat="1" x14ac:dyDescent="0.2">
      <c r="A16143" s="6">
        <f t="shared" si="240"/>
        <v>609562</v>
      </c>
      <c r="B16143" s="6">
        <v>75</v>
      </c>
      <c r="C16143" s="159">
        <v>53</v>
      </c>
      <c r="D16143" s="6">
        <v>346</v>
      </c>
      <c r="E16143" s="163" t="s">
        <v>21259</v>
      </c>
      <c r="F16143" s="143"/>
      <c r="H16143" s="136">
        <f>IF('Раздел 2.14.2.2'!T21=SUM('Раздел 2.1.2.2'!AG46:AZ46),0,1)</f>
        <v>0</v>
      </c>
      <c r="J16143" s="6"/>
    </row>
    <row r="16144" spans="1:10" s="136" customFormat="1" x14ac:dyDescent="0.2">
      <c r="A16144" s="6">
        <f t="shared" si="240"/>
        <v>609562</v>
      </c>
      <c r="B16144" s="6">
        <v>75</v>
      </c>
      <c r="C16144" s="156">
        <v>53</v>
      </c>
      <c r="D16144" s="109">
        <v>347</v>
      </c>
      <c r="E16144" s="138" t="s">
        <v>20525</v>
      </c>
      <c r="F16144" s="158"/>
      <c r="G16144" s="156"/>
      <c r="H16144" s="156">
        <f>IF('Раздел 2.14.2.3'!T21=SUM('Раздел 2.1.2.3'!AG46:AZ46),0,1)</f>
        <v>0</v>
      </c>
      <c r="J16144" s="6"/>
    </row>
    <row r="16145" spans="1:10" s="136" customFormat="1" x14ac:dyDescent="0.2">
      <c r="A16145" s="6">
        <f t="shared" si="240"/>
        <v>609562</v>
      </c>
      <c r="B16145" s="6">
        <v>75</v>
      </c>
      <c r="C16145" s="136">
        <v>54</v>
      </c>
      <c r="D16145" s="6">
        <v>348</v>
      </c>
      <c r="E16145" s="137" t="s">
        <v>20526</v>
      </c>
      <c r="F16145" s="143"/>
      <c r="H16145" s="136">
        <f>IF('Раздел 2.14.2.1'!U21=SUM('Раздел 2.1.2.1'!AG44,'Раздел 2.1.2.1'!AL44:AM44),0,1)</f>
        <v>0</v>
      </c>
      <c r="J16145" s="6"/>
    </row>
    <row r="16146" spans="1:10" s="136" customFormat="1" x14ac:dyDescent="0.2">
      <c r="A16146" s="6">
        <f t="shared" si="240"/>
        <v>609562</v>
      </c>
      <c r="B16146" s="6">
        <v>75</v>
      </c>
      <c r="C16146" s="136">
        <v>54</v>
      </c>
      <c r="D16146" s="6">
        <v>349</v>
      </c>
      <c r="E16146" s="137" t="s">
        <v>20527</v>
      </c>
      <c r="F16146" s="143"/>
      <c r="H16146" s="136">
        <f>IF('Раздел 2.14.2.2'!U21=SUM('Раздел 2.1.2.2'!AG44,'Раздел 2.1.2.2'!AL44:AM44),0,1)</f>
        <v>0</v>
      </c>
      <c r="J16146" s="6"/>
    </row>
    <row r="16147" spans="1:10" s="136" customFormat="1" x14ac:dyDescent="0.2">
      <c r="A16147" s="6">
        <f t="shared" si="240"/>
        <v>609562</v>
      </c>
      <c r="B16147" s="6">
        <v>75</v>
      </c>
      <c r="C16147" s="156">
        <v>54</v>
      </c>
      <c r="D16147" s="109">
        <v>350</v>
      </c>
      <c r="E16147" s="138" t="s">
        <v>20528</v>
      </c>
      <c r="F16147" s="158"/>
      <c r="G16147" s="156"/>
      <c r="H16147" s="156">
        <f>IF('Раздел 2.14.2.3'!U21=SUM('Раздел 2.1.2.3'!AG44,'Раздел 2.1.2.3'!AL44:AM44),0,1)</f>
        <v>0</v>
      </c>
      <c r="J16147" s="6"/>
    </row>
    <row r="16148" spans="1:10" s="136" customFormat="1" x14ac:dyDescent="0.2">
      <c r="A16148" s="6">
        <f t="shared" si="240"/>
        <v>609562</v>
      </c>
      <c r="B16148" s="6">
        <v>75</v>
      </c>
      <c r="C16148" s="159">
        <v>55</v>
      </c>
      <c r="D16148" s="6">
        <v>351</v>
      </c>
      <c r="E16148" s="163" t="s">
        <v>20529</v>
      </c>
      <c r="F16148" s="143"/>
      <c r="H16148" s="136">
        <f>IF('Раздел 2.14.2.1'!V21=SUM('Раздел 2.1.2.1'!BA44:BH44),0,1)</f>
        <v>0</v>
      </c>
      <c r="J16148" s="6"/>
    </row>
    <row r="16149" spans="1:10" s="136" customFormat="1" x14ac:dyDescent="0.2">
      <c r="A16149" s="6">
        <f t="shared" si="240"/>
        <v>609562</v>
      </c>
      <c r="B16149" s="6">
        <v>75</v>
      </c>
      <c r="C16149" s="159">
        <v>55</v>
      </c>
      <c r="D16149" s="6">
        <v>352</v>
      </c>
      <c r="E16149" s="163" t="s">
        <v>20530</v>
      </c>
      <c r="F16149" s="143"/>
      <c r="H16149" s="136">
        <f>IF('Раздел 2.14.2.2'!V21=SUM('Раздел 2.1.2.2'!BA44:BH44),0,1)</f>
        <v>0</v>
      </c>
      <c r="J16149" s="6"/>
    </row>
    <row r="16150" spans="1:10" s="136" customFormat="1" x14ac:dyDescent="0.2">
      <c r="A16150" s="6">
        <f t="shared" si="240"/>
        <v>609562</v>
      </c>
      <c r="B16150" s="6">
        <v>75</v>
      </c>
      <c r="C16150" s="156">
        <v>55</v>
      </c>
      <c r="D16150" s="109">
        <v>353</v>
      </c>
      <c r="E16150" s="138" t="s">
        <v>20531</v>
      </c>
      <c r="F16150" s="158"/>
      <c r="G16150" s="156"/>
      <c r="H16150" s="156">
        <f>IF('Раздел 2.14.2.3'!V21=SUM('Раздел 2.1.2.3'!BA44:BH44),0,1)</f>
        <v>0</v>
      </c>
      <c r="J16150" s="6"/>
    </row>
    <row r="16151" spans="1:10" s="136" customFormat="1" x14ac:dyDescent="0.2">
      <c r="A16151" s="6">
        <f t="shared" si="240"/>
        <v>609562</v>
      </c>
      <c r="B16151" s="6">
        <v>75</v>
      </c>
      <c r="C16151" s="159">
        <v>56</v>
      </c>
      <c r="D16151" s="6">
        <v>354</v>
      </c>
      <c r="E16151" s="163" t="s">
        <v>20532</v>
      </c>
      <c r="F16151" s="143"/>
      <c r="H16151" s="136">
        <f>IF('Раздел 2.14.2.1'!W21=SUM('Раздел 2.1.2.1'!BA46:BH46),0,1)</f>
        <v>0</v>
      </c>
      <c r="J16151" s="6"/>
    </row>
    <row r="16152" spans="1:10" s="136" customFormat="1" x14ac:dyDescent="0.2">
      <c r="A16152" s="6">
        <f t="shared" si="240"/>
        <v>609562</v>
      </c>
      <c r="B16152" s="6">
        <v>75</v>
      </c>
      <c r="C16152" s="159">
        <v>56</v>
      </c>
      <c r="D16152" s="6">
        <v>355</v>
      </c>
      <c r="E16152" s="163" t="s">
        <v>20533</v>
      </c>
      <c r="F16152" s="143"/>
      <c r="H16152" s="136">
        <f>IF('Раздел 2.14.2.2'!W21=SUM('Раздел 2.1.2.2'!BA46:BH46),0,1)</f>
        <v>0</v>
      </c>
      <c r="J16152" s="6"/>
    </row>
    <row r="16153" spans="1:10" s="136" customFormat="1" x14ac:dyDescent="0.2">
      <c r="A16153" s="6">
        <f t="shared" si="240"/>
        <v>609562</v>
      </c>
      <c r="B16153" s="6">
        <v>75</v>
      </c>
      <c r="C16153" s="156">
        <v>56</v>
      </c>
      <c r="D16153" s="109">
        <v>356</v>
      </c>
      <c r="E16153" s="138" t="s">
        <v>20534</v>
      </c>
      <c r="F16153" s="158"/>
      <c r="G16153" s="156"/>
      <c r="H16153" s="156">
        <f>IF('Раздел 2.14.2.3'!W21=SUM('Раздел 2.1.2.3'!BA46:BH46),0,1)</f>
        <v>0</v>
      </c>
      <c r="J16153" s="6"/>
    </row>
    <row r="16154" spans="1:10" s="136" customFormat="1" x14ac:dyDescent="0.2">
      <c r="A16154" s="6">
        <f t="shared" si="240"/>
        <v>609562</v>
      </c>
      <c r="B16154" s="6">
        <v>75</v>
      </c>
      <c r="C16154" s="159">
        <v>57</v>
      </c>
      <c r="D16154" s="6">
        <v>357</v>
      </c>
      <c r="E16154" s="163" t="s">
        <v>20541</v>
      </c>
      <c r="F16154" s="143"/>
      <c r="H16154" s="136">
        <f>IF('Раздел 2.14.2.1'!X21=SUM('Раздел 2.1.2.1'!BA44,'Раздел 2.1.2.1'!BC44:BD44),0,1)</f>
        <v>0</v>
      </c>
      <c r="J16154" s="6"/>
    </row>
    <row r="16155" spans="1:10" s="136" customFormat="1" x14ac:dyDescent="0.2">
      <c r="A16155" s="6">
        <f t="shared" si="240"/>
        <v>609562</v>
      </c>
      <c r="B16155" s="6">
        <v>75</v>
      </c>
      <c r="C16155" s="159">
        <v>57</v>
      </c>
      <c r="D16155" s="6">
        <v>358</v>
      </c>
      <c r="E16155" s="163" t="s">
        <v>20542</v>
      </c>
      <c r="F16155" s="143"/>
      <c r="H16155" s="136">
        <f>IF('Раздел 2.14.2.2'!X21=SUM('Раздел 2.1.2.2'!BA44,'Раздел 2.1.2.2'!BC44:BD44),0,1)</f>
        <v>0</v>
      </c>
      <c r="J16155" s="6"/>
    </row>
    <row r="16156" spans="1:10" s="136" customFormat="1" x14ac:dyDescent="0.2">
      <c r="A16156" s="6">
        <f t="shared" si="240"/>
        <v>609562</v>
      </c>
      <c r="B16156" s="6">
        <v>75</v>
      </c>
      <c r="C16156" s="156">
        <v>57</v>
      </c>
      <c r="D16156" s="109">
        <v>359</v>
      </c>
      <c r="E16156" s="138" t="s">
        <v>20543</v>
      </c>
      <c r="F16156" s="158"/>
      <c r="G16156" s="156"/>
      <c r="H16156" s="156">
        <f>IF('Раздел 2.14.2.3'!X21=SUM('Раздел 2.1.2.3'!BA44,'Раздел 2.1.2.3'!BC44:BD44),0,1)</f>
        <v>0</v>
      </c>
      <c r="J16156" s="6"/>
    </row>
    <row r="16157" spans="1:10" s="136" customFormat="1" x14ac:dyDescent="0.2">
      <c r="A16157" s="6">
        <f t="shared" si="240"/>
        <v>609562</v>
      </c>
      <c r="B16157" s="6">
        <v>75</v>
      </c>
      <c r="C16157" s="136">
        <v>58</v>
      </c>
      <c r="D16157" s="6">
        <v>360</v>
      </c>
      <c r="E16157" s="137" t="s">
        <v>20544</v>
      </c>
      <c r="F16157" s="143"/>
      <c r="H16157" s="136">
        <f>IF('Раздел 2.14.2.1'!Y21='Раздел 2.1.3.1'!P30,0,1)</f>
        <v>0</v>
      </c>
      <c r="J16157" s="6"/>
    </row>
    <row r="16158" spans="1:10" s="136" customFormat="1" x14ac:dyDescent="0.2">
      <c r="A16158" s="6">
        <f t="shared" si="240"/>
        <v>609562</v>
      </c>
      <c r="B16158" s="6">
        <v>75</v>
      </c>
      <c r="C16158" s="136">
        <v>58</v>
      </c>
      <c r="D16158" s="6">
        <v>361</v>
      </c>
      <c r="E16158" s="137" t="s">
        <v>20545</v>
      </c>
      <c r="F16158" s="143"/>
      <c r="H16158" s="136">
        <f>IF('Раздел 2.14.2.2'!Y21='Раздел 2.1.3.2'!P30,0,1)</f>
        <v>0</v>
      </c>
      <c r="J16158" s="6"/>
    </row>
    <row r="16159" spans="1:10" s="136" customFormat="1" x14ac:dyDescent="0.2">
      <c r="A16159" s="6">
        <f t="shared" si="240"/>
        <v>609562</v>
      </c>
      <c r="B16159" s="6">
        <v>75</v>
      </c>
      <c r="C16159" s="156">
        <v>58</v>
      </c>
      <c r="D16159" s="109">
        <v>362</v>
      </c>
      <c r="E16159" s="138" t="s">
        <v>20546</v>
      </c>
      <c r="F16159" s="157"/>
      <c r="G16159" s="156"/>
      <c r="H16159" s="156">
        <f>IF('Раздел 2.14.2.3'!Y21='Раздел 2.1.3.3'!P30,0,1)</f>
        <v>0</v>
      </c>
      <c r="J16159" s="6"/>
    </row>
    <row r="16160" spans="1:10" s="136" customFormat="1" x14ac:dyDescent="0.2">
      <c r="A16160" s="6">
        <f t="shared" si="240"/>
        <v>609562</v>
      </c>
      <c r="B16160" s="6">
        <v>75</v>
      </c>
      <c r="C16160" s="136">
        <v>59</v>
      </c>
      <c r="D16160" s="6">
        <v>363</v>
      </c>
      <c r="E16160" s="137" t="s">
        <v>20547</v>
      </c>
      <c r="F16160" s="143"/>
      <c r="H16160" s="136">
        <f>IF('Раздел 2.14.2.1'!Z21='Раздел 2.1.3.1'!P32,0,1)</f>
        <v>0</v>
      </c>
      <c r="J16160" s="6"/>
    </row>
    <row r="16161" spans="1:10" s="136" customFormat="1" x14ac:dyDescent="0.2">
      <c r="A16161" s="6">
        <f t="shared" si="240"/>
        <v>609562</v>
      </c>
      <c r="B16161" s="6">
        <v>75</v>
      </c>
      <c r="C16161" s="136">
        <v>59</v>
      </c>
      <c r="D16161" s="6">
        <v>364</v>
      </c>
      <c r="E16161" s="137" t="s">
        <v>20548</v>
      </c>
      <c r="F16161" s="143"/>
      <c r="H16161" s="136">
        <f>IF('Раздел 2.14.2.2'!Z21='Раздел 2.1.3.2'!P32,0,1)</f>
        <v>0</v>
      </c>
      <c r="J16161" s="6"/>
    </row>
    <row r="16162" spans="1:10" s="136" customFormat="1" x14ac:dyDescent="0.2">
      <c r="A16162" s="6">
        <f t="shared" si="240"/>
        <v>609562</v>
      </c>
      <c r="B16162" s="6">
        <v>75</v>
      </c>
      <c r="C16162" s="156">
        <v>59</v>
      </c>
      <c r="D16162" s="109">
        <v>365</v>
      </c>
      <c r="E16162" s="138" t="s">
        <v>21310</v>
      </c>
      <c r="F16162" s="158"/>
      <c r="G16162" s="156"/>
      <c r="H16162" s="156">
        <f>IF('Раздел 2.14.3.1'!Z21='Раздел 2.1.3.3'!P32,0,1)</f>
        <v>0</v>
      </c>
      <c r="J16162" s="6"/>
    </row>
    <row r="16163" spans="1:10" s="136" customFormat="1" x14ac:dyDescent="0.2">
      <c r="A16163" s="6">
        <f t="shared" si="240"/>
        <v>609562</v>
      </c>
      <c r="B16163" s="6">
        <v>75</v>
      </c>
      <c r="C16163" s="136">
        <v>60</v>
      </c>
      <c r="D16163" s="6">
        <v>366</v>
      </c>
      <c r="E16163" s="137" t="s">
        <v>21311</v>
      </c>
      <c r="F16163" s="143"/>
      <c r="H16163" s="136">
        <f>IF('Раздел 2.14.2.1'!AA21=SUM('Раздел 2.1.3.1'!Q30:R30),0,1)</f>
        <v>0</v>
      </c>
      <c r="J16163" s="6"/>
    </row>
    <row r="16164" spans="1:10" s="136" customFormat="1" x14ac:dyDescent="0.2">
      <c r="A16164" s="6">
        <f t="shared" si="240"/>
        <v>609562</v>
      </c>
      <c r="B16164" s="6">
        <v>75</v>
      </c>
      <c r="C16164" s="136">
        <v>60</v>
      </c>
      <c r="D16164" s="6">
        <v>367</v>
      </c>
      <c r="E16164" s="137" t="s">
        <v>21312</v>
      </c>
      <c r="F16164" s="143"/>
      <c r="H16164" s="136">
        <f>IF('Раздел 2.14.2.2'!AA21=SUM('Раздел 2.1.3.2'!Q30:R30),0,1)</f>
        <v>0</v>
      </c>
      <c r="J16164" s="6"/>
    </row>
    <row r="16165" spans="1:10" s="136" customFormat="1" ht="13.5" thickBot="1" x14ac:dyDescent="0.25">
      <c r="A16165" s="6">
        <f t="shared" si="240"/>
        <v>609562</v>
      </c>
      <c r="B16165" s="6">
        <v>75</v>
      </c>
      <c r="C16165" s="153">
        <v>60</v>
      </c>
      <c r="D16165" s="153">
        <v>368</v>
      </c>
      <c r="E16165" s="139" t="s">
        <v>21313</v>
      </c>
      <c r="F16165" s="154"/>
      <c r="G16165" s="153"/>
      <c r="H16165" s="153">
        <f>IF('Раздел 2.14.2.3'!AA21=SUM('Раздел 2.1.3.3'!Q30:R30),0,1)</f>
        <v>0</v>
      </c>
      <c r="J16165" s="6"/>
    </row>
    <row r="16166" spans="1:10" s="136" customFormat="1" x14ac:dyDescent="0.2">
      <c r="A16166" s="6">
        <f t="shared" si="240"/>
        <v>609562</v>
      </c>
      <c r="B16166" s="6">
        <v>75</v>
      </c>
      <c r="C16166" s="136">
        <v>61</v>
      </c>
      <c r="D16166" s="6">
        <v>369</v>
      </c>
      <c r="E16166" s="137" t="s">
        <v>21314</v>
      </c>
      <c r="F16166" s="143"/>
      <c r="H16166" s="136">
        <f>IF('Раздел 2.14.3.1'!P21='Раздел 2.6.1'!AF22,0,1)</f>
        <v>0</v>
      </c>
      <c r="J16166" s="6"/>
    </row>
    <row r="16167" spans="1:10" s="136" customFormat="1" x14ac:dyDescent="0.2">
      <c r="A16167" s="6">
        <f t="shared" si="240"/>
        <v>609562</v>
      </c>
      <c r="B16167" s="6">
        <v>75</v>
      </c>
      <c r="C16167" s="136">
        <v>61</v>
      </c>
      <c r="D16167" s="6">
        <v>370</v>
      </c>
      <c r="E16167" s="137" t="s">
        <v>21124</v>
      </c>
      <c r="F16167" s="143"/>
      <c r="H16167" s="136">
        <f>IF('Раздел 2.14.3.2'!P21='Раздел 2.6.2'!AF22,0,1)</f>
        <v>0</v>
      </c>
      <c r="J16167" s="6"/>
    </row>
    <row r="16168" spans="1:10" s="136" customFormat="1" x14ac:dyDescent="0.2">
      <c r="A16168" s="6">
        <f t="shared" si="240"/>
        <v>609562</v>
      </c>
      <c r="B16168" s="6">
        <v>75</v>
      </c>
      <c r="C16168" s="159">
        <v>61</v>
      </c>
      <c r="D16168" s="6">
        <v>371</v>
      </c>
      <c r="E16168" s="163" t="s">
        <v>21377</v>
      </c>
      <c r="F16168" s="160"/>
      <c r="G16168" s="159"/>
      <c r="H16168" s="136">
        <f>IF('Раздел 2.14.3.3'!P21='Раздел 2.6.3'!AF22,0,1)</f>
        <v>0</v>
      </c>
      <c r="J16168" s="6"/>
    </row>
    <row r="16169" spans="1:10" s="136" customFormat="1" x14ac:dyDescent="0.2">
      <c r="A16169" s="6">
        <f t="shared" si="240"/>
        <v>609562</v>
      </c>
      <c r="B16169" s="6">
        <v>75</v>
      </c>
      <c r="C16169" s="156">
        <v>16</v>
      </c>
      <c r="D16169" s="109">
        <v>372</v>
      </c>
      <c r="E16169" s="138" t="s">
        <v>21378</v>
      </c>
      <c r="F16169" s="157"/>
      <c r="G16169" s="156"/>
      <c r="H16169" s="156">
        <f>IF('Раздел 2.14.3.4'!P21='Раздел 2.6.4'!AF22,0,1)</f>
        <v>0</v>
      </c>
      <c r="J16169" s="6"/>
    </row>
    <row r="16170" spans="1:10" s="136" customFormat="1" x14ac:dyDescent="0.2">
      <c r="A16170" s="6">
        <f t="shared" si="240"/>
        <v>609562</v>
      </c>
      <c r="B16170" s="6">
        <v>75</v>
      </c>
      <c r="C16170" s="136">
        <v>62</v>
      </c>
      <c r="D16170" s="6">
        <v>373</v>
      </c>
      <c r="E16170" s="137" t="s">
        <v>21379</v>
      </c>
      <c r="F16170" s="143"/>
      <c r="H16170" s="136">
        <f>IF('Раздел 2.14.3.1'!Q21='Раздел 2.6.1'!AF30,0,1)</f>
        <v>0</v>
      </c>
      <c r="J16170" s="6"/>
    </row>
    <row r="16171" spans="1:10" s="136" customFormat="1" x14ac:dyDescent="0.2">
      <c r="A16171" s="6">
        <f t="shared" si="240"/>
        <v>609562</v>
      </c>
      <c r="B16171" s="6">
        <v>75</v>
      </c>
      <c r="C16171" s="136">
        <v>62</v>
      </c>
      <c r="D16171" s="6">
        <v>374</v>
      </c>
      <c r="E16171" s="137" t="s">
        <v>21380</v>
      </c>
      <c r="F16171" s="143"/>
      <c r="H16171" s="136">
        <f>IF('Раздел 2.14.3.2'!Q21='Раздел 2.6.2'!AF30,0,1)</f>
        <v>0</v>
      </c>
      <c r="J16171" s="6"/>
    </row>
    <row r="16172" spans="1:10" s="136" customFormat="1" x14ac:dyDescent="0.2">
      <c r="A16172" s="6">
        <f t="shared" si="240"/>
        <v>609562</v>
      </c>
      <c r="B16172" s="6">
        <v>75</v>
      </c>
      <c r="C16172" s="159">
        <v>62</v>
      </c>
      <c r="D16172" s="6">
        <v>375</v>
      </c>
      <c r="E16172" s="163" t="s">
        <v>21381</v>
      </c>
      <c r="F16172" s="160"/>
      <c r="G16172" s="159"/>
      <c r="H16172" s="136">
        <f>IF('Раздел 2.14.3.3'!Q21='Раздел 2.6.3'!AF30,0,1)</f>
        <v>0</v>
      </c>
      <c r="J16172" s="6"/>
    </row>
    <row r="16173" spans="1:10" s="136" customFormat="1" x14ac:dyDescent="0.2">
      <c r="A16173" s="6">
        <f t="shared" si="240"/>
        <v>609562</v>
      </c>
      <c r="B16173" s="6">
        <v>75</v>
      </c>
      <c r="C16173" s="156">
        <v>62</v>
      </c>
      <c r="D16173" s="109">
        <v>376</v>
      </c>
      <c r="E16173" s="138" t="s">
        <v>21382</v>
      </c>
      <c r="F16173" s="157"/>
      <c r="G16173" s="156"/>
      <c r="H16173" s="156">
        <f>IF('Раздел 2.14.3.4'!Q21='Раздел 2.6.4'!AF30,0,1)</f>
        <v>0</v>
      </c>
      <c r="J16173" s="6"/>
    </row>
    <row r="16174" spans="1:10" s="136" customFormat="1" x14ac:dyDescent="0.2">
      <c r="A16174" s="6">
        <f t="shared" si="240"/>
        <v>609562</v>
      </c>
      <c r="B16174" s="6">
        <v>75</v>
      </c>
      <c r="C16174" s="136">
        <v>63</v>
      </c>
      <c r="D16174" s="6">
        <v>377</v>
      </c>
      <c r="E16174" s="137" t="s">
        <v>21383</v>
      </c>
      <c r="F16174" s="143"/>
      <c r="H16174" s="136">
        <f>IF('Раздел 2.14.3.1'!R21='Раздел 2.6.1'!AF42,0,1)</f>
        <v>0</v>
      </c>
      <c r="J16174" s="6"/>
    </row>
    <row r="16175" spans="1:10" s="136" customFormat="1" x14ac:dyDescent="0.2">
      <c r="A16175" s="6">
        <f t="shared" si="240"/>
        <v>609562</v>
      </c>
      <c r="B16175" s="6">
        <v>75</v>
      </c>
      <c r="C16175" s="136">
        <v>63</v>
      </c>
      <c r="D16175" s="6">
        <v>378</v>
      </c>
      <c r="E16175" s="137" t="s">
        <v>21384</v>
      </c>
      <c r="F16175" s="143"/>
      <c r="H16175" s="136">
        <f>IF('Раздел 2.14.3.2'!R21='Раздел 2.6.2'!AF42,0,1)</f>
        <v>0</v>
      </c>
      <c r="J16175" s="6"/>
    </row>
    <row r="16176" spans="1:10" s="136" customFormat="1" x14ac:dyDescent="0.2">
      <c r="A16176" s="6">
        <f t="shared" si="240"/>
        <v>609562</v>
      </c>
      <c r="B16176" s="6">
        <v>75</v>
      </c>
      <c r="C16176" s="136">
        <v>63</v>
      </c>
      <c r="D16176" s="6">
        <v>379</v>
      </c>
      <c r="E16176" s="137" t="s">
        <v>21385</v>
      </c>
      <c r="F16176" s="143"/>
      <c r="H16176" s="136">
        <f>IF('Раздел 2.14.3.3'!R21='Раздел 2.6.3'!AF42,0,1)</f>
        <v>0</v>
      </c>
      <c r="J16176" s="6"/>
    </row>
    <row r="16177" spans="1:10" s="136" customFormat="1" ht="13.5" thickBot="1" x14ac:dyDescent="0.25">
      <c r="A16177" s="6">
        <f t="shared" si="240"/>
        <v>609562</v>
      </c>
      <c r="B16177" s="6">
        <v>75</v>
      </c>
      <c r="C16177" s="153">
        <v>63</v>
      </c>
      <c r="D16177" s="153">
        <v>380</v>
      </c>
      <c r="E16177" s="139" t="s">
        <v>21386</v>
      </c>
      <c r="F16177" s="154"/>
      <c r="G16177" s="153"/>
      <c r="H16177" s="153">
        <f>IF('Раздел 2.14.3.4'!R21='Раздел 2.6.4'!AF42,0,1)</f>
        <v>0</v>
      </c>
      <c r="J16177" s="6"/>
    </row>
    <row r="16178" spans="1:10" s="136" customFormat="1" x14ac:dyDescent="0.2">
      <c r="A16178" s="6">
        <f t="shared" si="240"/>
        <v>609562</v>
      </c>
      <c r="B16178" s="6">
        <v>75</v>
      </c>
      <c r="C16178" s="136">
        <v>64</v>
      </c>
      <c r="D16178" s="6">
        <v>381</v>
      </c>
      <c r="E16178" s="137" t="s">
        <v>691</v>
      </c>
      <c r="F16178" s="143"/>
      <c r="H16178" s="136">
        <f>IF(SUM('Раздел 2.15.1'!Q21:Q104)='Раздел 2.1.1.1'!P30,0,1)</f>
        <v>0</v>
      </c>
      <c r="J16178" s="6"/>
    </row>
    <row r="16179" spans="1:10" s="136" customFormat="1" x14ac:dyDescent="0.2">
      <c r="A16179" s="6">
        <f t="shared" si="240"/>
        <v>609562</v>
      </c>
      <c r="B16179" s="6">
        <v>75</v>
      </c>
      <c r="C16179" s="136">
        <v>64</v>
      </c>
      <c r="D16179" s="6">
        <v>382</v>
      </c>
      <c r="E16179" s="137" t="s">
        <v>692</v>
      </c>
      <c r="F16179" s="143"/>
      <c r="H16179" s="136">
        <f>IF(SUM('Раздел 2.15.2'!Q21:Q104)='Раздел 2.1.1.2'!P30,0,1)</f>
        <v>0</v>
      </c>
      <c r="J16179" s="6"/>
    </row>
    <row r="16180" spans="1:10" s="136" customFormat="1" x14ac:dyDescent="0.2">
      <c r="A16180" s="6">
        <f t="shared" si="240"/>
        <v>609562</v>
      </c>
      <c r="B16180" s="6">
        <v>75</v>
      </c>
      <c r="C16180" s="156">
        <v>64</v>
      </c>
      <c r="D16180" s="109">
        <v>383</v>
      </c>
      <c r="E16180" s="138" t="s">
        <v>693</v>
      </c>
      <c r="F16180" s="157"/>
      <c r="G16180" s="156"/>
      <c r="H16180" s="156">
        <f>IF(SUM('Раздел 2.15.3'!Q21:Q104)='Раздел 2.1.1.3'!P30,0,1)</f>
        <v>0</v>
      </c>
      <c r="J16180" s="6"/>
    </row>
    <row r="16181" spans="1:10" s="136" customFormat="1" x14ac:dyDescent="0.2">
      <c r="A16181" s="6">
        <f t="shared" si="240"/>
        <v>609562</v>
      </c>
      <c r="B16181" s="6">
        <v>75</v>
      </c>
      <c r="C16181" s="136">
        <v>65</v>
      </c>
      <c r="D16181" s="6">
        <v>384</v>
      </c>
      <c r="E16181" s="137" t="s">
        <v>694</v>
      </c>
      <c r="F16181" s="143"/>
      <c r="H16181" s="136">
        <f>IF(SUM('Раздел 2.15.1'!R21:R104)='Раздел 2.1.1.1'!Q30,0,1)</f>
        <v>0</v>
      </c>
      <c r="J16181" s="6"/>
    </row>
    <row r="16182" spans="1:10" s="136" customFormat="1" x14ac:dyDescent="0.2">
      <c r="A16182" s="6">
        <f t="shared" si="240"/>
        <v>609562</v>
      </c>
      <c r="B16182" s="6">
        <v>75</v>
      </c>
      <c r="C16182" s="136">
        <v>65</v>
      </c>
      <c r="D16182" s="6">
        <v>385</v>
      </c>
      <c r="E16182" s="137" t="s">
        <v>695</v>
      </c>
      <c r="F16182" s="143"/>
      <c r="H16182" s="136">
        <f>IF(SUM('Раздел 2.15.2'!R21:R104)='Раздел 2.1.1.2'!Q30,0,1)</f>
        <v>0</v>
      </c>
      <c r="J16182" s="6"/>
    </row>
    <row r="16183" spans="1:10" s="136" customFormat="1" x14ac:dyDescent="0.2">
      <c r="A16183" s="6">
        <f t="shared" si="240"/>
        <v>609562</v>
      </c>
      <c r="B16183" s="6">
        <v>75</v>
      </c>
      <c r="C16183" s="156">
        <v>65</v>
      </c>
      <c r="D16183" s="109">
        <v>386</v>
      </c>
      <c r="E16183" s="138" t="s">
        <v>696</v>
      </c>
      <c r="F16183" s="157"/>
      <c r="G16183" s="156"/>
      <c r="H16183" s="156">
        <f>IF(SUM('Раздел 2.15.3'!R21:R104)='Раздел 2.1.1.3'!Q30,0,1)</f>
        <v>0</v>
      </c>
      <c r="J16183" s="6"/>
    </row>
    <row r="16184" spans="1:10" s="136" customFormat="1" x14ac:dyDescent="0.2">
      <c r="A16184" s="6">
        <f t="shared" si="240"/>
        <v>609562</v>
      </c>
      <c r="B16184" s="6">
        <v>75</v>
      </c>
      <c r="C16184" s="136">
        <v>66</v>
      </c>
      <c r="D16184" s="6">
        <v>387</v>
      </c>
      <c r="E16184" s="137" t="s">
        <v>697</v>
      </c>
      <c r="F16184" s="143"/>
      <c r="H16184" s="136">
        <f>IF(SUM('Раздел 2.15.1'!S21:S104)='Раздел 2.1.1.1'!R30,0,1)</f>
        <v>0</v>
      </c>
      <c r="J16184" s="6"/>
    </row>
    <row r="16185" spans="1:10" s="136" customFormat="1" x14ac:dyDescent="0.2">
      <c r="A16185" s="6">
        <f t="shared" si="240"/>
        <v>609562</v>
      </c>
      <c r="B16185" s="6">
        <v>75</v>
      </c>
      <c r="C16185" s="136">
        <v>66</v>
      </c>
      <c r="D16185" s="6">
        <v>388</v>
      </c>
      <c r="E16185" s="137" t="s">
        <v>698</v>
      </c>
      <c r="F16185" s="143"/>
      <c r="H16185" s="136">
        <f>IF(SUM('Раздел 2.15.2'!S21:S104)='Раздел 2.1.1.2'!R30,0,1)</f>
        <v>0</v>
      </c>
      <c r="J16185" s="6"/>
    </row>
    <row r="16186" spans="1:10" s="136" customFormat="1" x14ac:dyDescent="0.2">
      <c r="A16186" s="6">
        <f t="shared" si="240"/>
        <v>609562</v>
      </c>
      <c r="B16186" s="6">
        <v>75</v>
      </c>
      <c r="C16186" s="156">
        <v>66</v>
      </c>
      <c r="D16186" s="109">
        <v>389</v>
      </c>
      <c r="E16186" s="138" t="s">
        <v>225</v>
      </c>
      <c r="F16186" s="157"/>
      <c r="G16186" s="156"/>
      <c r="H16186" s="156">
        <f>IF(SUM('Раздел 2.15.3'!S21:S104)='Раздел 2.1.1.3'!R30,0,1)</f>
        <v>0</v>
      </c>
      <c r="J16186" s="6"/>
    </row>
    <row r="16187" spans="1:10" s="136" customFormat="1" x14ac:dyDescent="0.2">
      <c r="A16187" s="6">
        <f t="shared" si="240"/>
        <v>609562</v>
      </c>
      <c r="B16187" s="6">
        <v>75</v>
      </c>
      <c r="C16187" s="136">
        <v>67</v>
      </c>
      <c r="D16187" s="6">
        <v>390</v>
      </c>
      <c r="E16187" s="137" t="s">
        <v>226</v>
      </c>
      <c r="F16187" s="143"/>
      <c r="H16187" s="136">
        <f>IF(SUM('Раздел 2.15.1'!T21:T104)='Раздел 2.1.1.1'!S30,0,1)</f>
        <v>0</v>
      </c>
      <c r="J16187" s="6"/>
    </row>
    <row r="16188" spans="1:10" s="136" customFormat="1" x14ac:dyDescent="0.2">
      <c r="A16188" s="6">
        <f t="shared" si="240"/>
        <v>609562</v>
      </c>
      <c r="B16188" s="6">
        <v>75</v>
      </c>
      <c r="C16188" s="136">
        <v>67</v>
      </c>
      <c r="D16188" s="6">
        <v>391</v>
      </c>
      <c r="E16188" s="137" t="s">
        <v>227</v>
      </c>
      <c r="F16188" s="143"/>
      <c r="H16188" s="136">
        <f>IF(SUM('Раздел 2.15.2'!T21:T104)='Раздел 2.1.1.2'!S30,0,1)</f>
        <v>0</v>
      </c>
      <c r="J16188" s="6"/>
    </row>
    <row r="16189" spans="1:10" s="136" customFormat="1" x14ac:dyDescent="0.2">
      <c r="A16189" s="6">
        <f t="shared" si="240"/>
        <v>609562</v>
      </c>
      <c r="B16189" s="6">
        <v>75</v>
      </c>
      <c r="C16189" s="156">
        <v>67</v>
      </c>
      <c r="D16189" s="109">
        <v>392</v>
      </c>
      <c r="E16189" s="138" t="s">
        <v>228</v>
      </c>
      <c r="F16189" s="157"/>
      <c r="G16189" s="156"/>
      <c r="H16189" s="156">
        <f>IF(SUM('Раздел 2.15.3'!T21:T104)='Раздел 2.1.1.3'!S30,0,1)</f>
        <v>0</v>
      </c>
      <c r="J16189" s="6"/>
    </row>
    <row r="16190" spans="1:10" s="136" customFormat="1" x14ac:dyDescent="0.2">
      <c r="A16190" s="6">
        <f t="shared" si="240"/>
        <v>609562</v>
      </c>
      <c r="B16190" s="6">
        <v>75</v>
      </c>
      <c r="C16190" s="136">
        <v>68</v>
      </c>
      <c r="D16190" s="6">
        <v>393</v>
      </c>
      <c r="E16190" s="137" t="s">
        <v>229</v>
      </c>
      <c r="F16190" s="143"/>
      <c r="H16190" s="136">
        <f>IF(SUM('Раздел 2.15.1'!U21:U104)='Раздел 2.1.1.1'!T30,0,1)</f>
        <v>0</v>
      </c>
      <c r="J16190" s="6"/>
    </row>
    <row r="16191" spans="1:10" s="136" customFormat="1" x14ac:dyDescent="0.2">
      <c r="A16191" s="6">
        <f t="shared" si="240"/>
        <v>609562</v>
      </c>
      <c r="B16191" s="6">
        <v>75</v>
      </c>
      <c r="C16191" s="136">
        <v>68</v>
      </c>
      <c r="D16191" s="6">
        <v>394</v>
      </c>
      <c r="E16191" s="137" t="s">
        <v>230</v>
      </c>
      <c r="F16191" s="143"/>
      <c r="H16191" s="136">
        <f>IF(SUM('Раздел 2.15.2'!U21:U104)='Раздел 2.1.1.2'!T30,0,1)</f>
        <v>0</v>
      </c>
      <c r="J16191" s="6"/>
    </row>
    <row r="16192" spans="1:10" s="136" customFormat="1" x14ac:dyDescent="0.2">
      <c r="A16192" s="6">
        <f t="shared" si="240"/>
        <v>609562</v>
      </c>
      <c r="B16192" s="6">
        <v>75</v>
      </c>
      <c r="C16192" s="156">
        <v>68</v>
      </c>
      <c r="D16192" s="109">
        <v>395</v>
      </c>
      <c r="E16192" s="138" t="s">
        <v>754</v>
      </c>
      <c r="F16192" s="157"/>
      <c r="G16192" s="156"/>
      <c r="H16192" s="156">
        <f>IF(SUM('Раздел 2.15.3'!U21:U104)='Раздел 2.1.1.3'!T30,0,1)</f>
        <v>0</v>
      </c>
      <c r="J16192" s="6"/>
    </row>
    <row r="16193" spans="1:10" s="136" customFormat="1" x14ac:dyDescent="0.2">
      <c r="A16193" s="6">
        <f t="shared" si="240"/>
        <v>609562</v>
      </c>
      <c r="B16193" s="6">
        <v>75</v>
      </c>
      <c r="C16193" s="136">
        <v>69</v>
      </c>
      <c r="D16193" s="6">
        <v>396</v>
      </c>
      <c r="E16193" s="137" t="s">
        <v>755</v>
      </c>
      <c r="F16193" s="143"/>
      <c r="H16193" s="136">
        <f>IF(SUM('Раздел 2.15.1'!V21:V104)=SUM('Раздел 2.1.1.1'!U30:Y30),0,1)</f>
        <v>0</v>
      </c>
      <c r="J16193" s="6"/>
    </row>
    <row r="16194" spans="1:10" s="136" customFormat="1" x14ac:dyDescent="0.2">
      <c r="A16194" s="6">
        <f t="shared" si="240"/>
        <v>609562</v>
      </c>
      <c r="B16194" s="6">
        <v>75</v>
      </c>
      <c r="C16194" s="136">
        <v>69</v>
      </c>
      <c r="D16194" s="6">
        <v>397</v>
      </c>
      <c r="E16194" s="137" t="s">
        <v>756</v>
      </c>
      <c r="F16194" s="143"/>
      <c r="H16194" s="136">
        <f>IF(SUM('Раздел 2.15.2'!V21:V104)=SUM('Раздел 2.1.1.2'!U30:Y30),0,1)</f>
        <v>0</v>
      </c>
      <c r="J16194" s="6"/>
    </row>
    <row r="16195" spans="1:10" s="136" customFormat="1" x14ac:dyDescent="0.2">
      <c r="A16195" s="6">
        <f t="shared" si="240"/>
        <v>609562</v>
      </c>
      <c r="B16195" s="6">
        <v>75</v>
      </c>
      <c r="C16195" s="156">
        <v>69</v>
      </c>
      <c r="D16195" s="109">
        <v>398</v>
      </c>
      <c r="E16195" s="138" t="s">
        <v>757</v>
      </c>
      <c r="F16195" s="157"/>
      <c r="G16195" s="156"/>
      <c r="H16195" s="156">
        <f>IF(SUM('Раздел 2.15.3'!V21:V104)=SUM('Раздел 2.1.1.3'!U30:Y30),0,1)</f>
        <v>0</v>
      </c>
      <c r="J16195" s="6"/>
    </row>
    <row r="16196" spans="1:10" s="136" customFormat="1" x14ac:dyDescent="0.2">
      <c r="A16196" s="6">
        <f t="shared" si="240"/>
        <v>609562</v>
      </c>
      <c r="B16196" s="6">
        <v>75</v>
      </c>
      <c r="C16196" s="136">
        <v>70</v>
      </c>
      <c r="D16196" s="6">
        <v>399</v>
      </c>
      <c r="E16196" s="137" t="s">
        <v>758</v>
      </c>
      <c r="F16196" s="144"/>
      <c r="H16196" s="136">
        <f>IF(SUM('Раздел 2.15.1'!W21:W104)=SUM('Раздел 2.1.1.1'!Z30:AC30),0,1)</f>
        <v>0</v>
      </c>
      <c r="J16196" s="6"/>
    </row>
    <row r="16197" spans="1:10" s="136" customFormat="1" x14ac:dyDescent="0.2">
      <c r="A16197" s="6">
        <f t="shared" si="240"/>
        <v>609562</v>
      </c>
      <c r="B16197" s="6">
        <v>75</v>
      </c>
      <c r="C16197" s="136">
        <v>70</v>
      </c>
      <c r="D16197" s="6">
        <v>400</v>
      </c>
      <c r="E16197" s="137" t="s">
        <v>759</v>
      </c>
      <c r="F16197" s="144"/>
      <c r="H16197" s="136">
        <f>IF(SUM('Раздел 2.15.2'!W21:W104)=SUM('Раздел 2.1.1.2'!Z30:AC30),0,1)</f>
        <v>0</v>
      </c>
      <c r="J16197" s="6"/>
    </row>
    <row r="16198" spans="1:10" s="136" customFormat="1" x14ac:dyDescent="0.2">
      <c r="A16198" s="6">
        <f t="shared" ref="A16198:A16262" si="241">P_3</f>
        <v>609562</v>
      </c>
      <c r="B16198" s="6">
        <v>75</v>
      </c>
      <c r="C16198" s="156">
        <v>70</v>
      </c>
      <c r="D16198" s="109">
        <v>401</v>
      </c>
      <c r="E16198" s="138" t="s">
        <v>760</v>
      </c>
      <c r="F16198" s="164"/>
      <c r="G16198" s="156"/>
      <c r="H16198" s="156">
        <f>IF(SUM('Раздел 2.15.3'!W21:W104)=SUM('Раздел 2.1.1.3'!Z30:AC30),0,1)</f>
        <v>0</v>
      </c>
      <c r="J16198" s="6"/>
    </row>
    <row r="16199" spans="1:10" s="136" customFormat="1" x14ac:dyDescent="0.2">
      <c r="A16199" s="6">
        <f t="shared" si="241"/>
        <v>609562</v>
      </c>
      <c r="B16199" s="6">
        <v>75</v>
      </c>
      <c r="C16199" s="136">
        <v>71</v>
      </c>
      <c r="D16199" s="6">
        <v>402</v>
      </c>
      <c r="E16199" s="182" t="s">
        <v>761</v>
      </c>
      <c r="F16199" s="144"/>
      <c r="H16199" s="136">
        <f>IF(SUM('Раздел 2.15.1'!X21:X104)=SUM('Раздел 2.1.2.1'!P44,'Раздел 2.1.3.1'!P30),0,1)</f>
        <v>0</v>
      </c>
      <c r="J16199" s="6"/>
    </row>
    <row r="16200" spans="1:10" s="136" customFormat="1" x14ac:dyDescent="0.2">
      <c r="A16200" s="6">
        <f t="shared" si="241"/>
        <v>609562</v>
      </c>
      <c r="B16200" s="6">
        <v>75</v>
      </c>
      <c r="C16200" s="136">
        <v>71</v>
      </c>
      <c r="D16200" s="6">
        <v>403</v>
      </c>
      <c r="E16200" s="182" t="s">
        <v>762</v>
      </c>
      <c r="F16200" s="144"/>
      <c r="H16200" s="136">
        <f>IF(SUM('Раздел 2.15.2'!X21:X104)=SUM('Раздел 2.1.2.2'!P44,'Раздел 2.1.3.2'!P30),0,1)</f>
        <v>0</v>
      </c>
      <c r="J16200" s="6"/>
    </row>
    <row r="16201" spans="1:10" s="136" customFormat="1" x14ac:dyDescent="0.2">
      <c r="A16201" s="6">
        <f t="shared" si="241"/>
        <v>609562</v>
      </c>
      <c r="B16201" s="6">
        <v>75</v>
      </c>
      <c r="C16201" s="156">
        <v>71</v>
      </c>
      <c r="D16201" s="109">
        <v>404</v>
      </c>
      <c r="E16201" s="183" t="s">
        <v>763</v>
      </c>
      <c r="F16201" s="164"/>
      <c r="G16201" s="156"/>
      <c r="H16201" s="156">
        <f>IF(SUM('Раздел 2.15.3'!X21:X104)=SUM('Раздел 2.1.2.3'!P44,'Раздел 2.1.3.3'!P30),0,1)</f>
        <v>0</v>
      </c>
      <c r="J16201" s="6"/>
    </row>
    <row r="16202" spans="1:10" s="136" customFormat="1" x14ac:dyDescent="0.2">
      <c r="A16202" s="6">
        <f t="shared" si="241"/>
        <v>609562</v>
      </c>
      <c r="B16202" s="6">
        <v>75</v>
      </c>
      <c r="C16202" s="136">
        <v>72</v>
      </c>
      <c r="D16202" s="6">
        <v>405</v>
      </c>
      <c r="E16202" s="137" t="s">
        <v>764</v>
      </c>
      <c r="F16202" s="144"/>
      <c r="H16202" s="136">
        <f>IF(SUM('Раздел 2.15.1'!Y21:Y104)=SUM('Раздел 2.1.2.1'!Q44:AF44),0,1)</f>
        <v>0</v>
      </c>
      <c r="J16202" s="6"/>
    </row>
    <row r="16203" spans="1:10" s="136" customFormat="1" x14ac:dyDescent="0.2">
      <c r="A16203" s="6">
        <f t="shared" si="241"/>
        <v>609562</v>
      </c>
      <c r="B16203" s="6">
        <v>75</v>
      </c>
      <c r="C16203" s="136">
        <v>72</v>
      </c>
      <c r="D16203" s="6">
        <v>406</v>
      </c>
      <c r="E16203" s="137" t="s">
        <v>765</v>
      </c>
      <c r="F16203" s="144"/>
      <c r="H16203" s="136">
        <f>IF(SUM('Раздел 2.15.2'!Y21:Y104)=SUM('Раздел 2.1.2.2'!Q44:AF44),0,1)</f>
        <v>0</v>
      </c>
      <c r="J16203" s="6"/>
    </row>
    <row r="16204" spans="1:10" s="136" customFormat="1" x14ac:dyDescent="0.2">
      <c r="A16204" s="6">
        <f t="shared" si="241"/>
        <v>609562</v>
      </c>
      <c r="B16204" s="6">
        <v>75</v>
      </c>
      <c r="C16204" s="156">
        <v>72</v>
      </c>
      <c r="D16204" s="109">
        <v>407</v>
      </c>
      <c r="E16204" s="138" t="s">
        <v>766</v>
      </c>
      <c r="F16204" s="164"/>
      <c r="G16204" s="156"/>
      <c r="H16204" s="156">
        <f>IF(SUM('Раздел 2.15.3'!Y21:Y104)=SUM('Раздел 2.1.2.3'!Q44:AF44),0,1)</f>
        <v>0</v>
      </c>
      <c r="J16204" s="6"/>
    </row>
    <row r="16205" spans="1:10" s="136" customFormat="1" x14ac:dyDescent="0.2">
      <c r="A16205" s="6">
        <f t="shared" si="241"/>
        <v>609562</v>
      </c>
      <c r="B16205" s="6">
        <v>75</v>
      </c>
      <c r="C16205" s="136">
        <v>73</v>
      </c>
      <c r="D16205" s="6">
        <v>408</v>
      </c>
      <c r="E16205" s="137" t="s">
        <v>767</v>
      </c>
      <c r="F16205" s="144"/>
      <c r="H16205" s="136">
        <f>IF(SUM('Раздел 2.15.1'!Z21:Z104)=SUM('Раздел 2.1.2.1'!AG44:AZ44),0,1)</f>
        <v>0</v>
      </c>
      <c r="J16205" s="6"/>
    </row>
    <row r="16206" spans="1:10" s="136" customFormat="1" x14ac:dyDescent="0.2">
      <c r="A16206" s="6">
        <f t="shared" si="241"/>
        <v>609562</v>
      </c>
      <c r="B16206" s="6">
        <v>75</v>
      </c>
      <c r="C16206" s="136">
        <v>73</v>
      </c>
      <c r="D16206" s="6">
        <v>409</v>
      </c>
      <c r="E16206" s="137" t="s">
        <v>768</v>
      </c>
      <c r="F16206" s="144"/>
      <c r="H16206" s="136">
        <f>IF(SUM('Раздел 2.15.2'!Z21:Z104)=SUM('Раздел 2.1.2.2'!AG44:AZ44),0,1)</f>
        <v>0</v>
      </c>
      <c r="J16206" s="6"/>
    </row>
    <row r="16207" spans="1:10" s="136" customFormat="1" x14ac:dyDescent="0.2">
      <c r="A16207" s="6">
        <f t="shared" si="241"/>
        <v>609562</v>
      </c>
      <c r="B16207" s="6">
        <v>75</v>
      </c>
      <c r="C16207" s="156">
        <v>73</v>
      </c>
      <c r="D16207" s="109">
        <v>410</v>
      </c>
      <c r="E16207" s="138" t="s">
        <v>769</v>
      </c>
      <c r="F16207" s="164"/>
      <c r="G16207" s="156"/>
      <c r="H16207" s="156">
        <f>IF(SUM('Раздел 2.15.3'!Z21:Z104)=SUM('Раздел 2.1.2.3'!AG44:AZ44),0,1)</f>
        <v>0</v>
      </c>
      <c r="J16207" s="6"/>
    </row>
    <row r="16208" spans="1:10" s="136" customFormat="1" x14ac:dyDescent="0.2">
      <c r="A16208" s="6">
        <f t="shared" si="241"/>
        <v>609562</v>
      </c>
      <c r="B16208" s="6">
        <v>75</v>
      </c>
      <c r="C16208" s="136">
        <v>74</v>
      </c>
      <c r="D16208" s="6">
        <v>411</v>
      </c>
      <c r="E16208" s="137" t="s">
        <v>770</v>
      </c>
      <c r="F16208" s="143"/>
      <c r="H16208" s="136">
        <f>IF(SUM('Раздел 2.15.1'!AA21:AA104)=SUM('Раздел 2.1.2.1'!BA44:BH44),0,1)</f>
        <v>0</v>
      </c>
      <c r="J16208" s="6"/>
    </row>
    <row r="16209" spans="1:10" s="136" customFormat="1" x14ac:dyDescent="0.2">
      <c r="A16209" s="6">
        <f t="shared" si="241"/>
        <v>609562</v>
      </c>
      <c r="B16209" s="6">
        <v>75</v>
      </c>
      <c r="C16209" s="136">
        <v>74</v>
      </c>
      <c r="D16209" s="6">
        <v>412</v>
      </c>
      <c r="E16209" s="137" t="s">
        <v>771</v>
      </c>
      <c r="F16209" s="143"/>
      <c r="H16209" s="136">
        <f>IF(SUM('Раздел 2.15.2'!AA21:AA104)=SUM('Раздел 2.1.2.2'!BA44:BH44),0,1)</f>
        <v>0</v>
      </c>
      <c r="J16209" s="6"/>
    </row>
    <row r="16210" spans="1:10" s="136" customFormat="1" x14ac:dyDescent="0.2">
      <c r="A16210" s="6">
        <f t="shared" si="241"/>
        <v>609562</v>
      </c>
      <c r="B16210" s="6">
        <v>75</v>
      </c>
      <c r="C16210" s="156">
        <v>74</v>
      </c>
      <c r="D16210" s="109">
        <v>413</v>
      </c>
      <c r="E16210" s="138" t="s">
        <v>772</v>
      </c>
      <c r="F16210" s="157"/>
      <c r="G16210" s="156"/>
      <c r="H16210" s="156">
        <f>IF(SUM('Раздел 2.15.3'!AA21:AA104)=SUM('Раздел 2.1.2.3'!BA44:BH44),0,1)</f>
        <v>0</v>
      </c>
      <c r="J16210" s="6"/>
    </row>
    <row r="16211" spans="1:10" s="136" customFormat="1" x14ac:dyDescent="0.2">
      <c r="A16211" s="6">
        <f t="shared" si="241"/>
        <v>609562</v>
      </c>
      <c r="B16211" s="6">
        <v>75</v>
      </c>
      <c r="C16211" s="136">
        <v>75</v>
      </c>
      <c r="D16211" s="6">
        <v>414</v>
      </c>
      <c r="E16211" s="137" t="s">
        <v>773</v>
      </c>
      <c r="F16211" s="143"/>
      <c r="H16211" s="136">
        <f>IF(SUM('Раздел 2.15.1'!AB21:AB104)='Раздел 2.1.3.1'!P30,0,1)</f>
        <v>0</v>
      </c>
      <c r="J16211" s="6"/>
    </row>
    <row r="16212" spans="1:10" s="136" customFormat="1" x14ac:dyDescent="0.2">
      <c r="A16212" s="6">
        <f t="shared" si="241"/>
        <v>609562</v>
      </c>
      <c r="B16212" s="6">
        <v>75</v>
      </c>
      <c r="C16212" s="159">
        <v>75</v>
      </c>
      <c r="D16212" s="6">
        <v>415</v>
      </c>
      <c r="E16212" s="163" t="s">
        <v>774</v>
      </c>
      <c r="F16212" s="160"/>
      <c r="G16212" s="159"/>
      <c r="H16212" s="159">
        <f>IF(SUM('Раздел 2.15.2'!AB21:AB104)='Раздел 2.1.3.2'!P30,0,1)</f>
        <v>0</v>
      </c>
      <c r="J16212" s="6"/>
    </row>
    <row r="16213" spans="1:10" s="136" customFormat="1" ht="13.5" thickBot="1" x14ac:dyDescent="0.25">
      <c r="A16213" s="6">
        <f t="shared" si="241"/>
        <v>609562</v>
      </c>
      <c r="B16213" s="6">
        <v>75</v>
      </c>
      <c r="C16213" s="153">
        <v>75</v>
      </c>
      <c r="D16213" s="153">
        <v>416</v>
      </c>
      <c r="E16213" s="139" t="s">
        <v>775</v>
      </c>
      <c r="F16213" s="154"/>
      <c r="G16213" s="153"/>
      <c r="H16213" s="153">
        <f>IF(SUM('Раздел 2.15.3'!AB21:AB104)='Раздел 2.1.3.3'!P30,0,1)</f>
        <v>0</v>
      </c>
      <c r="J16213" s="6"/>
    </row>
    <row r="16214" spans="1:10" x14ac:dyDescent="0.2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7" t="s">
        <v>688</v>
      </c>
      <c r="H16214" s="6">
        <f>IF('Раздел 2.6.1'!AF22=SUM('Раздел 2.5.1.1'!Y25,'Раздел 2.5.2.1'!AK22,'Раздел 2.5.2.1'!AX22,'Раздел 2.5.2.1'!AZ22),0,1)</f>
        <v>0</v>
      </c>
    </row>
    <row r="16215" spans="1:10" x14ac:dyDescent="0.2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7" t="s">
        <v>689</v>
      </c>
      <c r="H16215" s="6">
        <f>IF('Раздел 2.6.2'!AF22=SUM('Раздел 2.5.1.2'!Y25,'Раздел 2.5.2.2'!AK22,'Раздел 2.5.2.2'!AX22,'Раздел 2.5.2.2'!AZ22),0,1)</f>
        <v>0</v>
      </c>
    </row>
    <row r="16216" spans="1:10" x14ac:dyDescent="0.2">
      <c r="A16216" s="6">
        <f t="shared" si="241"/>
        <v>609562</v>
      </c>
      <c r="B16216" s="6">
        <v>75</v>
      </c>
      <c r="C16216" s="109">
        <v>76</v>
      </c>
      <c r="D16216" s="109">
        <v>419</v>
      </c>
      <c r="E16216" s="181" t="s">
        <v>690</v>
      </c>
      <c r="F16216" s="109"/>
      <c r="G16216" s="109"/>
      <c r="H16216" s="109">
        <f>IF('Раздел 2.6.3'!AF22=SUM('Раздел 2.5.1.3'!Y25,'Раздел 2.5.2.3'!AK22,'Раздел 2.5.2.3'!AX22,'Раздел 2.5.2.3'!AZ22),0,1)</f>
        <v>0</v>
      </c>
    </row>
    <row r="16217" spans="1:10" x14ac:dyDescent="0.2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9" t="s">
        <v>1244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 x14ac:dyDescent="0.2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9" t="s">
        <v>1245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 x14ac:dyDescent="0.2">
      <c r="A16219" s="6">
        <f t="shared" si="241"/>
        <v>609562</v>
      </c>
      <c r="B16219" s="6">
        <v>75</v>
      </c>
      <c r="C16219" s="109">
        <v>77</v>
      </c>
      <c r="D16219" s="109">
        <v>422</v>
      </c>
      <c r="E16219" s="180" t="s">
        <v>1246</v>
      </c>
      <c r="F16219" s="109"/>
      <c r="G16219" s="109"/>
      <c r="H16219" s="109">
        <f>IF('Раздел 2.6.3'!Y22=SUM('Раздел 2.5.2.3'!AK21,'Раздел 2.5.2.3'!AX21,'Раздел 2.5.2.3'!AZ21),0,1)</f>
        <v>0</v>
      </c>
    </row>
    <row r="16220" spans="1:10" x14ac:dyDescent="0.2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8" t="s">
        <v>1250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 x14ac:dyDescent="0.2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9" t="s">
        <v>1251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 x14ac:dyDescent="0.2">
      <c r="A16222" s="6">
        <f t="shared" si="241"/>
        <v>609562</v>
      </c>
      <c r="B16222" s="6">
        <v>75</v>
      </c>
      <c r="C16222" s="109">
        <v>78</v>
      </c>
      <c r="D16222" s="109">
        <v>425</v>
      </c>
      <c r="E16222" s="180" t="s">
        <v>1252</v>
      </c>
      <c r="F16222" s="109"/>
      <c r="G16222" s="109"/>
      <c r="H16222" s="109">
        <f>IF('Раздел 2.6.3'!AF30=SUM('Раздел 2.5.1.3'!AA25,'Раздел 2.5.1.3'!AC25,'Раздел 2.5.2.3'!BB22,'Раздел 2.5.2.3'!BF22,'Раздел 2.5.2.3'!BH22),0,1)</f>
        <v>0</v>
      </c>
    </row>
    <row r="16223" spans="1:10" x14ac:dyDescent="0.2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7" t="s">
        <v>1247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 x14ac:dyDescent="0.2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7" t="s">
        <v>1248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 x14ac:dyDescent="0.25">
      <c r="A16225" s="6">
        <f t="shared" si="241"/>
        <v>609562</v>
      </c>
      <c r="B16225" s="6">
        <v>75</v>
      </c>
      <c r="C16225" s="146">
        <v>79</v>
      </c>
      <c r="D16225" s="146">
        <v>428</v>
      </c>
      <c r="E16225" s="184" t="s">
        <v>1249</v>
      </c>
      <c r="F16225" s="146"/>
      <c r="G16225" s="146"/>
      <c r="H16225" s="146">
        <f>IF('Раздел 2.6.3'!Y30=SUM('Раздел 2.5.2.3'!BB21,'Раздел 2.5.2.3'!BF21,'Раздел 2.5.2.3'!BH21),0,1)</f>
        <v>0</v>
      </c>
    </row>
    <row r="16226" spans="1:8" x14ac:dyDescent="0.2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5" t="s">
        <v>776</v>
      </c>
      <c r="H16226" s="136">
        <f>IF(SUM('Раздел 2.15.1'!Q105:Q187)&lt;='Раздел 2.1.1.1'!P30,0,1)</f>
        <v>0</v>
      </c>
    </row>
    <row r="16227" spans="1:8" x14ac:dyDescent="0.2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5" t="s">
        <v>777</v>
      </c>
      <c r="H16227" s="136">
        <f>IF(SUM('Раздел 2.15.2'!Q105:Q187)&lt;='Раздел 2.1.1.2'!P30,0,1)</f>
        <v>0</v>
      </c>
    </row>
    <row r="16228" spans="1:8" x14ac:dyDescent="0.2">
      <c r="A16228" s="6">
        <f t="shared" si="241"/>
        <v>609562</v>
      </c>
      <c r="B16228" s="6">
        <v>75</v>
      </c>
      <c r="C16228" s="109">
        <v>80</v>
      </c>
      <c r="D16228" s="109">
        <v>431</v>
      </c>
      <c r="E16228" s="186" t="s">
        <v>778</v>
      </c>
      <c r="F16228" s="109"/>
      <c r="G16228" s="109"/>
      <c r="H16228" s="156">
        <f>IF(SUM('Раздел 2.15.3'!Q105:Q187)&lt;='Раздел 2.1.1.3'!P30,0,1)</f>
        <v>0</v>
      </c>
    </row>
    <row r="16229" spans="1:8" x14ac:dyDescent="0.2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5" t="s">
        <v>779</v>
      </c>
      <c r="H16229" s="136">
        <f>IF(SUM('Раздел 2.15.1'!R105:R187)&lt;='Раздел 2.1.1.1'!Q30,0,1)</f>
        <v>0</v>
      </c>
    </row>
    <row r="16230" spans="1:8" x14ac:dyDescent="0.2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5" t="s">
        <v>780</v>
      </c>
      <c r="H16230" s="136">
        <f>IF(SUM('Раздел 2.15.2'!R105:R187)&lt;='Раздел 2.1.1.2'!Q30,0,1)</f>
        <v>0</v>
      </c>
    </row>
    <row r="16231" spans="1:8" x14ac:dyDescent="0.2">
      <c r="A16231" s="6">
        <f t="shared" si="241"/>
        <v>609562</v>
      </c>
      <c r="B16231" s="6">
        <v>75</v>
      </c>
      <c r="C16231" s="109">
        <v>81</v>
      </c>
      <c r="D16231" s="109">
        <v>434</v>
      </c>
      <c r="E16231" s="186" t="s">
        <v>781</v>
      </c>
      <c r="F16231" s="109"/>
      <c r="G16231" s="109"/>
      <c r="H16231" s="156">
        <f>IF(SUM('Раздел 2.15.3'!R105:R187)&lt;='Раздел 2.1.1.3'!Q30,0,1)</f>
        <v>0</v>
      </c>
    </row>
    <row r="16232" spans="1:8" x14ac:dyDescent="0.2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7" t="s">
        <v>782</v>
      </c>
      <c r="F16232" s="7"/>
      <c r="G16232" s="7"/>
      <c r="H16232" s="136">
        <f>IF(SUM('Раздел 2.15.1'!S105:S187)&lt;='Раздел 2.1.1.1'!R30,0,1)</f>
        <v>0</v>
      </c>
    </row>
    <row r="16233" spans="1:8" x14ac:dyDescent="0.2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7" t="s">
        <v>783</v>
      </c>
      <c r="F16233" s="7"/>
      <c r="G16233" s="7"/>
      <c r="H16233" s="136">
        <f>IF(SUM('Раздел 2.15.2'!S105:S187)&lt;='Раздел 2.1.1.2'!R30,0,1)</f>
        <v>0</v>
      </c>
    </row>
    <row r="16234" spans="1:8" x14ac:dyDescent="0.2">
      <c r="A16234" s="6">
        <f t="shared" si="241"/>
        <v>609562</v>
      </c>
      <c r="B16234" s="6">
        <v>75</v>
      </c>
      <c r="C16234" s="109">
        <v>82</v>
      </c>
      <c r="D16234" s="109">
        <v>437</v>
      </c>
      <c r="E16234" s="186" t="s">
        <v>784</v>
      </c>
      <c r="F16234" s="109"/>
      <c r="G16234" s="109"/>
      <c r="H16234" s="156">
        <f>IF(SUM('Раздел 2.15.3'!S105:S187)&lt;='Раздел 2.1.1.3'!R30,0,1)</f>
        <v>0</v>
      </c>
    </row>
    <row r="16235" spans="1:8" x14ac:dyDescent="0.2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7" t="s">
        <v>785</v>
      </c>
      <c r="F16235" s="7"/>
      <c r="G16235" s="7"/>
      <c r="H16235" s="136">
        <f>IF(SUM('Раздел 2.15.1'!T105:T187)&lt;='Раздел 2.1.1.1'!S30,0,1)</f>
        <v>0</v>
      </c>
    </row>
    <row r="16236" spans="1:8" x14ac:dyDescent="0.2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7" t="s">
        <v>786</v>
      </c>
      <c r="F16236" s="7"/>
      <c r="G16236" s="7"/>
      <c r="H16236" s="136">
        <f>IF(SUM('Раздел 2.15.2'!T105:T187)&lt;='Раздел 2.1.1.2'!S30,0,1)</f>
        <v>0</v>
      </c>
    </row>
    <row r="16237" spans="1:8" x14ac:dyDescent="0.2">
      <c r="A16237" s="6">
        <f t="shared" si="241"/>
        <v>609562</v>
      </c>
      <c r="B16237" s="6">
        <v>75</v>
      </c>
      <c r="C16237" s="109">
        <v>83</v>
      </c>
      <c r="D16237" s="109">
        <v>440</v>
      </c>
      <c r="E16237" s="186" t="s">
        <v>787</v>
      </c>
      <c r="F16237" s="109"/>
      <c r="G16237" s="109"/>
      <c r="H16237" s="156">
        <f>IF(SUM('Раздел 2.15.3'!T105:T187)&lt;='Раздел 2.1.1.3'!S30,0,1)</f>
        <v>0</v>
      </c>
    </row>
    <row r="16238" spans="1:8" x14ac:dyDescent="0.2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7" t="s">
        <v>788</v>
      </c>
      <c r="F16238" s="7"/>
      <c r="G16238" s="7"/>
      <c r="H16238" s="136">
        <f>IF(SUM('Раздел 2.15.1'!U105:U187)&lt;='Раздел 2.1.1.1'!T30,0,1)</f>
        <v>0</v>
      </c>
    </row>
    <row r="16239" spans="1:8" x14ac:dyDescent="0.2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7" t="s">
        <v>789</v>
      </c>
      <c r="F16239" s="7"/>
      <c r="G16239" s="7"/>
      <c r="H16239" s="136">
        <f>IF(SUM('Раздел 2.15.2'!U105:U187)&lt;='Раздел 2.1.1.2'!T30,0,1)</f>
        <v>0</v>
      </c>
    </row>
    <row r="16240" spans="1:8" x14ac:dyDescent="0.2">
      <c r="A16240" s="6">
        <f t="shared" si="241"/>
        <v>609562</v>
      </c>
      <c r="B16240" s="6">
        <v>75</v>
      </c>
      <c r="C16240" s="109">
        <v>84</v>
      </c>
      <c r="D16240" s="109">
        <v>443</v>
      </c>
      <c r="E16240" s="186" t="s">
        <v>790</v>
      </c>
      <c r="F16240" s="109"/>
      <c r="G16240" s="109"/>
      <c r="H16240" s="156">
        <f>IF(SUM('Раздел 2.15.3'!U105:U187)&lt;='Раздел 2.1.1.3'!T30,0,1)</f>
        <v>0</v>
      </c>
    </row>
    <row r="16241" spans="1:8" x14ac:dyDescent="0.2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7" t="s">
        <v>35</v>
      </c>
      <c r="F16241" s="7"/>
      <c r="G16241" s="7"/>
      <c r="H16241" s="136">
        <f>IF(SUM('Раздел 2.15.1'!V105:V187)&lt;=SUM('Раздел 2.1.1.1'!U30:Y30),0,1)</f>
        <v>0</v>
      </c>
    </row>
    <row r="16242" spans="1:8" x14ac:dyDescent="0.2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7" t="s">
        <v>36</v>
      </c>
      <c r="F16242" s="7"/>
      <c r="G16242" s="7"/>
      <c r="H16242" s="136">
        <f>IF(SUM('Раздел 2.15.2'!V105:V187)&lt;=SUM('Раздел 2.1.1.2'!U30:Y30),0,1)</f>
        <v>0</v>
      </c>
    </row>
    <row r="16243" spans="1:8" x14ac:dyDescent="0.2">
      <c r="A16243" s="6">
        <f t="shared" si="241"/>
        <v>609562</v>
      </c>
      <c r="B16243" s="6">
        <v>75</v>
      </c>
      <c r="C16243" s="109">
        <v>85</v>
      </c>
      <c r="D16243" s="109">
        <v>446</v>
      </c>
      <c r="E16243" s="186" t="s">
        <v>37</v>
      </c>
      <c r="F16243" s="109"/>
      <c r="G16243" s="109"/>
      <c r="H16243" s="156">
        <f>IF(SUM('Раздел 2.15.3'!V105:V187)&lt;=SUM('Раздел 2.1.1.3'!U30:Y30),0,1)</f>
        <v>0</v>
      </c>
    </row>
    <row r="16244" spans="1:8" x14ac:dyDescent="0.2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7" t="s">
        <v>38</v>
      </c>
      <c r="F16244" s="7"/>
      <c r="G16244" s="7"/>
      <c r="H16244" s="136">
        <f>IF(SUM('Раздел 2.15.1'!W105:W187)&lt;=SUM('Раздел 2.1.1.1'!Z30:AC30),0,1)</f>
        <v>0</v>
      </c>
    </row>
    <row r="16245" spans="1:8" x14ac:dyDescent="0.2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7" t="s">
        <v>39</v>
      </c>
      <c r="F16245" s="7"/>
      <c r="G16245" s="7"/>
      <c r="H16245" s="136">
        <f>IF(SUM('Раздел 2.15.2'!W105:W187)&lt;=SUM('Раздел 2.1.1.2'!Z30:AC30),0,1)</f>
        <v>0</v>
      </c>
    </row>
    <row r="16246" spans="1:8" x14ac:dyDescent="0.2">
      <c r="A16246" s="6">
        <f t="shared" si="241"/>
        <v>609562</v>
      </c>
      <c r="B16246" s="6">
        <v>75</v>
      </c>
      <c r="C16246" s="109">
        <v>86</v>
      </c>
      <c r="D16246" s="109">
        <v>449</v>
      </c>
      <c r="E16246" s="186" t="s">
        <v>40</v>
      </c>
      <c r="F16246" s="109"/>
      <c r="G16246" s="109"/>
      <c r="H16246" s="156">
        <f>IF(SUM('Раздел 2.15.3'!W105:W187)&lt;=SUM('Раздел 2.1.1.3'!Z30:AC30),0,1)</f>
        <v>0</v>
      </c>
    </row>
    <row r="16247" spans="1:8" x14ac:dyDescent="0.2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8" t="s">
        <v>41</v>
      </c>
      <c r="F16247" s="7"/>
      <c r="G16247" s="7"/>
      <c r="H16247" s="136">
        <f>IF(SUM('Раздел 2.15.1'!X105:X187)&lt;=SUM('Раздел 2.1.2.1'!P44,'Раздел 2.1.3.1'!P30),0,1)</f>
        <v>0</v>
      </c>
    </row>
    <row r="16248" spans="1:8" x14ac:dyDescent="0.2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8" t="s">
        <v>42</v>
      </c>
      <c r="F16248" s="7"/>
      <c r="G16248" s="7"/>
      <c r="H16248" s="136">
        <f>IF(SUM('Раздел 2.15.2'!X105:X187)&lt;=SUM('Раздел 2.1.2.2'!P44,'Раздел 2.1.3.2'!P30),0,1)</f>
        <v>0</v>
      </c>
    </row>
    <row r="16249" spans="1:8" x14ac:dyDescent="0.2">
      <c r="A16249" s="6">
        <f t="shared" si="241"/>
        <v>609562</v>
      </c>
      <c r="B16249" s="6">
        <v>75</v>
      </c>
      <c r="C16249" s="109">
        <v>87</v>
      </c>
      <c r="D16249" s="109">
        <v>452</v>
      </c>
      <c r="E16249" s="189" t="s">
        <v>43</v>
      </c>
      <c r="F16249" s="109"/>
      <c r="G16249" s="109"/>
      <c r="H16249" s="156">
        <f>IF(SUM('Раздел 2.15.3'!X105:X187)&lt;=SUM('Раздел 2.1.2.3'!P44,'Раздел 2.1.3.3'!P30),0,1)</f>
        <v>0</v>
      </c>
    </row>
    <row r="16250" spans="1:8" x14ac:dyDescent="0.2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7" t="s">
        <v>44</v>
      </c>
      <c r="F16250" s="7"/>
      <c r="G16250" s="7"/>
      <c r="H16250" s="136">
        <f>IF(SUM('Раздел 2.15.1'!Y105:Y187)&lt;=SUM('Раздел 2.1.2.1'!Q44:AF44),0,1)</f>
        <v>0</v>
      </c>
    </row>
    <row r="16251" spans="1:8" x14ac:dyDescent="0.2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7" t="s">
        <v>45</v>
      </c>
      <c r="F16251" s="7"/>
      <c r="G16251" s="7"/>
      <c r="H16251" s="136">
        <f>IF(SUM('Раздел 2.15.2'!Y105:Y187)&lt;=SUM('Раздел 2.1.2.2'!Q44:AF44),0,1)</f>
        <v>0</v>
      </c>
    </row>
    <row r="16252" spans="1:8" x14ac:dyDescent="0.2">
      <c r="A16252" s="6">
        <f t="shared" si="241"/>
        <v>609562</v>
      </c>
      <c r="B16252" s="6">
        <v>75</v>
      </c>
      <c r="C16252" s="109">
        <v>88</v>
      </c>
      <c r="D16252" s="109">
        <v>455</v>
      </c>
      <c r="E16252" s="186" t="s">
        <v>573</v>
      </c>
      <c r="F16252" s="109"/>
      <c r="G16252" s="109"/>
      <c r="H16252" s="156">
        <f>IF(SUM('Раздел 2.15.3'!Y105:Y187)&lt;=SUM('Раздел 2.1.2.3'!Q44:AF44),0,1)</f>
        <v>0</v>
      </c>
    </row>
    <row r="16253" spans="1:8" x14ac:dyDescent="0.2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7" t="s">
        <v>574</v>
      </c>
      <c r="F16253" s="7"/>
      <c r="G16253" s="7"/>
      <c r="H16253" s="136">
        <f>IF(SUM('Раздел 2.15.1'!Z105:Z187)&lt;=SUM('Раздел 2.1.2.1'!AG44:AZ44),0,1)</f>
        <v>0</v>
      </c>
    </row>
    <row r="16254" spans="1:8" x14ac:dyDescent="0.2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7" t="s">
        <v>575</v>
      </c>
      <c r="F16254" s="7"/>
      <c r="G16254" s="7"/>
      <c r="H16254" s="136">
        <f>IF(SUM('Раздел 2.15.2'!Z105:Z187)&lt;=SUM('Раздел 2.1.2.2'!AG44:AZ44),0,1)</f>
        <v>0</v>
      </c>
    </row>
    <row r="16255" spans="1:8" x14ac:dyDescent="0.2">
      <c r="A16255" s="6">
        <f t="shared" si="241"/>
        <v>609562</v>
      </c>
      <c r="B16255" s="6">
        <v>75</v>
      </c>
      <c r="C16255" s="109">
        <v>89</v>
      </c>
      <c r="D16255" s="109">
        <v>458</v>
      </c>
      <c r="E16255" s="186" t="s">
        <v>576</v>
      </c>
      <c r="F16255" s="109"/>
      <c r="G16255" s="109"/>
      <c r="H16255" s="156">
        <f>IF(SUM('Раздел 2.15.3'!Z105:Z187)&lt;=SUM('Раздел 2.1.2.3'!AG44:AZ44),0,1)</f>
        <v>0</v>
      </c>
    </row>
    <row r="16256" spans="1:8" x14ac:dyDescent="0.2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7" t="s">
        <v>577</v>
      </c>
      <c r="F16256" s="7"/>
      <c r="G16256" s="7"/>
      <c r="H16256" s="136">
        <f>IF(SUM('Раздел 2.15.1'!AA105:AA187)&lt;=SUM('Раздел 2.1.2.1'!BA44:BH44),0,1)</f>
        <v>0</v>
      </c>
    </row>
    <row r="16257" spans="1:8" x14ac:dyDescent="0.2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7" t="s">
        <v>578</v>
      </c>
      <c r="F16257" s="7"/>
      <c r="G16257" s="7"/>
      <c r="H16257" s="136">
        <f>IF(SUM('Раздел 2.15.2'!AA105:AA187)&lt;=SUM('Раздел 2.1.2.2'!BA44:BH44),0,1)</f>
        <v>0</v>
      </c>
    </row>
    <row r="16258" spans="1:8" x14ac:dyDescent="0.2">
      <c r="A16258" s="6">
        <f t="shared" si="241"/>
        <v>609562</v>
      </c>
      <c r="B16258" s="6">
        <v>75</v>
      </c>
      <c r="C16258" s="109">
        <v>90</v>
      </c>
      <c r="D16258" s="109">
        <v>461</v>
      </c>
      <c r="E16258" s="186" t="s">
        <v>579</v>
      </c>
      <c r="F16258" s="109"/>
      <c r="G16258" s="109"/>
      <c r="H16258" s="156">
        <f>IF(SUM('Раздел 2.15.3'!AA105:AA187)&lt;=SUM('Раздел 2.1.2.3'!BA44:BH44),0,1)</f>
        <v>0</v>
      </c>
    </row>
    <row r="16259" spans="1:8" x14ac:dyDescent="0.2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7" t="s">
        <v>580</v>
      </c>
      <c r="F16259" s="7"/>
      <c r="G16259" s="7"/>
      <c r="H16259" s="136">
        <f>IF(SUM('Раздел 2.15.1'!AB105:AB187)&lt;='Раздел 2.1.3.1'!P30,0,1)</f>
        <v>0</v>
      </c>
    </row>
    <row r="16260" spans="1:8" x14ac:dyDescent="0.2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7" t="s">
        <v>581</v>
      </c>
      <c r="F16260" s="7"/>
      <c r="G16260" s="7"/>
      <c r="H16260" s="159">
        <f>IF(SUM('Раздел 2.15.2'!AB105:AB187)&lt;='Раздел 2.1.3.2'!P30,0,1)</f>
        <v>0</v>
      </c>
    </row>
    <row r="16261" spans="1:8" ht="13.5" thickBot="1" x14ac:dyDescent="0.25">
      <c r="A16261" s="6">
        <f t="shared" si="241"/>
        <v>609562</v>
      </c>
      <c r="B16261" s="6">
        <v>75</v>
      </c>
      <c r="C16261" s="146">
        <v>91</v>
      </c>
      <c r="D16261" s="153">
        <v>464</v>
      </c>
      <c r="E16261" s="190" t="s">
        <v>73</v>
      </c>
      <c r="F16261" s="146"/>
      <c r="G16261" s="146"/>
      <c r="H16261" s="153">
        <f>IF(SUM('Раздел 2.15.3'!AB105:AB187)&lt;='Раздел 2.1.3.3'!P30,0,1)</f>
        <v>0</v>
      </c>
    </row>
    <row r="16262" spans="1:8" x14ac:dyDescent="0.2">
      <c r="A16262" s="6">
        <f t="shared" si="241"/>
        <v>609562</v>
      </c>
      <c r="B16262" s="6">
        <v>75</v>
      </c>
      <c r="C16262" s="136">
        <v>92</v>
      </c>
      <c r="D16262" s="6">
        <v>465</v>
      </c>
      <c r="E16262" s="192" t="s">
        <v>1404</v>
      </c>
      <c r="F16262" s="7"/>
      <c r="G16262" s="7"/>
      <c r="H16262" s="136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 x14ac:dyDescent="0.2">
      <c r="A16263" s="6">
        <f t="shared" ref="A16263:A16282" si="242">P_3</f>
        <v>609562</v>
      </c>
      <c r="B16263" s="6">
        <v>75</v>
      </c>
      <c r="C16263" s="136">
        <v>92</v>
      </c>
      <c r="D16263" s="6">
        <v>466</v>
      </c>
      <c r="E16263" s="192" t="s">
        <v>1405</v>
      </c>
      <c r="F16263" s="7"/>
      <c r="G16263" s="7"/>
      <c r="H16263" s="136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 x14ac:dyDescent="0.2">
      <c r="A16264" s="6">
        <f t="shared" si="242"/>
        <v>609562</v>
      </c>
      <c r="B16264" s="6">
        <v>75</v>
      </c>
      <c r="C16264" s="156">
        <v>92</v>
      </c>
      <c r="D16264" s="109">
        <v>467</v>
      </c>
      <c r="E16264" s="193" t="s">
        <v>1406</v>
      </c>
      <c r="F16264" s="109"/>
      <c r="G16264" s="109"/>
      <c r="H16264" s="156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 x14ac:dyDescent="0.2">
      <c r="A16265" s="6">
        <f t="shared" si="242"/>
        <v>609562</v>
      </c>
      <c r="B16265" s="6">
        <v>75</v>
      </c>
      <c r="C16265" s="136">
        <v>93</v>
      </c>
      <c r="D16265" s="6">
        <v>468</v>
      </c>
      <c r="E16265" s="192" t="s">
        <v>1407</v>
      </c>
      <c r="F16265" s="7"/>
      <c r="G16265" s="7"/>
      <c r="H16265" s="136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 x14ac:dyDescent="0.2">
      <c r="A16266" s="6">
        <f t="shared" si="242"/>
        <v>609562</v>
      </c>
      <c r="B16266" s="6">
        <v>75</v>
      </c>
      <c r="C16266" s="136">
        <v>93</v>
      </c>
      <c r="D16266" s="6">
        <v>469</v>
      </c>
      <c r="E16266" s="192" t="s">
        <v>1408</v>
      </c>
      <c r="F16266" s="7"/>
      <c r="G16266" s="7"/>
      <c r="H16266" s="136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 x14ac:dyDescent="0.2">
      <c r="A16267" s="6">
        <f t="shared" si="242"/>
        <v>609562</v>
      </c>
      <c r="B16267" s="6">
        <v>75</v>
      </c>
      <c r="C16267" s="156">
        <v>93</v>
      </c>
      <c r="D16267" s="109">
        <v>470</v>
      </c>
      <c r="E16267" s="193" t="s">
        <v>1409</v>
      </c>
      <c r="F16267" s="109"/>
      <c r="G16267" s="109"/>
      <c r="H16267" s="156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 x14ac:dyDescent="0.2">
      <c r="A16268" s="6">
        <f t="shared" si="242"/>
        <v>609562</v>
      </c>
      <c r="B16268" s="6">
        <v>75</v>
      </c>
      <c r="C16268" s="159">
        <v>94</v>
      </c>
      <c r="D16268" s="6">
        <v>471</v>
      </c>
      <c r="E16268" s="192" t="s">
        <v>1410</v>
      </c>
      <c r="F16268" s="7"/>
      <c r="G16268" s="7"/>
      <c r="H16268" s="136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 x14ac:dyDescent="0.2">
      <c r="A16269" s="6">
        <f t="shared" si="242"/>
        <v>609562</v>
      </c>
      <c r="B16269" s="6">
        <v>75</v>
      </c>
      <c r="C16269" s="159">
        <v>94</v>
      </c>
      <c r="D16269" s="6">
        <v>472</v>
      </c>
      <c r="E16269" s="192" t="s">
        <v>1411</v>
      </c>
      <c r="F16269" s="7"/>
      <c r="G16269" s="7"/>
      <c r="H16269" s="136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 x14ac:dyDescent="0.2">
      <c r="A16270" s="6">
        <f t="shared" si="242"/>
        <v>609562</v>
      </c>
      <c r="B16270" s="6">
        <v>75</v>
      </c>
      <c r="C16270" s="156">
        <v>94</v>
      </c>
      <c r="D16270" s="109">
        <v>473</v>
      </c>
      <c r="E16270" s="194" t="s">
        <v>1412</v>
      </c>
      <c r="F16270" s="109"/>
      <c r="G16270" s="109"/>
      <c r="H16270" s="156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 x14ac:dyDescent="0.2">
      <c r="A16271" s="6">
        <f t="shared" si="242"/>
        <v>609562</v>
      </c>
      <c r="B16271" s="6">
        <v>75</v>
      </c>
      <c r="C16271" s="159">
        <v>95</v>
      </c>
      <c r="D16271" s="6">
        <v>474</v>
      </c>
      <c r="E16271" s="192" t="s">
        <v>1413</v>
      </c>
      <c r="F16271" s="7"/>
      <c r="G16271" s="7"/>
      <c r="H16271" s="136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 x14ac:dyDescent="0.2">
      <c r="A16272" s="6">
        <f t="shared" si="242"/>
        <v>609562</v>
      </c>
      <c r="B16272" s="6">
        <v>75</v>
      </c>
      <c r="C16272" s="159">
        <v>95</v>
      </c>
      <c r="D16272" s="6">
        <v>475</v>
      </c>
      <c r="E16272" s="192" t="s">
        <v>1414</v>
      </c>
      <c r="F16272" s="7"/>
      <c r="G16272" s="7"/>
      <c r="H16272" s="136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 x14ac:dyDescent="0.2">
      <c r="A16273" s="6">
        <f t="shared" si="242"/>
        <v>609562</v>
      </c>
      <c r="B16273" s="6">
        <v>75</v>
      </c>
      <c r="C16273" s="156">
        <v>95</v>
      </c>
      <c r="D16273" s="109">
        <v>476</v>
      </c>
      <c r="E16273" s="193" t="s">
        <v>1415</v>
      </c>
      <c r="F16273" s="109"/>
      <c r="G16273" s="109"/>
      <c r="H16273" s="156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 x14ac:dyDescent="0.2">
      <c r="A16274" s="6">
        <f t="shared" si="242"/>
        <v>609562</v>
      </c>
      <c r="B16274" s="6">
        <v>75</v>
      </c>
      <c r="C16274" s="159">
        <v>96</v>
      </c>
      <c r="D16274" s="6">
        <v>477</v>
      </c>
      <c r="E16274" s="192" t="s">
        <v>1416</v>
      </c>
      <c r="F16274" s="7"/>
      <c r="G16274" s="7"/>
      <c r="H16274" s="136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 x14ac:dyDescent="0.2">
      <c r="A16275" s="6">
        <f t="shared" si="242"/>
        <v>609562</v>
      </c>
      <c r="B16275" s="6">
        <v>75</v>
      </c>
      <c r="C16275" s="159">
        <v>96</v>
      </c>
      <c r="D16275" s="6">
        <v>478</v>
      </c>
      <c r="E16275" s="192" t="s">
        <v>1417</v>
      </c>
      <c r="F16275" s="7"/>
      <c r="G16275" s="7"/>
      <c r="H16275" s="136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 x14ac:dyDescent="0.2">
      <c r="A16276" s="6">
        <f t="shared" si="242"/>
        <v>609562</v>
      </c>
      <c r="B16276" s="6">
        <v>75</v>
      </c>
      <c r="C16276" s="156">
        <v>96</v>
      </c>
      <c r="D16276" s="109">
        <v>479</v>
      </c>
      <c r="E16276" s="193" t="s">
        <v>1418</v>
      </c>
      <c r="F16276" s="109"/>
      <c r="G16276" s="109"/>
      <c r="H16276" s="156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 x14ac:dyDescent="0.2">
      <c r="A16277" s="6">
        <f t="shared" si="242"/>
        <v>609562</v>
      </c>
      <c r="B16277" s="6">
        <v>75</v>
      </c>
      <c r="C16277" s="159">
        <v>97</v>
      </c>
      <c r="D16277" s="6">
        <v>480</v>
      </c>
      <c r="E16277" s="192" t="s">
        <v>1419</v>
      </c>
      <c r="F16277" s="7"/>
      <c r="G16277" s="7"/>
      <c r="H16277" s="136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 x14ac:dyDescent="0.2">
      <c r="A16278" s="6">
        <f t="shared" si="242"/>
        <v>609562</v>
      </c>
      <c r="B16278" s="6">
        <v>75</v>
      </c>
      <c r="C16278" s="159">
        <v>97</v>
      </c>
      <c r="D16278" s="6">
        <v>481</v>
      </c>
      <c r="E16278" s="192" t="s">
        <v>1420</v>
      </c>
      <c r="F16278" s="7"/>
      <c r="G16278" s="7"/>
      <c r="H16278" s="136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 x14ac:dyDescent="0.25">
      <c r="A16279" s="6">
        <f t="shared" si="242"/>
        <v>609562</v>
      </c>
      <c r="B16279" s="6">
        <v>75</v>
      </c>
      <c r="C16279" s="153">
        <v>97</v>
      </c>
      <c r="D16279" s="153">
        <v>482</v>
      </c>
      <c r="E16279" s="195" t="s">
        <v>1421</v>
      </c>
      <c r="F16279" s="146"/>
      <c r="G16279" s="146"/>
      <c r="H16279" s="153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 x14ac:dyDescent="0.2">
      <c r="A16280" s="6">
        <f t="shared" si="242"/>
        <v>609562</v>
      </c>
      <c r="B16280" s="6">
        <v>75</v>
      </c>
      <c r="C16280" s="136">
        <v>98</v>
      </c>
      <c r="D16280" s="6">
        <v>483</v>
      </c>
      <c r="E16280" s="192" t="s">
        <v>1422</v>
      </c>
      <c r="F16280" s="7"/>
      <c r="G16280" s="7"/>
      <c r="H16280" s="136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 x14ac:dyDescent="0.2">
      <c r="A16281" s="6">
        <f t="shared" si="242"/>
        <v>609562</v>
      </c>
      <c r="B16281" s="6">
        <v>75</v>
      </c>
      <c r="C16281" s="136">
        <v>98</v>
      </c>
      <c r="D16281" s="6">
        <v>484</v>
      </c>
      <c r="E16281" s="192" t="s">
        <v>1423</v>
      </c>
      <c r="F16281" s="7"/>
      <c r="G16281" s="7"/>
      <c r="H16281" s="136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 x14ac:dyDescent="0.25">
      <c r="A16282" s="6">
        <f t="shared" si="242"/>
        <v>609562</v>
      </c>
      <c r="B16282" s="6">
        <v>75</v>
      </c>
      <c r="C16282" s="153">
        <v>98</v>
      </c>
      <c r="D16282" s="153">
        <v>485</v>
      </c>
      <c r="E16282" s="195" t="s">
        <v>1424</v>
      </c>
      <c r="F16282" s="146"/>
      <c r="G16282" s="146"/>
      <c r="H16282" s="153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 x14ac:dyDescent="0.2">
      <c r="C16283" s="7"/>
      <c r="D16283" s="7"/>
      <c r="E16283" s="187"/>
      <c r="F16283" s="7"/>
      <c r="G16283" s="7"/>
      <c r="H16283" s="159"/>
    </row>
    <row r="16284" spans="1:8" x14ac:dyDescent="0.2">
      <c r="C16284" s="7"/>
      <c r="D16284" s="7"/>
      <c r="E16284" s="187"/>
      <c r="F16284" s="7"/>
      <c r="G16284" s="7"/>
      <c r="H16284" s="159"/>
    </row>
    <row r="16285" spans="1:8" x14ac:dyDescent="0.2">
      <c r="C16285" s="7"/>
      <c r="D16285" s="7"/>
      <c r="E16285" s="187"/>
      <c r="F16285" s="7"/>
      <c r="G16285" s="7"/>
      <c r="H16285" s="159"/>
    </row>
    <row r="16286" spans="1:8" x14ac:dyDescent="0.2">
      <c r="C16286" s="7"/>
      <c r="D16286" s="7"/>
      <c r="E16286" s="187"/>
      <c r="F16286" s="7"/>
      <c r="G16286" s="7"/>
      <c r="H16286" s="159"/>
    </row>
    <row r="16287" spans="1:8" x14ac:dyDescent="0.2">
      <c r="C16287" s="7"/>
      <c r="D16287" s="7"/>
      <c r="E16287" s="187"/>
      <c r="F16287" s="7"/>
      <c r="G16287" s="7"/>
      <c r="H16287" s="159"/>
    </row>
    <row r="16288" spans="1:8" x14ac:dyDescent="0.2">
      <c r="C16288" s="7"/>
      <c r="D16288" s="7"/>
      <c r="E16288" s="187"/>
      <c r="F16288" s="7"/>
      <c r="G16288" s="7"/>
      <c r="H16288" s="159"/>
    </row>
    <row r="16289" spans="3:8" x14ac:dyDescent="0.2">
      <c r="C16289" s="7"/>
      <c r="D16289" s="7"/>
      <c r="E16289" s="187"/>
      <c r="F16289" s="7"/>
      <c r="G16289" s="7"/>
      <c r="H16289" s="159"/>
    </row>
    <row r="16290" spans="3:8" x14ac:dyDescent="0.2">
      <c r="C16290" s="7"/>
      <c r="D16290" s="7"/>
      <c r="E16290" s="187"/>
      <c r="F16290" s="7"/>
      <c r="G16290" s="7"/>
      <c r="H16290" s="159"/>
    </row>
    <row r="16291" spans="3:8" x14ac:dyDescent="0.2">
      <c r="C16291" s="7"/>
      <c r="D16291" s="7"/>
      <c r="E16291" s="187"/>
      <c r="F16291" s="7"/>
      <c r="G16291" s="7"/>
      <c r="H16291" s="159"/>
    </row>
    <row r="16292" spans="3:8" x14ac:dyDescent="0.2">
      <c r="C16292" s="7"/>
      <c r="D16292" s="7"/>
      <c r="E16292" s="187"/>
      <c r="F16292" s="7"/>
      <c r="G16292" s="7"/>
      <c r="H16292" s="159"/>
    </row>
    <row r="16293" spans="3:8" x14ac:dyDescent="0.2">
      <c r="C16293" s="7"/>
      <c r="D16293" s="7"/>
      <c r="E16293" s="187"/>
      <c r="F16293" s="7"/>
      <c r="G16293" s="7"/>
      <c r="H16293" s="159"/>
    </row>
    <row r="16294" spans="3:8" x14ac:dyDescent="0.2">
      <c r="C16294" s="7"/>
      <c r="D16294" s="7"/>
      <c r="E16294" s="187"/>
      <c r="F16294" s="7"/>
      <c r="G16294" s="7"/>
      <c r="H16294" s="159"/>
    </row>
    <row r="16302" spans="3:8" x14ac:dyDescent="0.2">
      <c r="D16302" s="7"/>
    </row>
    <row r="16303" spans="3:8" x14ac:dyDescent="0.2">
      <c r="D16303" s="7"/>
    </row>
    <row r="16304" spans="3:8" x14ac:dyDescent="0.2">
      <c r="D16304" s="7"/>
    </row>
    <row r="16305" spans="1:4" x14ac:dyDescent="0.2">
      <c r="D16305" s="7"/>
    </row>
    <row r="16306" spans="1:4" x14ac:dyDescent="0.2">
      <c r="D16306" s="7"/>
    </row>
    <row r="16307" spans="1:4" x14ac:dyDescent="0.2">
      <c r="A16307" s="106" t="s">
        <v>20353</v>
      </c>
      <c r="D16307" s="7"/>
    </row>
    <row r="16308" spans="1:4" x14ac:dyDescent="0.2">
      <c r="D16308" s="7"/>
    </row>
    <row r="16309" spans="1:4" x14ac:dyDescent="0.2">
      <c r="D16309" s="7"/>
    </row>
    <row r="16310" spans="1:4" x14ac:dyDescent="0.2">
      <c r="D16310" s="7"/>
    </row>
    <row r="16311" spans="1:4" x14ac:dyDescent="0.2">
      <c r="D16311" s="7"/>
    </row>
    <row r="16312" spans="1:4" x14ac:dyDescent="0.2">
      <c r="D16312" s="7"/>
    </row>
    <row r="16313" spans="1:4" x14ac:dyDescent="0.2">
      <c r="D16313" s="7"/>
    </row>
    <row r="16314" spans="1:4" x14ac:dyDescent="0.2">
      <c r="D16314" s="7"/>
    </row>
    <row r="16315" spans="1:4" x14ac:dyDescent="0.2">
      <c r="D16315" s="7"/>
    </row>
    <row r="16316" spans="1:4" x14ac:dyDescent="0.2">
      <c r="D16316" s="7"/>
    </row>
    <row r="16317" spans="1:4" x14ac:dyDescent="0.2">
      <c r="D16317" s="7"/>
    </row>
    <row r="16318" spans="1:4" x14ac:dyDescent="0.2">
      <c r="D16318" s="7"/>
    </row>
    <row r="16319" spans="1:4" x14ac:dyDescent="0.2">
      <c r="D16319" s="7"/>
    </row>
    <row r="16320" spans="1:4" x14ac:dyDescent="0.2">
      <c r="D16320" s="7"/>
    </row>
    <row r="16321" spans="4:4" x14ac:dyDescent="0.2">
      <c r="D16321" s="7"/>
    </row>
    <row r="16322" spans="4:4" x14ac:dyDescent="0.2">
      <c r="D16322" s="7"/>
    </row>
    <row r="16323" spans="4:4" x14ac:dyDescent="0.2">
      <c r="D16323" s="7"/>
    </row>
    <row r="16324" spans="4:4" x14ac:dyDescent="0.2">
      <c r="D16324" s="7"/>
    </row>
    <row r="16325" spans="4:4" x14ac:dyDescent="0.2">
      <c r="D16325" s="7"/>
    </row>
    <row r="16326" spans="4:4" x14ac:dyDescent="0.2">
      <c r="D16326" s="7"/>
    </row>
    <row r="16327" spans="4:4" x14ac:dyDescent="0.2">
      <c r="D16327" s="7"/>
    </row>
    <row r="16328" spans="4:4" x14ac:dyDescent="0.2">
      <c r="D16328" s="7"/>
    </row>
    <row r="16329" spans="4:4" x14ac:dyDescent="0.2">
      <c r="D16329" s="7"/>
    </row>
    <row r="16330" spans="4:4" x14ac:dyDescent="0.2">
      <c r="D16330" s="7"/>
    </row>
    <row r="16331" spans="4:4" x14ac:dyDescent="0.2">
      <c r="D16331" s="7"/>
    </row>
    <row r="16332" spans="4:4" x14ac:dyDescent="0.2">
      <c r="D16332" s="7"/>
    </row>
    <row r="16333" spans="4:4" x14ac:dyDescent="0.2">
      <c r="D16333" s="7"/>
    </row>
    <row r="16334" spans="4:4" x14ac:dyDescent="0.2">
      <c r="D16334" s="7"/>
    </row>
    <row r="16335" spans="4:4" x14ac:dyDescent="0.2">
      <c r="D16335" s="7"/>
    </row>
    <row r="16336" spans="4:4" x14ac:dyDescent="0.2">
      <c r="D16336" s="7"/>
    </row>
    <row r="16337" spans="4:4" x14ac:dyDescent="0.2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2.75" x14ac:dyDescent="0.2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hidden="1" customHeight="1" x14ac:dyDescent="0.2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">
      <c r="A15" s="284" t="s">
        <v>12474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">
      <c r="A16" s="103" t="s">
        <v>13946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15413</v>
      </c>
      <c r="Q18" s="279" t="s">
        <v>15414</v>
      </c>
      <c r="R18" s="285"/>
      <c r="S18" s="285"/>
      <c r="T18" s="285"/>
      <c r="U18" s="285" t="s">
        <v>14151</v>
      </c>
      <c r="V18" s="285"/>
      <c r="W18" s="285"/>
      <c r="X18" s="285"/>
      <c r="Y18" s="285"/>
      <c r="Z18" s="285" t="s">
        <v>14152</v>
      </c>
      <c r="AA18" s="285"/>
      <c r="AB18" s="285"/>
      <c r="AC18" s="285"/>
    </row>
    <row r="19" spans="1:30" ht="38.25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14153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14165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25" t="s">
        <v>14166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15.75" x14ac:dyDescent="0.25">
      <c r="A22" s="25" t="s">
        <v>14167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customHeight="1" x14ac:dyDescent="0.25">
      <c r="A23" s="25" t="s">
        <v>14168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25" t="s">
        <v>14167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 x14ac:dyDescent="0.25">
      <c r="A25" s="25" t="s">
        <v>14169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 x14ac:dyDescent="0.25">
      <c r="A26" s="25" t="s">
        <v>14167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25" t="s">
        <v>14170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25" t="s">
        <v>14167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 x14ac:dyDescent="0.25">
      <c r="A29" s="25" t="s">
        <v>20396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24"/>
    </row>
    <row r="30" spans="1:30" ht="15.75" x14ac:dyDescent="0.25">
      <c r="A30" s="25" t="s">
        <v>14171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24"/>
    </row>
    <row r="31" spans="1:30" ht="25.5" x14ac:dyDescent="0.25">
      <c r="A31" s="45" t="s">
        <v>14172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24"/>
    </row>
    <row r="32" spans="1:30" ht="15.75" x14ac:dyDescent="0.25">
      <c r="A32" s="45" t="s">
        <v>14173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 x14ac:dyDescent="0.25">
      <c r="A33" s="45" t="s">
        <v>14174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 x14ac:dyDescent="0.25">
      <c r="A34" s="45" t="s">
        <v>14175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 x14ac:dyDescent="0.25">
      <c r="A35" s="45" t="s">
        <v>14176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24"/>
    </row>
    <row r="36" spans="1:30" ht="15.75" x14ac:dyDescent="0.25">
      <c r="A36" s="45" t="s">
        <v>14177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 x14ac:dyDescent="0.25">
      <c r="A37" s="45" t="s">
        <v>14178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 x14ac:dyDescent="0.25">
      <c r="A38" s="45" t="s">
        <v>21119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 x14ac:dyDescent="0.25">
      <c r="A39" s="45" t="s">
        <v>14179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 x14ac:dyDescent="0.25">
      <c r="A40" s="45" t="s">
        <v>14180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 x14ac:dyDescent="0.25">
      <c r="A41" s="45" t="s">
        <v>21121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 x14ac:dyDescent="0.25">
      <c r="A42" s="45" t="s">
        <v>14181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 x14ac:dyDescent="0.25">
      <c r="A43" s="45" t="s">
        <v>14182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21123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3" t="s">
        <v>11097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14185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 x14ac:dyDescent="0.2">
      <c r="A17" s="294" t="s">
        <v>15412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21122</v>
      </c>
      <c r="Q17" s="286" t="s">
        <v>14186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  <c r="BI17" s="279" t="s">
        <v>11769</v>
      </c>
      <c r="BJ17" s="279"/>
      <c r="BK17" s="279"/>
      <c r="BL17" s="279"/>
      <c r="BM17" s="279"/>
    </row>
    <row r="18" spans="1:65" ht="20.100000000000001" customHeight="1" x14ac:dyDescent="0.2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  <c r="BI18" s="279" t="s">
        <v>9443</v>
      </c>
      <c r="BJ18" s="286" t="s">
        <v>9444</v>
      </c>
      <c r="BK18" s="287"/>
      <c r="BL18" s="279" t="s">
        <v>9445</v>
      </c>
      <c r="BM18" s="279" t="s">
        <v>9446</v>
      </c>
    </row>
    <row r="19" spans="1:65" ht="60" customHeight="1" x14ac:dyDescent="0.2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9447</v>
      </c>
      <c r="BK19" s="23" t="s">
        <v>9448</v>
      </c>
      <c r="BL19" s="279"/>
      <c r="BM19" s="279"/>
    </row>
    <row r="20" spans="1:65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9449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 x14ac:dyDescent="0.25">
      <c r="A22" s="2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 x14ac:dyDescent="0.25">
      <c r="A23" s="25" t="s">
        <v>11303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 x14ac:dyDescent="0.25">
      <c r="A24" s="25" t="s">
        <v>14167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 x14ac:dyDescent="0.25">
      <c r="A25" s="25" t="s">
        <v>11304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 x14ac:dyDescent="0.25">
      <c r="A26" s="25" t="s">
        <v>12475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 x14ac:dyDescent="0.25">
      <c r="A27" s="25" t="s">
        <v>11305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 x14ac:dyDescent="0.25">
      <c r="A28" s="25" t="s">
        <v>11306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 x14ac:dyDescent="0.25">
      <c r="A29" s="25" t="s">
        <v>12476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 x14ac:dyDescent="0.25">
      <c r="A30" s="25" t="s">
        <v>11307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 x14ac:dyDescent="0.25">
      <c r="A31" s="25" t="s">
        <v>11308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 x14ac:dyDescent="0.25">
      <c r="A32" s="25" t="s">
        <v>14167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 x14ac:dyDescent="0.25">
      <c r="A33" s="25" t="s">
        <v>11309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 x14ac:dyDescent="0.25">
      <c r="A34" s="25" t="s">
        <v>14167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 x14ac:dyDescent="0.25">
      <c r="A35" s="25" t="s">
        <v>11310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 x14ac:dyDescent="0.25">
      <c r="A36" s="25" t="s">
        <v>14167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 x14ac:dyDescent="0.25">
      <c r="A37" s="25" t="s">
        <v>11311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 x14ac:dyDescent="0.25">
      <c r="A38" s="25" t="s">
        <v>14167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 x14ac:dyDescent="0.25">
      <c r="A39" s="25" t="s">
        <v>11312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 x14ac:dyDescent="0.25">
      <c r="A40" s="25" t="s">
        <v>14167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 x14ac:dyDescent="0.25">
      <c r="A41" s="25" t="s">
        <v>11313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 x14ac:dyDescent="0.25">
      <c r="A42" s="25" t="s">
        <v>14167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 x14ac:dyDescent="0.25">
      <c r="A43" s="25" t="s">
        <v>12745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 x14ac:dyDescent="0.25">
      <c r="A44" s="25" t="s">
        <v>12746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 x14ac:dyDescent="0.25">
      <c r="A45" s="25" t="s">
        <v>12747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 x14ac:dyDescent="0.25">
      <c r="A46" s="25" t="s">
        <v>12748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 x14ac:dyDescent="0.25">
      <c r="A47" s="25" t="s">
        <v>12749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 x14ac:dyDescent="0.25">
      <c r="A48" s="25" t="s">
        <v>12750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 x14ac:dyDescent="0.25">
      <c r="A49" s="25" t="s">
        <v>12751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 x14ac:dyDescent="0.25">
      <c r="A50" s="25" t="s">
        <v>12752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 x14ac:dyDescent="0.25">
      <c r="A51" s="25" t="s">
        <v>12753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 x14ac:dyDescent="0.25">
      <c r="A52" s="25" t="s">
        <v>10456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 x14ac:dyDescent="0.25">
      <c r="A53" s="25" t="s">
        <v>10457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Q18:Q19"/>
    <mergeCell ref="R18:R19"/>
    <mergeCell ref="S18:S19"/>
    <mergeCell ref="T18:T19"/>
    <mergeCell ref="U18:U19"/>
    <mergeCell ref="V18:V19"/>
    <mergeCell ref="P14:AF14"/>
    <mergeCell ref="P15:AF15"/>
    <mergeCell ref="P16:AF16"/>
    <mergeCell ref="BC17:BH17"/>
    <mergeCell ref="BI17:BM17"/>
    <mergeCell ref="BA17:BB17"/>
    <mergeCell ref="W18:W19"/>
    <mergeCell ref="Y18:Y19"/>
    <mergeCell ref="AG17:AK17"/>
    <mergeCell ref="AL17:AZ17"/>
    <mergeCell ref="X18:X19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BE18:BE19"/>
    <mergeCell ref="BF18:BF19"/>
    <mergeCell ref="BG18:BG19"/>
    <mergeCell ref="BM18:BM19"/>
    <mergeCell ref="BH18:BH19"/>
    <mergeCell ref="BI18:BI19"/>
    <mergeCell ref="BJ18:BK18"/>
    <mergeCell ref="BL18:BL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ZenTie1st</cp:lastModifiedBy>
  <cp:lastPrinted>2017-09-14T09:04:56Z</cp:lastPrinted>
  <dcterms:created xsi:type="dcterms:W3CDTF">2016-08-08T07:38:31Z</dcterms:created>
  <dcterms:modified xsi:type="dcterms:W3CDTF">2017-10-15T09:21:44Z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101029</vt:lpwstr>
  </property>
  <property fmtid="{D5CDD505-2E9C-101B-9397-08002B2CF9AE}" pid="3" name="Version">
    <vt:lpwstr>101029</vt:lpwstr>
  </property>
</Properties>
</file>